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 yWindow="15" windowWidth="20730" windowHeight="11370" tabRatio="875"/>
  </bookViews>
  <sheets>
    <sheet name="COV" sheetId="50" r:id="rId1"/>
    <sheet name="TOC" sheetId="93" r:id="rId2"/>
    <sheet name="Pillar 3 Index" sheetId="64" r:id="rId3"/>
    <sheet name="Pillar 3 Index (Cont'd)" sheetId="98" r:id="rId4"/>
    <sheet name="IC2" sheetId="96" r:id="rId5"/>
    <sheet name="AP1" sheetId="65" r:id="rId6"/>
    <sheet name="RWA Flow statements" sheetId="66" r:id="rId7"/>
    <sheet name="LI1" sheetId="67" r:id="rId8"/>
    <sheet name="LI1_PQ" sheetId="99" state="hidden" r:id="rId9"/>
    <sheet name="LI2" sheetId="68" r:id="rId10"/>
    <sheet name="CFP1" sheetId="51" r:id="rId11"/>
    <sheet name="CFP1 (Con't)" sheetId="52" r:id="rId12"/>
    <sheet name="CFP2" sheetId="53" r:id="rId13"/>
    <sheet name="CFP2 (Con't)" sheetId="54" r:id="rId14"/>
    <sheet name="Chgs in Reg Cap" sheetId="55" r:id="rId15"/>
    <sheet name="CTAP1" sheetId="95" r:id="rId16"/>
    <sheet name="CTAP3" sheetId="94" r:id="rId17"/>
    <sheet name="RL1 &amp; RL2" sheetId="56" r:id="rId18"/>
    <sheet name="RC1" sheetId="69" r:id="rId19"/>
    <sheet name="RC2" sheetId="70" r:id="rId20"/>
    <sheet name="RC3" sheetId="71" r:id="rId21"/>
    <sheet name="RC4" sheetId="72" r:id="rId22"/>
    <sheet name="RC4 (2)" sheetId="105" r:id="rId23"/>
    <sheet name="RC5" sheetId="73" r:id="rId24"/>
    <sheet name="RC5 (2)" sheetId="106" r:id="rId25"/>
    <sheet name="RC6_B&amp;G" sheetId="74" r:id="rId26"/>
    <sheet name="RC6_Retail" sheetId="75" r:id="rId27"/>
    <sheet name="RC6_B&amp;G PQ" sheetId="100" r:id="rId28"/>
    <sheet name="RC6_Retail PQ" sheetId="101" r:id="rId29"/>
    <sheet name="CR9_B&amp;G" sheetId="76" state="hidden" r:id="rId30"/>
    <sheet name="CR9_Retail" sheetId="77" state="hidden" r:id="rId31"/>
    <sheet name="CR9_B&amp;G PQ" sheetId="102" state="hidden" r:id="rId32"/>
    <sheet name="CR9_Retail PQ" sheetId="103" state="hidden" r:id="rId33"/>
    <sheet name="RC6_B&amp;G PQ2" sheetId="108" r:id="rId34"/>
    <sheet name="RC6_Retail PQ2" sheetId="107" r:id="rId35"/>
    <sheet name="RC10" sheetId="78" r:id="rId36"/>
    <sheet name="RCC1" sheetId="79" r:id="rId37"/>
    <sheet name="RCC2" sheetId="80" r:id="rId38"/>
    <sheet name="RCC3" sheetId="81" r:id="rId39"/>
    <sheet name="RCC4" sheetId="82" r:id="rId40"/>
    <sheet name="RCC4 PQ" sheetId="104" r:id="rId41"/>
    <sheet name="RCC4 PQ2" sheetId="111" r:id="rId42"/>
    <sheet name="RCC5" sheetId="83" r:id="rId43"/>
    <sheet name="RCC6" sheetId="84" r:id="rId44"/>
    <sheet name="RCC8" sheetId="85" r:id="rId45"/>
    <sheet name="TITR1" sheetId="86" r:id="rId46"/>
    <sheet name="TITR2" sheetId="87" r:id="rId47"/>
    <sheet name="TITR3" sheetId="88" r:id="rId48"/>
    <sheet name="TITR3 (2)" sheetId="115" r:id="rId49"/>
    <sheet name="TITR4" sheetId="89" r:id="rId50"/>
    <sheet name="TITR4 (2)" sheetId="116" r:id="rId51"/>
    <sheet name="GrCrEx" sheetId="63" r:id="rId52"/>
    <sheet name="CE-GEO" sheetId="57" r:id="rId53"/>
    <sheet name="CE_Maturity" sheetId="58" r:id="rId54"/>
    <sheet name="CRD" sheetId="59" r:id="rId55"/>
    <sheet name="CRE_Loss" sheetId="60" r:id="rId56"/>
    <sheet name="CRE_Back-Testing" sheetId="61" r:id="rId57"/>
    <sheet name="Glossaire" sheetId="90" r:id="rId58"/>
    <sheet name="Glossaire - con't" sheetId="91" r:id="rId59"/>
  </sheets>
  <definedNames>
    <definedName name="Basel3_all1" localSheetId="31">#REF!</definedName>
    <definedName name="Basel3_all1" localSheetId="32">#REF!</definedName>
    <definedName name="Basel3_all1" localSheetId="8">#REF!</definedName>
    <definedName name="Basel3_all2" localSheetId="31">#REF!</definedName>
    <definedName name="Basel3_all2" localSheetId="32">#REF!</definedName>
    <definedName name="Basel3_all2" localSheetId="8">#REF!</definedName>
    <definedName name="CE_GEO" localSheetId="31">#REF!</definedName>
    <definedName name="CE_GEO" localSheetId="32">#REF!</definedName>
    <definedName name="CE_GEO" localSheetId="8">#REF!</definedName>
    <definedName name="CE_MAT" localSheetId="31">#REF!</definedName>
    <definedName name="CE_MAT" localSheetId="32">#REF!</definedName>
    <definedName name="CE_MAT" localSheetId="8">#REF!</definedName>
    <definedName name="chg_regcap_b3" localSheetId="31">#REF!</definedName>
    <definedName name="chg_regcap_b3" localSheetId="32">#REF!</definedName>
    <definedName name="chg_regcap_b3" localSheetId="8">#REF!</definedName>
    <definedName name="CRD" localSheetId="31">#REF!</definedName>
    <definedName name="CRD" localSheetId="32">#REF!</definedName>
    <definedName name="CRD" localSheetId="8">#REF!</definedName>
    <definedName name="CRE_Loss" localSheetId="31">#REF!</definedName>
    <definedName name="CRE_Loss" localSheetId="32">#REF!</definedName>
    <definedName name="CRE_Loss" localSheetId="8">#REF!</definedName>
    <definedName name="CRE_Loss_Back" localSheetId="31">#REF!</definedName>
    <definedName name="CRE_Loss_Back" localSheetId="32">#REF!</definedName>
    <definedName name="CRE_Loss_Back" localSheetId="8">#REF!</definedName>
    <definedName name="GCE" localSheetId="31">#REF!</definedName>
    <definedName name="GCE" localSheetId="32">#REF!</definedName>
    <definedName name="GCE" localSheetId="8">#REF!</definedName>
    <definedName name="KM_2">'IC2'!$A$1:$I$20</definedName>
    <definedName name="Lev_Ratio" localSheetId="31">#REF!</definedName>
    <definedName name="Lev_Ratio" localSheetId="32">#REF!</definedName>
    <definedName name="Lev_Ratio" localSheetId="8">#REF!</definedName>
    <definedName name="_xlnm.Print_Area" localSheetId="5">'AP1'!$A$1:$L$56</definedName>
    <definedName name="_xlnm.Print_Area" localSheetId="53">CE_Maturity!$A$1:$H$47</definedName>
    <definedName name="_xlnm.Print_Area" localSheetId="52">'CE-GEO'!$A$1:$I$36</definedName>
    <definedName name="_xlnm.Print_Area" localSheetId="10">'CFP1'!$A$1:$Q$67</definedName>
    <definedName name="_xlnm.Print_Area" localSheetId="11">'CFP1 (Con''t)'!$A$1:$Q$59</definedName>
    <definedName name="_xlnm.Print_Area" localSheetId="12">'CFP2'!$A$1:$N$54</definedName>
    <definedName name="_xlnm.Print_Area" localSheetId="13">'CFP2 (Con''t)'!$A$1:$Q$48</definedName>
    <definedName name="_xlnm.Print_Area" localSheetId="14">'Chgs in Reg Cap'!$A$1:$M$51</definedName>
    <definedName name="_xlnm.Print_Area" localSheetId="0">COV!$A$1:$C$18</definedName>
    <definedName name="_xlnm.Print_Area" localSheetId="54">CRD!$A$1:$O$44</definedName>
    <definedName name="_xlnm.Print_Area" localSheetId="56">'CRE_Back-Testing'!$A$1:$T$42</definedName>
    <definedName name="_xlnm.Print_Area" localSheetId="55">CRE_Loss!$A$1:$AA$20</definedName>
    <definedName name="_xlnm.Print_Area" localSheetId="57">Glossaire!$A$1:$A$62</definedName>
    <definedName name="_xlnm.Print_Area" localSheetId="58">'Glossaire - con''t'!$A$1:$A$54</definedName>
    <definedName name="_xlnm.Print_Area" localSheetId="51">GrCrEx!$A$1:$M$59</definedName>
    <definedName name="_xlnm.Print_Area" localSheetId="4">'IC2'!$A$1:$I$15</definedName>
    <definedName name="_xlnm.Print_Area" localSheetId="2">'Pillar 3 Index'!$A$1:$H$44</definedName>
    <definedName name="_xlnm.Print_Area" localSheetId="3">'Pillar 3 Index (Cont''d)'!$A$1:$H$32</definedName>
    <definedName name="_xlnm.Print_Area" localSheetId="17">'RL1 &amp; RL2'!$A$1:$N$54</definedName>
    <definedName name="_xlnm.Print_Area" localSheetId="6">'RWA Flow statements'!$A$1:$S$55</definedName>
    <definedName name="_xlnm.Print_Area" localSheetId="1">TOC!$A$1:$C$50</definedName>
    <definedName name="rec_cap_bs1" localSheetId="31">#REF!</definedName>
    <definedName name="rec_cap_bs1" localSheetId="32">#REF!</definedName>
    <definedName name="rec_cap_bs1" localSheetId="8">#REF!</definedName>
    <definedName name="rec_cap_bs2" localSheetId="31">#REF!</definedName>
    <definedName name="rec_cap_bs2" localSheetId="32">#REF!</definedName>
    <definedName name="rec_cap_bs2" localSheetId="8">#REF!</definedName>
    <definedName name="TLAC_1">CTAP1!$A$1:$H$46</definedName>
    <definedName name="TLAC_3">CTAP3!$A$1:$J$43</definedName>
  </definedNames>
  <calcPr calcId="145621"/>
</workbook>
</file>

<file path=xl/calcChain.xml><?xml version="1.0" encoding="utf-8"?>
<calcChain xmlns="http://schemas.openxmlformats.org/spreadsheetml/2006/main">
  <c r="G36" i="65" l="1"/>
  <c r="G35" i="65"/>
  <c r="G34" i="65"/>
  <c r="G33" i="65"/>
  <c r="G32" i="65"/>
  <c r="G30" i="65"/>
  <c r="G29" i="65"/>
  <c r="G27" i="65"/>
  <c r="G26" i="65"/>
  <c r="G25" i="65"/>
  <c r="G24" i="65"/>
  <c r="G22" i="65"/>
  <c r="G21" i="65"/>
  <c r="G20" i="65"/>
  <c r="G19" i="65"/>
  <c r="G18" i="65"/>
  <c r="G17" i="65"/>
  <c r="G16" i="65"/>
  <c r="G15" i="65"/>
  <c r="G14" i="65"/>
  <c r="G13" i="65"/>
  <c r="G11" i="65"/>
  <c r="G10" i="65"/>
  <c r="G9" i="65"/>
  <c r="G8" i="65" s="1"/>
  <c r="D12" i="94" l="1"/>
  <c r="E12" i="94"/>
  <c r="F12" i="94"/>
  <c r="G12" i="94"/>
  <c r="Y50" i="101" l="1"/>
  <c r="Y50" i="107"/>
  <c r="N49" i="87" l="1"/>
  <c r="J49" i="87"/>
  <c r="F49" i="87"/>
  <c r="N48" i="87"/>
  <c r="J48" i="87"/>
  <c r="F48" i="87"/>
  <c r="N47" i="87"/>
  <c r="J47" i="87"/>
  <c r="F47" i="87"/>
  <c r="N46" i="87"/>
  <c r="J46" i="87"/>
  <c r="F46" i="87"/>
  <c r="N45" i="87"/>
  <c r="J45" i="87"/>
  <c r="F45" i="87"/>
  <c r="M44" i="87"/>
  <c r="N44" i="87" s="1"/>
  <c r="L44" i="87"/>
  <c r="I44" i="87"/>
  <c r="H44" i="87"/>
  <c r="E44" i="87"/>
  <c r="D44" i="87"/>
  <c r="N43" i="87"/>
  <c r="J43" i="87"/>
  <c r="F43" i="87"/>
  <c r="N42" i="87"/>
  <c r="J42" i="87"/>
  <c r="F42" i="87"/>
  <c r="N41" i="87"/>
  <c r="J41" i="87"/>
  <c r="F41" i="87"/>
  <c r="N40" i="87"/>
  <c r="J40" i="87"/>
  <c r="F40" i="87"/>
  <c r="M39" i="87"/>
  <c r="L39" i="87"/>
  <c r="N39" i="87" s="1"/>
  <c r="I39" i="87"/>
  <c r="J39" i="87" s="1"/>
  <c r="H39" i="87"/>
  <c r="E39" i="87"/>
  <c r="D39" i="87"/>
  <c r="N33" i="87"/>
  <c r="J33" i="87"/>
  <c r="F33" i="87"/>
  <c r="N32" i="87"/>
  <c r="J32" i="87"/>
  <c r="F32" i="87"/>
  <c r="N31" i="87"/>
  <c r="J31" i="87"/>
  <c r="F31" i="87"/>
  <c r="N30" i="87"/>
  <c r="J30" i="87"/>
  <c r="F30" i="87"/>
  <c r="N29" i="87"/>
  <c r="J29" i="87"/>
  <c r="F29" i="87"/>
  <c r="M28" i="87"/>
  <c r="N28" i="87" s="1"/>
  <c r="L28" i="87"/>
  <c r="I28" i="87"/>
  <c r="H28" i="87"/>
  <c r="E28" i="87"/>
  <c r="D28" i="87"/>
  <c r="N27" i="87"/>
  <c r="J27" i="87"/>
  <c r="F27" i="87"/>
  <c r="N26" i="87"/>
  <c r="J26" i="87"/>
  <c r="F26" i="87"/>
  <c r="N25" i="87"/>
  <c r="J25" i="87"/>
  <c r="F25" i="87"/>
  <c r="N24" i="87"/>
  <c r="J24" i="87"/>
  <c r="F24" i="87"/>
  <c r="M23" i="87"/>
  <c r="L23" i="87"/>
  <c r="N23" i="87" s="1"/>
  <c r="J23" i="87"/>
  <c r="I23" i="87"/>
  <c r="H23" i="87"/>
  <c r="E23" i="87"/>
  <c r="D23" i="87"/>
  <c r="N49" i="86"/>
  <c r="J49" i="86"/>
  <c r="F49" i="86"/>
  <c r="N48" i="86"/>
  <c r="J48" i="86"/>
  <c r="F48" i="86"/>
  <c r="N47" i="86"/>
  <c r="J47" i="86"/>
  <c r="F47" i="86"/>
  <c r="N46" i="86"/>
  <c r="J46" i="86"/>
  <c r="F46" i="86"/>
  <c r="N45" i="86"/>
  <c r="J45" i="86"/>
  <c r="F45" i="86"/>
  <c r="M44" i="86"/>
  <c r="L44" i="86"/>
  <c r="I44" i="86"/>
  <c r="H44" i="86"/>
  <c r="J44" i="86" s="1"/>
  <c r="E44" i="86"/>
  <c r="D44" i="86"/>
  <c r="N43" i="86"/>
  <c r="J43" i="86"/>
  <c r="F43" i="86"/>
  <c r="N42" i="86"/>
  <c r="J42" i="86"/>
  <c r="F42" i="86"/>
  <c r="N41" i="86"/>
  <c r="J41" i="86"/>
  <c r="F41" i="86"/>
  <c r="N40" i="86"/>
  <c r="J40" i="86"/>
  <c r="F40" i="86"/>
  <c r="M39" i="86"/>
  <c r="L39" i="86"/>
  <c r="N39" i="86" s="1"/>
  <c r="I39" i="86"/>
  <c r="H39" i="86"/>
  <c r="J39" i="86" s="1"/>
  <c r="E39" i="86"/>
  <c r="D39" i="86"/>
  <c r="F39" i="86" s="1"/>
  <c r="N33" i="86"/>
  <c r="J33" i="86"/>
  <c r="F33" i="86"/>
  <c r="N32" i="86"/>
  <c r="J32" i="86"/>
  <c r="F32" i="86"/>
  <c r="N31" i="86"/>
  <c r="J31" i="86"/>
  <c r="F31" i="86"/>
  <c r="N30" i="86"/>
  <c r="J30" i="86"/>
  <c r="F30" i="86"/>
  <c r="N29" i="86"/>
  <c r="J29" i="86"/>
  <c r="F29" i="86"/>
  <c r="M28" i="86"/>
  <c r="L28" i="86"/>
  <c r="I28" i="86"/>
  <c r="H28" i="86"/>
  <c r="J28" i="86" s="1"/>
  <c r="F28" i="86"/>
  <c r="E28" i="86"/>
  <c r="D28" i="86"/>
  <c r="N27" i="86"/>
  <c r="J27" i="86"/>
  <c r="F27" i="86"/>
  <c r="N26" i="86"/>
  <c r="J26" i="86"/>
  <c r="F26" i="86"/>
  <c r="N25" i="86"/>
  <c r="J25" i="86"/>
  <c r="F25" i="86"/>
  <c r="N24" i="86"/>
  <c r="J24" i="86"/>
  <c r="F24" i="86"/>
  <c r="M23" i="86"/>
  <c r="L23" i="86"/>
  <c r="I23" i="86"/>
  <c r="H23" i="86"/>
  <c r="J23" i="86" s="1"/>
  <c r="E23" i="86"/>
  <c r="D23" i="86"/>
  <c r="F23" i="86" s="1"/>
  <c r="I46" i="83"/>
  <c r="H46" i="83"/>
  <c r="F46" i="83"/>
  <c r="E46" i="83"/>
  <c r="C46" i="83"/>
  <c r="B46" i="83"/>
  <c r="I31" i="83"/>
  <c r="H31" i="83"/>
  <c r="F31" i="83"/>
  <c r="E31" i="83"/>
  <c r="C31" i="83"/>
  <c r="B31" i="83"/>
  <c r="J49" i="81"/>
  <c r="I49" i="81"/>
  <c r="H49" i="81"/>
  <c r="G49" i="81"/>
  <c r="F49" i="81"/>
  <c r="E49" i="81"/>
  <c r="D49" i="81"/>
  <c r="C49" i="81"/>
  <c r="K48" i="81"/>
  <c r="K47" i="81"/>
  <c r="K46" i="81"/>
  <c r="K45" i="81"/>
  <c r="K44" i="81"/>
  <c r="K43" i="81"/>
  <c r="K42" i="81"/>
  <c r="K41" i="81"/>
  <c r="K49" i="81" s="1"/>
  <c r="J33" i="81"/>
  <c r="I33" i="81"/>
  <c r="H33" i="81"/>
  <c r="G33" i="81"/>
  <c r="F33" i="81"/>
  <c r="E33" i="81"/>
  <c r="D33" i="81"/>
  <c r="C33" i="81"/>
  <c r="K32" i="81"/>
  <c r="K31" i="81"/>
  <c r="K30" i="81"/>
  <c r="K29" i="81"/>
  <c r="K28" i="81"/>
  <c r="K27" i="81"/>
  <c r="K26" i="81"/>
  <c r="K25" i="81"/>
  <c r="K33" i="81" s="1"/>
  <c r="M49" i="78"/>
  <c r="L49" i="78"/>
  <c r="J49" i="78"/>
  <c r="E49" i="78"/>
  <c r="D49" i="78"/>
  <c r="K48" i="78"/>
  <c r="K47" i="78"/>
  <c r="K46" i="78"/>
  <c r="K45" i="78"/>
  <c r="K44" i="78"/>
  <c r="K43" i="78"/>
  <c r="K42" i="78"/>
  <c r="K49" i="78" s="1"/>
  <c r="M33" i="78"/>
  <c r="L33" i="78"/>
  <c r="J33" i="78"/>
  <c r="E33" i="78"/>
  <c r="D33" i="78"/>
  <c r="K32" i="78"/>
  <c r="K31" i="78"/>
  <c r="K30" i="78"/>
  <c r="K29" i="78"/>
  <c r="K28" i="78"/>
  <c r="K27" i="78"/>
  <c r="K26" i="78"/>
  <c r="K33" i="78" s="1"/>
  <c r="J28" i="87" l="1"/>
  <c r="F39" i="87"/>
  <c r="N23" i="86"/>
  <c r="F23" i="87"/>
  <c r="N28" i="86"/>
  <c r="F44" i="86"/>
  <c r="N44" i="86"/>
  <c r="F28" i="87"/>
  <c r="J44" i="87"/>
  <c r="F44" i="87"/>
  <c r="K12" i="59"/>
  <c r="L12" i="59"/>
  <c r="M12" i="59"/>
  <c r="N12" i="59"/>
  <c r="N14" i="59" s="1"/>
  <c r="N42" i="59" s="1"/>
  <c r="K14" i="59"/>
  <c r="K42" i="59" s="1"/>
  <c r="L14" i="59"/>
  <c r="L42" i="59" s="1"/>
  <c r="M14" i="59"/>
  <c r="K21" i="59"/>
  <c r="L21" i="59"/>
  <c r="M21" i="59"/>
  <c r="N21" i="59"/>
  <c r="K26" i="59"/>
  <c r="L26" i="59"/>
  <c r="M26" i="59"/>
  <c r="N26" i="59"/>
  <c r="K30" i="59"/>
  <c r="L30" i="59"/>
  <c r="M30" i="59"/>
  <c r="N30" i="59"/>
  <c r="K34" i="59"/>
  <c r="L34" i="59"/>
  <c r="M34" i="59"/>
  <c r="N34" i="59"/>
  <c r="K38" i="59"/>
  <c r="L38" i="59"/>
  <c r="M38" i="59"/>
  <c r="N38" i="59"/>
  <c r="M42" i="59"/>
  <c r="D11" i="58"/>
  <c r="E11" i="58"/>
  <c r="F11" i="58"/>
  <c r="G11" i="58"/>
  <c r="D17" i="58"/>
  <c r="E17" i="58"/>
  <c r="F17" i="58"/>
  <c r="G17" i="58"/>
  <c r="D23" i="58"/>
  <c r="E23" i="58"/>
  <c r="F23" i="58"/>
  <c r="G23" i="58"/>
  <c r="D24" i="58"/>
  <c r="E24" i="58"/>
  <c r="F24" i="58"/>
  <c r="G24" i="58"/>
  <c r="D32" i="58"/>
  <c r="E32" i="58"/>
  <c r="F32" i="58"/>
  <c r="G32" i="58"/>
  <c r="D35" i="58"/>
  <c r="E35" i="58"/>
  <c r="F35" i="58"/>
  <c r="F42" i="58" s="1"/>
  <c r="F44" i="58" s="1"/>
  <c r="G35" i="58"/>
  <c r="D41" i="58"/>
  <c r="E41" i="58"/>
  <c r="F41" i="58"/>
  <c r="G41" i="58"/>
  <c r="D42" i="58"/>
  <c r="E42" i="58"/>
  <c r="G42" i="58"/>
  <c r="G44" i="58" s="1"/>
  <c r="D44" i="58"/>
  <c r="E44" i="58"/>
  <c r="E12" i="57"/>
  <c r="F12" i="57"/>
  <c r="G12" i="57"/>
  <c r="H12" i="57"/>
  <c r="E19" i="57"/>
  <c r="F19" i="57"/>
  <c r="G19" i="57"/>
  <c r="H19" i="57"/>
  <c r="E26" i="57"/>
  <c r="F26" i="57"/>
  <c r="G26" i="57"/>
  <c r="H26" i="57"/>
  <c r="E33" i="57"/>
  <c r="F33" i="57"/>
  <c r="G33" i="57"/>
  <c r="H33" i="57"/>
  <c r="H34" i="57" s="1"/>
  <c r="E34" i="57"/>
  <c r="F34" i="57"/>
  <c r="G34" i="57"/>
  <c r="F16" i="63"/>
  <c r="G16" i="63"/>
  <c r="H16" i="63"/>
  <c r="I16" i="63"/>
  <c r="J16" i="63"/>
  <c r="K16" i="63"/>
  <c r="L16" i="63"/>
  <c r="M16" i="63"/>
  <c r="F23" i="63"/>
  <c r="G23" i="63"/>
  <c r="H23" i="63"/>
  <c r="I23" i="63"/>
  <c r="J23" i="63"/>
  <c r="K23" i="63"/>
  <c r="L23" i="63"/>
  <c r="M23" i="63"/>
  <c r="F30" i="63"/>
  <c r="G30" i="63"/>
  <c r="H30" i="63"/>
  <c r="I30" i="63"/>
  <c r="J30" i="63"/>
  <c r="K30" i="63"/>
  <c r="L30" i="63"/>
  <c r="M30" i="63"/>
  <c r="F31" i="63"/>
  <c r="F52" i="63" s="1"/>
  <c r="F54" i="63" s="1"/>
  <c r="G31" i="63"/>
  <c r="H31" i="63"/>
  <c r="I31" i="63"/>
  <c r="I52" i="63" s="1"/>
  <c r="I54" i="63" s="1"/>
  <c r="J31" i="63"/>
  <c r="J52" i="63" s="1"/>
  <c r="J54" i="63" s="1"/>
  <c r="K31" i="63"/>
  <c r="L31" i="63"/>
  <c r="M31" i="63"/>
  <c r="F33" i="63"/>
  <c r="G33" i="63"/>
  <c r="H33" i="63"/>
  <c r="I33" i="63"/>
  <c r="J33" i="63"/>
  <c r="K33" i="63"/>
  <c r="L33" i="63"/>
  <c r="M33" i="63"/>
  <c r="F39" i="63"/>
  <c r="G39" i="63"/>
  <c r="H39" i="63"/>
  <c r="I39" i="63"/>
  <c r="J39" i="63"/>
  <c r="K39" i="63"/>
  <c r="L39" i="63"/>
  <c r="M39" i="63"/>
  <c r="F44" i="63"/>
  <c r="G44" i="63"/>
  <c r="H44" i="63"/>
  <c r="I44" i="63"/>
  <c r="J44" i="63"/>
  <c r="K44" i="63"/>
  <c r="L44" i="63"/>
  <c r="M44" i="63"/>
  <c r="F49" i="63"/>
  <c r="G49" i="63"/>
  <c r="H49" i="63"/>
  <c r="I49" i="63"/>
  <c r="J49" i="63"/>
  <c r="K49" i="63"/>
  <c r="L49" i="63"/>
  <c r="M49" i="63"/>
  <c r="M50" i="63" s="1"/>
  <c r="F50" i="63"/>
  <c r="G50" i="63"/>
  <c r="H50" i="63"/>
  <c r="I50" i="63"/>
  <c r="J50" i="63"/>
  <c r="K50" i="63"/>
  <c r="G52" i="63"/>
  <c r="G54" i="63" s="1"/>
  <c r="H52" i="63"/>
  <c r="K52" i="63"/>
  <c r="K54" i="63" s="1"/>
  <c r="F53" i="63"/>
  <c r="H54" i="63"/>
  <c r="C9" i="85"/>
  <c r="D9" i="85"/>
  <c r="D7" i="85" s="1"/>
  <c r="D13" i="84"/>
  <c r="C13" i="84"/>
  <c r="J37" i="104"/>
  <c r="E37" i="104"/>
  <c r="C37" i="104"/>
  <c r="J27" i="104"/>
  <c r="E27" i="104"/>
  <c r="C27" i="104"/>
  <c r="J17" i="104"/>
  <c r="J38" i="104" s="1"/>
  <c r="E17" i="104"/>
  <c r="C17" i="104"/>
  <c r="J37" i="111"/>
  <c r="E37" i="111"/>
  <c r="C37" i="111"/>
  <c r="J27" i="111"/>
  <c r="E27" i="111"/>
  <c r="C27" i="111"/>
  <c r="C38" i="111" s="1"/>
  <c r="J17" i="111"/>
  <c r="E17" i="111"/>
  <c r="C17" i="111"/>
  <c r="D10" i="80"/>
  <c r="C10" i="80"/>
  <c r="I13" i="79"/>
  <c r="Y50" i="75"/>
  <c r="W49" i="75"/>
  <c r="W39" i="75"/>
  <c r="W29" i="75"/>
  <c r="S49" i="75"/>
  <c r="S39" i="75"/>
  <c r="S29" i="75"/>
  <c r="M49" i="75"/>
  <c r="M39" i="75"/>
  <c r="M29" i="75"/>
  <c r="J49" i="75"/>
  <c r="J39" i="75"/>
  <c r="J29" i="75"/>
  <c r="F49" i="75"/>
  <c r="F39" i="75"/>
  <c r="F29" i="75"/>
  <c r="W39" i="100"/>
  <c r="S39" i="100"/>
  <c r="M39" i="100"/>
  <c r="J39" i="100"/>
  <c r="F39" i="100"/>
  <c r="D39" i="100"/>
  <c r="W29" i="100"/>
  <c r="S29" i="100"/>
  <c r="M29" i="100"/>
  <c r="J29" i="100"/>
  <c r="F29" i="100"/>
  <c r="D29" i="100"/>
  <c r="W19" i="100"/>
  <c r="S19" i="100"/>
  <c r="M19" i="100"/>
  <c r="J19" i="100"/>
  <c r="F19" i="100"/>
  <c r="D19" i="100"/>
  <c r="W49" i="101"/>
  <c r="S49" i="101"/>
  <c r="M49" i="101"/>
  <c r="J49" i="101"/>
  <c r="F49" i="101"/>
  <c r="D49" i="101"/>
  <c r="W39" i="101"/>
  <c r="S39" i="101"/>
  <c r="M39" i="101"/>
  <c r="J39" i="101"/>
  <c r="F39" i="101"/>
  <c r="D39" i="101"/>
  <c r="W29" i="101"/>
  <c r="S29" i="101"/>
  <c r="M29" i="101"/>
  <c r="J29" i="101"/>
  <c r="F29" i="101"/>
  <c r="D29" i="101"/>
  <c r="W19" i="101"/>
  <c r="S19" i="101"/>
  <c r="M19" i="101"/>
  <c r="J19" i="101"/>
  <c r="F19" i="101"/>
  <c r="D19" i="101"/>
  <c r="W39" i="108"/>
  <c r="S39" i="108"/>
  <c r="M39" i="108"/>
  <c r="J39" i="108"/>
  <c r="F39" i="108"/>
  <c r="D39" i="108"/>
  <c r="W29" i="108"/>
  <c r="S29" i="108"/>
  <c r="M29" i="108"/>
  <c r="J29" i="108"/>
  <c r="F29" i="108"/>
  <c r="D29" i="108"/>
  <c r="W19" i="108"/>
  <c r="S19" i="108"/>
  <c r="M19" i="108"/>
  <c r="J19" i="108"/>
  <c r="F19" i="108"/>
  <c r="D19" i="108"/>
  <c r="W49" i="107"/>
  <c r="S49" i="107"/>
  <c r="M49" i="107"/>
  <c r="J49" i="107"/>
  <c r="F49" i="107"/>
  <c r="D49" i="107"/>
  <c r="W39" i="107"/>
  <c r="S39" i="107"/>
  <c r="M39" i="107"/>
  <c r="J39" i="107"/>
  <c r="F39" i="107"/>
  <c r="D39" i="107"/>
  <c r="W29" i="107"/>
  <c r="S29" i="107"/>
  <c r="M29" i="107"/>
  <c r="J29" i="107"/>
  <c r="F29" i="107"/>
  <c r="D29" i="107"/>
  <c r="W19" i="107"/>
  <c r="S19" i="107"/>
  <c r="M19" i="107"/>
  <c r="J19" i="107"/>
  <c r="F19" i="107"/>
  <c r="D19" i="107"/>
  <c r="T47" i="73"/>
  <c r="R47" i="73"/>
  <c r="P47" i="73"/>
  <c r="N47" i="73"/>
  <c r="L47" i="73"/>
  <c r="J47" i="73"/>
  <c r="H47" i="73"/>
  <c r="F47" i="73"/>
  <c r="D47" i="73"/>
  <c r="V46" i="73"/>
  <c r="V45" i="73"/>
  <c r="V44" i="73"/>
  <c r="V43" i="73"/>
  <c r="V42" i="73"/>
  <c r="V41" i="73"/>
  <c r="V40" i="73"/>
  <c r="V39" i="73"/>
  <c r="V38" i="73"/>
  <c r="V37" i="73"/>
  <c r="V36" i="73"/>
  <c r="V35" i="73"/>
  <c r="V34" i="73"/>
  <c r="T24" i="106"/>
  <c r="R24" i="106"/>
  <c r="P24" i="106"/>
  <c r="N24" i="106"/>
  <c r="L24" i="106"/>
  <c r="J24" i="106"/>
  <c r="H24" i="106"/>
  <c r="F24" i="106"/>
  <c r="D24" i="106"/>
  <c r="V23" i="106"/>
  <c r="V22" i="106"/>
  <c r="V21" i="106"/>
  <c r="V20" i="106"/>
  <c r="V19" i="106"/>
  <c r="V18" i="106"/>
  <c r="V17" i="106"/>
  <c r="V16" i="106"/>
  <c r="V15" i="106"/>
  <c r="V14" i="106"/>
  <c r="V13" i="106"/>
  <c r="V12" i="106"/>
  <c r="V11" i="106"/>
  <c r="N41" i="72"/>
  <c r="K41" i="72"/>
  <c r="I41" i="72"/>
  <c r="F41" i="72"/>
  <c r="D41" i="72"/>
  <c r="N21" i="105"/>
  <c r="K21" i="105"/>
  <c r="I21" i="105"/>
  <c r="F21" i="105"/>
  <c r="D21" i="105"/>
  <c r="V11" i="71"/>
  <c r="S11" i="71"/>
  <c r="Q11" i="71"/>
  <c r="O11" i="71"/>
  <c r="X11" i="71"/>
  <c r="L11" i="71"/>
  <c r="J11" i="71"/>
  <c r="G11" i="71"/>
  <c r="E11" i="71"/>
  <c r="C11" i="71"/>
  <c r="E11" i="70"/>
  <c r="R12" i="69"/>
  <c r="P12" i="69"/>
  <c r="N12" i="69"/>
  <c r="T11" i="69"/>
  <c r="T10" i="69"/>
  <c r="T9" i="69"/>
  <c r="T8" i="69"/>
  <c r="H12" i="69"/>
  <c r="F12" i="69"/>
  <c r="D12" i="69"/>
  <c r="J11" i="69"/>
  <c r="J10" i="69"/>
  <c r="J9" i="69"/>
  <c r="J8" i="69"/>
  <c r="G29" i="56"/>
  <c r="I29" i="56"/>
  <c r="K29" i="56"/>
  <c r="M29" i="56"/>
  <c r="G36" i="56"/>
  <c r="I36" i="56"/>
  <c r="K36" i="56"/>
  <c r="M36" i="56"/>
  <c r="G43" i="56"/>
  <c r="I43" i="56"/>
  <c r="K43" i="56"/>
  <c r="M43" i="56"/>
  <c r="G47" i="56"/>
  <c r="I47" i="56"/>
  <c r="K47" i="56"/>
  <c r="M47" i="56"/>
  <c r="G50" i="56"/>
  <c r="I50" i="56"/>
  <c r="K50" i="56"/>
  <c r="M50" i="56"/>
  <c r="G16" i="56"/>
  <c r="I16" i="56"/>
  <c r="K16" i="56"/>
  <c r="M16" i="56"/>
  <c r="K17" i="94"/>
  <c r="K16" i="94"/>
  <c r="K15" i="94"/>
  <c r="K14" i="94"/>
  <c r="K13" i="94"/>
  <c r="K12" i="94"/>
  <c r="I11" i="94"/>
  <c r="G11" i="94"/>
  <c r="F11" i="94"/>
  <c r="E11" i="94"/>
  <c r="D11" i="94"/>
  <c r="K10" i="94"/>
  <c r="K9" i="94"/>
  <c r="G29" i="95"/>
  <c r="G23" i="95"/>
  <c r="G15" i="95"/>
  <c r="G10" i="95"/>
  <c r="H32" i="55"/>
  <c r="H40" i="55" s="1"/>
  <c r="H49" i="55" s="1"/>
  <c r="J32" i="55"/>
  <c r="L32" i="55"/>
  <c r="F34" i="55"/>
  <c r="F39" i="55"/>
  <c r="D34" i="55" s="1"/>
  <c r="H39" i="55"/>
  <c r="J39" i="55"/>
  <c r="L39" i="55"/>
  <c r="J40" i="55"/>
  <c r="J49" i="55" s="1"/>
  <c r="H48" i="55"/>
  <c r="F42" i="55" s="1"/>
  <c r="F48" i="55" s="1"/>
  <c r="J48" i="55"/>
  <c r="L48" i="55"/>
  <c r="J39" i="52"/>
  <c r="J27" i="52"/>
  <c r="L27" i="52"/>
  <c r="N27" i="52"/>
  <c r="P27" i="52"/>
  <c r="L39" i="52"/>
  <c r="J65" i="51"/>
  <c r="J45" i="51"/>
  <c r="J56" i="51" s="1"/>
  <c r="J39" i="51"/>
  <c r="J35" i="51"/>
  <c r="J11" i="51"/>
  <c r="L11" i="51"/>
  <c r="L36" i="51" s="1"/>
  <c r="L57" i="51" s="1"/>
  <c r="N11" i="51"/>
  <c r="P11" i="51"/>
  <c r="L35" i="51"/>
  <c r="N35" i="51"/>
  <c r="P35" i="51"/>
  <c r="P36" i="51" s="1"/>
  <c r="P57" i="51" s="1"/>
  <c r="L45" i="51"/>
  <c r="N45" i="51"/>
  <c r="N56" i="51" s="1"/>
  <c r="P45" i="51"/>
  <c r="P56" i="51" s="1"/>
  <c r="L56" i="51"/>
  <c r="L65" i="51"/>
  <c r="N65" i="51"/>
  <c r="P65" i="51"/>
  <c r="E12" i="65"/>
  <c r="K31" i="65"/>
  <c r="K28" i="65"/>
  <c r="I28" i="65"/>
  <c r="K23" i="65"/>
  <c r="I23" i="65"/>
  <c r="K12" i="65"/>
  <c r="K8" i="65"/>
  <c r="I8" i="65"/>
  <c r="M52" i="63" l="1"/>
  <c r="M54" i="63" s="1"/>
  <c r="F50" i="101"/>
  <c r="N36" i="51"/>
  <c r="V47" i="73"/>
  <c r="D50" i="107"/>
  <c r="S50" i="107"/>
  <c r="J50" i="101"/>
  <c r="J36" i="51"/>
  <c r="J57" i="51" s="1"/>
  <c r="L40" i="55"/>
  <c r="L49" i="55" s="1"/>
  <c r="F50" i="107"/>
  <c r="W50" i="107"/>
  <c r="M50" i="101"/>
  <c r="E38" i="111"/>
  <c r="J38" i="111"/>
  <c r="C38" i="104"/>
  <c r="L50" i="63"/>
  <c r="L52" i="63" s="1"/>
  <c r="L54" i="63" s="1"/>
  <c r="M50" i="107"/>
  <c r="W50" i="101"/>
  <c r="T12" i="69"/>
  <c r="J50" i="107"/>
  <c r="D50" i="101"/>
  <c r="S50" i="101"/>
  <c r="E38" i="104"/>
  <c r="J12" i="69"/>
  <c r="V24" i="106"/>
  <c r="K11" i="94"/>
  <c r="G16" i="95"/>
  <c r="F6" i="55"/>
  <c r="F32" i="55" s="1"/>
  <c r="N57" i="51"/>
  <c r="G31" i="65"/>
  <c r="G28" i="65"/>
  <c r="G23" i="65"/>
  <c r="G12" i="65"/>
  <c r="K37" i="65"/>
  <c r="X22" i="71"/>
  <c r="G37" i="65" l="1"/>
  <c r="F40" i="55"/>
  <c r="F49" i="55" s="1"/>
  <c r="D6" i="55"/>
  <c r="J17" i="82"/>
  <c r="E17" i="82"/>
  <c r="C17" i="82"/>
  <c r="J37" i="82"/>
  <c r="E37" i="82"/>
  <c r="C37" i="82"/>
  <c r="J27" i="82"/>
  <c r="E27" i="82"/>
  <c r="C27" i="82"/>
  <c r="E23" i="95" l="1"/>
  <c r="E25" i="95" s="1"/>
  <c r="G9" i="85" l="1"/>
  <c r="H9" i="85"/>
  <c r="H7" i="85" s="1"/>
  <c r="D19" i="74"/>
  <c r="F19" i="74"/>
  <c r="J19" i="74"/>
  <c r="M19" i="74"/>
  <c r="S19" i="74"/>
  <c r="W19" i="74"/>
  <c r="D29" i="74"/>
  <c r="F29" i="74"/>
  <c r="J29" i="74"/>
  <c r="M29" i="74"/>
  <c r="S29" i="74"/>
  <c r="W29" i="74"/>
  <c r="D39" i="74"/>
  <c r="F39" i="74"/>
  <c r="J39" i="74"/>
  <c r="M39" i="74"/>
  <c r="S39" i="74"/>
  <c r="W39" i="74"/>
  <c r="G27" i="94"/>
  <c r="I32" i="65"/>
  <c r="I31" i="65" s="1"/>
  <c r="I21" i="65"/>
  <c r="I18" i="65"/>
  <c r="I17" i="65"/>
  <c r="I13" i="65"/>
  <c r="I12" i="65" s="1"/>
  <c r="E31" i="65"/>
  <c r="E28" i="65"/>
  <c r="E23" i="65"/>
  <c r="E8" i="65"/>
  <c r="I37" i="65" l="1"/>
  <c r="E37" i="65"/>
  <c r="K33" i="94"/>
  <c r="K32" i="94"/>
  <c r="K31" i="94"/>
  <c r="K30" i="94"/>
  <c r="K29" i="94"/>
  <c r="K28" i="94"/>
  <c r="I27" i="94"/>
  <c r="F27" i="94"/>
  <c r="E27" i="94"/>
  <c r="D27" i="94"/>
  <c r="K26" i="94"/>
  <c r="K25" i="94"/>
  <c r="E15" i="95"/>
  <c r="E10" i="95"/>
  <c r="E16" i="95" l="1"/>
  <c r="K27" i="94"/>
  <c r="E29" i="95"/>
  <c r="N17" i="87"/>
  <c r="N16" i="87"/>
  <c r="N15" i="87"/>
  <c r="N14" i="87"/>
  <c r="N13" i="87"/>
  <c r="N11" i="87"/>
  <c r="N10" i="87"/>
  <c r="N9" i="87"/>
  <c r="N8" i="87"/>
  <c r="J17" i="87"/>
  <c r="J16" i="87"/>
  <c r="J15" i="87"/>
  <c r="J14" i="87"/>
  <c r="J13" i="87"/>
  <c r="J11" i="87"/>
  <c r="J10" i="87"/>
  <c r="J9" i="87"/>
  <c r="J8" i="87"/>
  <c r="F10" i="87"/>
  <c r="F11" i="87"/>
  <c r="F13" i="87"/>
  <c r="F14" i="87"/>
  <c r="F15" i="87"/>
  <c r="F16" i="87"/>
  <c r="F17" i="87"/>
  <c r="F9" i="87"/>
  <c r="F8" i="87"/>
  <c r="M12" i="87"/>
  <c r="L12" i="87"/>
  <c r="N12" i="87" s="1"/>
  <c r="I12" i="87"/>
  <c r="H12" i="87"/>
  <c r="J12" i="87" s="1"/>
  <c r="E12" i="87"/>
  <c r="D12" i="87"/>
  <c r="F12" i="87" s="1"/>
  <c r="M7" i="87"/>
  <c r="L7" i="87"/>
  <c r="N7" i="87" s="1"/>
  <c r="I7" i="87"/>
  <c r="H7" i="87"/>
  <c r="J7" i="87" s="1"/>
  <c r="E7" i="87"/>
  <c r="D7" i="87"/>
  <c r="F7" i="87" s="1"/>
  <c r="M12" i="86"/>
  <c r="L12" i="86"/>
  <c r="I12" i="86"/>
  <c r="H12" i="86"/>
  <c r="J12" i="86" s="1"/>
  <c r="E12" i="86"/>
  <c r="D12" i="86"/>
  <c r="F12" i="86" s="1"/>
  <c r="N17" i="86"/>
  <c r="N16" i="86"/>
  <c r="N15" i="86"/>
  <c r="N14" i="86"/>
  <c r="N13" i="86"/>
  <c r="N11" i="86"/>
  <c r="N10" i="86"/>
  <c r="N9" i="86"/>
  <c r="N8" i="86"/>
  <c r="J17" i="86"/>
  <c r="J16" i="86"/>
  <c r="J15" i="86"/>
  <c r="J14" i="86"/>
  <c r="J13" i="86"/>
  <c r="J11" i="86"/>
  <c r="J10" i="86"/>
  <c r="J9" i="86"/>
  <c r="J8" i="86"/>
  <c r="F9" i="86"/>
  <c r="F10" i="86"/>
  <c r="F11" i="86"/>
  <c r="F13" i="86"/>
  <c r="F14" i="86"/>
  <c r="F15" i="86"/>
  <c r="F16" i="86"/>
  <c r="F17" i="86"/>
  <c r="F8" i="86"/>
  <c r="M7" i="86"/>
  <c r="L7" i="86"/>
  <c r="N7" i="86" s="1"/>
  <c r="I7" i="86"/>
  <c r="H7" i="86"/>
  <c r="J7" i="86" s="1"/>
  <c r="E7" i="86"/>
  <c r="D7" i="86"/>
  <c r="F7" i="86" s="1"/>
  <c r="M13" i="84"/>
  <c r="K13" i="84"/>
  <c r="H13" i="84"/>
  <c r="G13" i="84"/>
  <c r="I16" i="83"/>
  <c r="H16" i="83"/>
  <c r="F16" i="83"/>
  <c r="E16" i="83"/>
  <c r="B16" i="83"/>
  <c r="C16" i="83"/>
  <c r="K11" i="81"/>
  <c r="K12" i="81"/>
  <c r="K13" i="81"/>
  <c r="K14" i="81"/>
  <c r="K15" i="81"/>
  <c r="K16" i="81"/>
  <c r="K10" i="81"/>
  <c r="K9" i="81"/>
  <c r="E17" i="81"/>
  <c r="F17" i="81"/>
  <c r="G17" i="81"/>
  <c r="H17" i="81"/>
  <c r="I17" i="81"/>
  <c r="J17" i="81"/>
  <c r="D17" i="81"/>
  <c r="C17" i="81"/>
  <c r="L10" i="80"/>
  <c r="K10" i="80"/>
  <c r="G10" i="80"/>
  <c r="H10" i="80"/>
  <c r="I37" i="79"/>
  <c r="I25" i="79"/>
  <c r="K12" i="78"/>
  <c r="K13" i="78"/>
  <c r="K14" i="78"/>
  <c r="K15" i="78"/>
  <c r="K16" i="78"/>
  <c r="K11" i="78"/>
  <c r="K10" i="78"/>
  <c r="M17" i="78"/>
  <c r="L17" i="78"/>
  <c r="J17" i="78"/>
  <c r="E17" i="78"/>
  <c r="D17" i="78"/>
  <c r="M38" i="77"/>
  <c r="M29" i="77"/>
  <c r="M20" i="77"/>
  <c r="L38" i="77"/>
  <c r="L29" i="77"/>
  <c r="L20" i="77"/>
  <c r="K38" i="77"/>
  <c r="K29" i="77"/>
  <c r="K20" i="77"/>
  <c r="M38" i="103"/>
  <c r="L38" i="103"/>
  <c r="K38" i="103"/>
  <c r="J38" i="103"/>
  <c r="M29" i="103"/>
  <c r="L29" i="103"/>
  <c r="K29" i="103"/>
  <c r="J29" i="103"/>
  <c r="M20" i="103"/>
  <c r="L20" i="103"/>
  <c r="K20" i="103"/>
  <c r="J20" i="103"/>
  <c r="J38" i="77"/>
  <c r="J29" i="77"/>
  <c r="J20" i="77"/>
  <c r="M38" i="102"/>
  <c r="L38" i="102"/>
  <c r="O29" i="102"/>
  <c r="N29" i="102"/>
  <c r="M29" i="102"/>
  <c r="L29" i="102"/>
  <c r="O20" i="102"/>
  <c r="N20" i="102"/>
  <c r="M20" i="102"/>
  <c r="L20" i="102"/>
  <c r="M38" i="76"/>
  <c r="L38" i="76"/>
  <c r="L29" i="76"/>
  <c r="M29" i="76"/>
  <c r="N29" i="76"/>
  <c r="O29" i="76"/>
  <c r="O20" i="76"/>
  <c r="N20" i="76"/>
  <c r="M20" i="76"/>
  <c r="L20" i="76"/>
  <c r="D49" i="75"/>
  <c r="D39" i="75"/>
  <c r="D29" i="75"/>
  <c r="W19" i="75"/>
  <c r="W50" i="75" s="1"/>
  <c r="S19" i="75"/>
  <c r="S50" i="75" s="1"/>
  <c r="M19" i="75"/>
  <c r="M50" i="75" s="1"/>
  <c r="J19" i="75"/>
  <c r="J50" i="75" s="1"/>
  <c r="F19" i="75"/>
  <c r="F50" i="75" s="1"/>
  <c r="D19" i="75"/>
  <c r="T24" i="73"/>
  <c r="R24" i="73"/>
  <c r="P24" i="73"/>
  <c r="N24" i="73"/>
  <c r="L24" i="73"/>
  <c r="J24" i="73"/>
  <c r="H24" i="73"/>
  <c r="F24" i="73"/>
  <c r="D24" i="73"/>
  <c r="V23" i="73"/>
  <c r="V22" i="73"/>
  <c r="V21" i="73"/>
  <c r="V20" i="73"/>
  <c r="V19" i="73"/>
  <c r="V18" i="73"/>
  <c r="V17" i="73"/>
  <c r="V16" i="73"/>
  <c r="V15" i="73"/>
  <c r="V14" i="73"/>
  <c r="V13" i="73"/>
  <c r="V12" i="73"/>
  <c r="V11" i="73"/>
  <c r="N21" i="72"/>
  <c r="K21" i="72"/>
  <c r="I21" i="72"/>
  <c r="F21" i="72"/>
  <c r="D21" i="72"/>
  <c r="V22" i="71"/>
  <c r="S22" i="71"/>
  <c r="Q22" i="71"/>
  <c r="O22" i="71"/>
  <c r="C11" i="70"/>
  <c r="G11" i="70"/>
  <c r="T19" i="69"/>
  <c r="T22" i="69"/>
  <c r="T21" i="69"/>
  <c r="T20" i="69"/>
  <c r="R23" i="69"/>
  <c r="P23" i="69"/>
  <c r="N23" i="69"/>
  <c r="E16" i="56"/>
  <c r="K17" i="81" l="1"/>
  <c r="E38" i="82"/>
  <c r="N12" i="86"/>
  <c r="J38" i="82"/>
  <c r="C38" i="82"/>
  <c r="K17" i="78"/>
  <c r="D50" i="75"/>
  <c r="V24" i="73"/>
  <c r="T23" i="69"/>
  <c r="D13" i="68"/>
  <c r="D14" i="68"/>
  <c r="D15" i="68"/>
  <c r="D16" i="68"/>
  <c r="D17" i="68"/>
  <c r="D18" i="68"/>
  <c r="D19" i="68"/>
  <c r="D20" i="68"/>
  <c r="D12" i="68"/>
  <c r="O11" i="68"/>
  <c r="O21" i="68" s="1"/>
  <c r="L11" i="68"/>
  <c r="L21" i="68" s="1"/>
  <c r="J11" i="68"/>
  <c r="J21" i="68" s="1"/>
  <c r="G11" i="68"/>
  <c r="G21" i="68" s="1"/>
  <c r="D11" i="68"/>
  <c r="P45" i="99"/>
  <c r="P45" i="67"/>
  <c r="N45" i="99"/>
  <c r="N45" i="67"/>
  <c r="L45" i="99"/>
  <c r="L45" i="67"/>
  <c r="J45" i="99"/>
  <c r="J45" i="67"/>
  <c r="H45" i="99"/>
  <c r="H45" i="67"/>
  <c r="F45" i="99"/>
  <c r="F45" i="67"/>
  <c r="D45" i="99"/>
  <c r="D45" i="67"/>
  <c r="D36" i="99"/>
  <c r="D47" i="99" s="1"/>
  <c r="D36" i="67"/>
  <c r="F36" i="99"/>
  <c r="F36" i="67"/>
  <c r="H36" i="99"/>
  <c r="H47" i="99" s="1"/>
  <c r="H36" i="67"/>
  <c r="H47" i="67" s="1"/>
  <c r="J36" i="99"/>
  <c r="J36" i="67"/>
  <c r="L36" i="99"/>
  <c r="L47" i="99" s="1"/>
  <c r="L36" i="67"/>
  <c r="L47" i="67" s="1"/>
  <c r="N36" i="99"/>
  <c r="N36" i="67"/>
  <c r="P36" i="99"/>
  <c r="P47" i="99" s="1"/>
  <c r="P36" i="67"/>
  <c r="P28" i="99"/>
  <c r="P29" i="99" s="1"/>
  <c r="P28" i="67"/>
  <c r="P29" i="67" s="1"/>
  <c r="N28" i="99"/>
  <c r="N29" i="99" s="1"/>
  <c r="N28" i="67"/>
  <c r="N29" i="67" s="1"/>
  <c r="L28" i="99"/>
  <c r="L29" i="99" s="1"/>
  <c r="L28" i="67"/>
  <c r="L29" i="67" s="1"/>
  <c r="J28" i="99"/>
  <c r="J29" i="99" s="1"/>
  <c r="J28" i="67"/>
  <c r="J29" i="67" s="1"/>
  <c r="H28" i="99"/>
  <c r="H29" i="99" s="1"/>
  <c r="H28" i="67"/>
  <c r="H29" i="67" s="1"/>
  <c r="F28" i="99"/>
  <c r="F29" i="99" s="1"/>
  <c r="F28" i="67"/>
  <c r="F29" i="67" s="1"/>
  <c r="D28" i="99"/>
  <c r="D29" i="99" s="1"/>
  <c r="D28" i="67"/>
  <c r="D29" i="67" s="1"/>
  <c r="D17" i="66"/>
  <c r="D12" i="66"/>
  <c r="D13" i="66"/>
  <c r="D14" i="66"/>
  <c r="D15" i="66"/>
  <c r="D16" i="66"/>
  <c r="D11" i="66"/>
  <c r="D10" i="66"/>
  <c r="F18" i="66"/>
  <c r="H18" i="66"/>
  <c r="R46" i="66"/>
  <c r="O42" i="66" s="1"/>
  <c r="O46" i="66" s="1"/>
  <c r="L42" i="66" s="1"/>
  <c r="L46" i="66" s="1"/>
  <c r="D42" i="66" s="1"/>
  <c r="D46" i="66" s="1"/>
  <c r="R39" i="66"/>
  <c r="O32" i="66" s="1"/>
  <c r="O39" i="66" s="1"/>
  <c r="L32" i="66" s="1"/>
  <c r="L39" i="66" s="1"/>
  <c r="D32" i="66" s="1"/>
  <c r="D39" i="66" s="1"/>
  <c r="R29" i="66"/>
  <c r="O21" i="66" s="1"/>
  <c r="O29" i="66" s="1"/>
  <c r="L21" i="66" s="1"/>
  <c r="L29" i="66" s="1"/>
  <c r="D21" i="66" s="1"/>
  <c r="D29" i="66" s="1"/>
  <c r="R18" i="66"/>
  <c r="O10" i="66" s="1"/>
  <c r="O18" i="66" s="1"/>
  <c r="L10" i="66" s="1"/>
  <c r="L18" i="66" s="1"/>
  <c r="D53" i="63"/>
  <c r="N47" i="99" l="1"/>
  <c r="J47" i="99"/>
  <c r="F47" i="99"/>
  <c r="J47" i="67"/>
  <c r="P47" i="67"/>
  <c r="N47" i="67"/>
  <c r="D47" i="67"/>
  <c r="D21" i="68"/>
  <c r="F47" i="67"/>
  <c r="D18" i="66"/>
  <c r="E39" i="52" l="1"/>
  <c r="E49" i="63" l="1"/>
  <c r="D49" i="63"/>
  <c r="E44" i="63"/>
  <c r="D44" i="63"/>
  <c r="E39" i="63"/>
  <c r="D39" i="63"/>
  <c r="E30" i="63"/>
  <c r="D30" i="63"/>
  <c r="E23" i="63"/>
  <c r="D23" i="63"/>
  <c r="E16" i="63"/>
  <c r="D16" i="63"/>
  <c r="E50" i="63" l="1"/>
  <c r="D50" i="63"/>
  <c r="E31" i="63"/>
  <c r="D31" i="63"/>
  <c r="D33" i="63" s="1"/>
  <c r="E52" i="63" l="1"/>
  <c r="E54" i="63" s="1"/>
  <c r="E33" i="63"/>
  <c r="D52" i="63"/>
  <c r="D54" i="63" s="1"/>
  <c r="J38" i="59"/>
  <c r="H38" i="59"/>
  <c r="E38" i="59"/>
  <c r="D38" i="59"/>
  <c r="F37" i="59"/>
  <c r="F36" i="59"/>
  <c r="J34" i="59"/>
  <c r="H34" i="59"/>
  <c r="E34" i="59"/>
  <c r="D34" i="59"/>
  <c r="F33" i="59"/>
  <c r="F32" i="59"/>
  <c r="J30" i="59"/>
  <c r="H30" i="59"/>
  <c r="E30" i="59"/>
  <c r="D30" i="59"/>
  <c r="F29" i="59"/>
  <c r="F28" i="59"/>
  <c r="J26" i="59"/>
  <c r="H26" i="59"/>
  <c r="E26" i="59"/>
  <c r="D26" i="59"/>
  <c r="F25" i="59"/>
  <c r="F24" i="59"/>
  <c r="J21" i="59"/>
  <c r="H21" i="59"/>
  <c r="E21" i="59"/>
  <c r="D21" i="59"/>
  <c r="F20" i="59"/>
  <c r="F19" i="59"/>
  <c r="F18" i="59"/>
  <c r="F13" i="59"/>
  <c r="J12" i="59"/>
  <c r="J14" i="59" s="1"/>
  <c r="H12" i="59"/>
  <c r="H14" i="59" s="1"/>
  <c r="E12" i="59"/>
  <c r="E14" i="59" s="1"/>
  <c r="D12" i="59"/>
  <c r="D14" i="59" s="1"/>
  <c r="F11" i="59"/>
  <c r="F10" i="59"/>
  <c r="F9" i="59"/>
  <c r="C41" i="58"/>
  <c r="C35" i="58"/>
  <c r="C32" i="58"/>
  <c r="C23" i="58"/>
  <c r="C17" i="58"/>
  <c r="C11" i="58"/>
  <c r="D33" i="57"/>
  <c r="D26" i="57"/>
  <c r="D19" i="57"/>
  <c r="D12" i="57"/>
  <c r="E47" i="56"/>
  <c r="E43" i="56"/>
  <c r="E36" i="56"/>
  <c r="E29" i="56"/>
  <c r="D42" i="55"/>
  <c r="D48" i="55" s="1"/>
  <c r="D32" i="55"/>
  <c r="I44" i="54"/>
  <c r="G44" i="54"/>
  <c r="E44" i="54"/>
  <c r="K39" i="54"/>
  <c r="M43" i="54" s="1"/>
  <c r="K35" i="54"/>
  <c r="M38" i="54" s="1"/>
  <c r="K32" i="54"/>
  <c r="M34" i="54" s="1"/>
  <c r="K31" i="54"/>
  <c r="K28" i="54"/>
  <c r="M30" i="54" s="1"/>
  <c r="K24" i="54"/>
  <c r="I22" i="54"/>
  <c r="G22" i="54"/>
  <c r="E22" i="54"/>
  <c r="K16" i="54"/>
  <c r="M21" i="54" s="1"/>
  <c r="K15" i="54"/>
  <c r="K14" i="54"/>
  <c r="K13" i="54"/>
  <c r="K12" i="54"/>
  <c r="K11" i="54"/>
  <c r="K10" i="54"/>
  <c r="K9" i="54"/>
  <c r="K8" i="54"/>
  <c r="H52" i="53"/>
  <c r="G52" i="53"/>
  <c r="E52" i="53"/>
  <c r="J49" i="53"/>
  <c r="K51" i="53" s="1"/>
  <c r="J48" i="53"/>
  <c r="J40" i="53"/>
  <c r="K46" i="53" s="1"/>
  <c r="J28" i="53"/>
  <c r="K39" i="53" s="1"/>
  <c r="J27" i="53"/>
  <c r="J26" i="53"/>
  <c r="J25" i="53"/>
  <c r="J24" i="53"/>
  <c r="J23" i="53"/>
  <c r="J19" i="53"/>
  <c r="K22" i="53" s="1"/>
  <c r="J18" i="53"/>
  <c r="J17" i="53"/>
  <c r="J16" i="53"/>
  <c r="J11" i="53"/>
  <c r="K15" i="53" s="1"/>
  <c r="J10" i="53"/>
  <c r="J9" i="53"/>
  <c r="E27" i="52"/>
  <c r="E65" i="51"/>
  <c r="E12" i="52" s="1"/>
  <c r="E45" i="51"/>
  <c r="E56" i="51" s="1"/>
  <c r="E39" i="51"/>
  <c r="E35" i="51"/>
  <c r="E11" i="51"/>
  <c r="I45" i="54" l="1"/>
  <c r="F34" i="59"/>
  <c r="G45" i="54"/>
  <c r="F38" i="59"/>
  <c r="F30" i="59"/>
  <c r="F26" i="59"/>
  <c r="F21" i="59"/>
  <c r="F12" i="59"/>
  <c r="F14" i="59" s="1"/>
  <c r="C42" i="58"/>
  <c r="C24" i="58"/>
  <c r="D34" i="57"/>
  <c r="E50" i="56"/>
  <c r="K44" i="54"/>
  <c r="E45" i="54"/>
  <c r="K22" i="54"/>
  <c r="J52" i="53"/>
  <c r="E36" i="51"/>
  <c r="E57" i="51" s="1"/>
  <c r="D42" i="59"/>
  <c r="E42" i="59"/>
  <c r="H42" i="59"/>
  <c r="J42" i="59"/>
  <c r="D39" i="55"/>
  <c r="D40" i="55" s="1"/>
  <c r="D49" i="55" s="1"/>
  <c r="C44" i="58" l="1"/>
  <c r="K45" i="54"/>
  <c r="F42" i="59"/>
</calcChain>
</file>

<file path=xl/sharedStrings.xml><?xml version="1.0" encoding="utf-8"?>
<sst xmlns="http://schemas.openxmlformats.org/spreadsheetml/2006/main" count="4483" uniqueCount="1399">
  <si>
    <t>a</t>
  </si>
  <si>
    <t>b</t>
  </si>
  <si>
    <t>c</t>
  </si>
  <si>
    <t>Total (1+4+7+8+9+10+11+12+16+19+23+24)</t>
  </si>
  <si>
    <t>d</t>
  </si>
  <si>
    <t>e</t>
  </si>
  <si>
    <t>f</t>
  </si>
  <si>
    <t>g</t>
  </si>
  <si>
    <t>consolidation</t>
  </si>
  <si>
    <t>Goodwill</t>
  </si>
  <si>
    <t xml:space="preserve"> </t>
  </si>
  <si>
    <t>Total</t>
  </si>
  <si>
    <t>(a+b-c)</t>
  </si>
  <si>
    <t>2a</t>
  </si>
  <si>
    <t>b1</t>
  </si>
  <si>
    <t xml:space="preserve">b </t>
  </si>
  <si>
    <t>h</t>
  </si>
  <si>
    <t>i</t>
  </si>
  <si>
    <t>j</t>
  </si>
  <si>
    <t>k</t>
  </si>
  <si>
    <t>l</t>
  </si>
  <si>
    <t>Provisions</t>
  </si>
  <si>
    <t>AAA</t>
  </si>
  <si>
    <t>AA</t>
  </si>
  <si>
    <t>A</t>
  </si>
  <si>
    <t>BBB</t>
  </si>
  <si>
    <t>BB</t>
  </si>
  <si>
    <t>B</t>
  </si>
  <si>
    <t>C</t>
  </si>
  <si>
    <t>-</t>
  </si>
  <si>
    <t>future</t>
  </si>
  <si>
    <t xml:space="preserve">Total </t>
  </si>
  <si>
    <t>Protection</t>
  </si>
  <si>
    <t>m</t>
  </si>
  <si>
    <t>n</t>
  </si>
  <si>
    <t>o</t>
  </si>
  <si>
    <t>p</t>
  </si>
  <si>
    <t>q</t>
  </si>
  <si>
    <t xml:space="preserve">AAA </t>
  </si>
  <si>
    <t xml:space="preserve">AA </t>
  </si>
  <si>
    <t xml:space="preserve">A </t>
  </si>
  <si>
    <t xml:space="preserve">BBB </t>
  </si>
  <si>
    <t xml:space="preserve">BB </t>
  </si>
  <si>
    <t xml:space="preserve">B </t>
  </si>
  <si>
    <t xml:space="preserve">C </t>
  </si>
  <si>
    <t>A+B</t>
  </si>
  <si>
    <t>D</t>
  </si>
  <si>
    <t>E</t>
  </si>
  <si>
    <t>F+G+H</t>
  </si>
  <si>
    <t>I+J+AL</t>
  </si>
  <si>
    <t>K</t>
  </si>
  <si>
    <t>L</t>
  </si>
  <si>
    <t>M+AK</t>
  </si>
  <si>
    <t>N+O</t>
  </si>
  <si>
    <t>P+Q</t>
  </si>
  <si>
    <t>R+S</t>
  </si>
  <si>
    <t>T</t>
  </si>
  <si>
    <t>U</t>
  </si>
  <si>
    <t>W</t>
  </si>
  <si>
    <t>X</t>
  </si>
  <si>
    <t>Y</t>
  </si>
  <si>
    <t>Z</t>
  </si>
  <si>
    <t>AA+AB</t>
  </si>
  <si>
    <t>60a</t>
  </si>
  <si>
    <t>60b</t>
  </si>
  <si>
    <t>60c</t>
  </si>
  <si>
    <t>AF</t>
  </si>
  <si>
    <t>AG</t>
  </si>
  <si>
    <t>AB</t>
  </si>
  <si>
    <t>F</t>
  </si>
  <si>
    <t>I</t>
  </si>
  <si>
    <t>P</t>
  </si>
  <si>
    <t>R</t>
  </si>
  <si>
    <t>AD</t>
  </si>
  <si>
    <t>G</t>
  </si>
  <si>
    <t>AL</t>
  </si>
  <si>
    <t>Q</t>
  </si>
  <si>
    <t>S</t>
  </si>
  <si>
    <t>AE</t>
  </si>
  <si>
    <t>AJ</t>
  </si>
  <si>
    <t>AC</t>
  </si>
  <si>
    <t>H</t>
  </si>
  <si>
    <t>J</t>
  </si>
  <si>
    <t>O</t>
  </si>
  <si>
    <t>N</t>
  </si>
  <si>
    <t>AI</t>
  </si>
  <si>
    <t>V</t>
  </si>
  <si>
    <t>AH</t>
  </si>
  <si>
    <t>M</t>
  </si>
  <si>
    <t>AK</t>
  </si>
  <si>
    <t>67a</t>
  </si>
  <si>
    <t>AD+AE+AF</t>
  </si>
  <si>
    <t>Canada</t>
  </si>
  <si>
    <t>Europe</t>
  </si>
  <si>
    <t>Information</t>
  </si>
  <si>
    <t>LI1</t>
  </si>
  <si>
    <t>LI2</t>
  </si>
  <si>
    <t>LIA</t>
  </si>
  <si>
    <t>Pour la période close</t>
  </si>
  <si>
    <t>Pour plus de renseignements, veuillez communiquer avec l’une des personnes suivantes :</t>
  </si>
  <si>
    <t>Jason Patchett, premier directeur, Relations avec les investisseurs (416) 980-8691</t>
  </si>
  <si>
    <t>(en millions de dollars)</t>
  </si>
  <si>
    <t>T4/18</t>
  </si>
  <si>
    <t>T3/18</t>
  </si>
  <si>
    <t>T2/18</t>
  </si>
  <si>
    <t>Renvois</t>
  </si>
  <si>
    <t>Fonds propres de première catégorie sous forme d’actions ordinaires : instruments et réserves</t>
  </si>
  <si>
    <t>Actions ordinaires admissibles émises directement plus primes liées au capital</t>
  </si>
  <si>
    <t>Résultats non distribués</t>
  </si>
  <si>
    <t>Cumul des autres éléments du résultat global (et autres réserves)</t>
  </si>
  <si>
    <t>Fonds propres de première catégorie sous forme d’actions ordinaires avant ajustements réglementaires</t>
  </si>
  <si>
    <t>Fonds propres de première catégorie sous forme d’actions ordinaires : ajustements réglementaires</t>
  </si>
  <si>
    <t>Ajustements de valeurs prudentiels</t>
  </si>
  <si>
    <t>Goodwill (net des passifs d’impôt correspondants)</t>
  </si>
  <si>
    <t>Réserve de couverture des flux de trésorerie</t>
  </si>
  <si>
    <t>Actifs nets des régimes de retraite à prestations définies (nets des passifs d’impôt correspondants)</t>
  </si>
  <si>
    <t>Actions détenues en propre (sauf si elles sont déjà déduites du capital libéré porté au bilan)</t>
  </si>
  <si>
    <t xml:space="preserve"> positions courtes admissibles (montant supérieur au seuil de 10 %)</t>
  </si>
  <si>
    <t>Montant dépassant le seuil de 15 %</t>
  </si>
  <si>
    <t>dont : participations significatives sous forme d’actions ordinaires d’institutions financières</t>
  </si>
  <si>
    <t>dont : actifs d’impôt différé résultant de différences temporaires</t>
  </si>
  <si>
    <t>Fonds propres de première catégorie sous forme d’actions ordinaires</t>
  </si>
  <si>
    <t>Autres éléments de fonds propres de première catégorie : instruments</t>
  </si>
  <si>
    <t>dont : instruments désignés comme capitaux propres selon les normes comptables applicables</t>
  </si>
  <si>
    <t>Autres éléments de fonds propres de première catégorie avant ajustements réglementaires</t>
  </si>
  <si>
    <t>Autres éléments de fonds propres de première catégorie : ajustements réglementaires</t>
  </si>
  <si>
    <t>Autres déductions des fonds propres de première catégorie indiquées par le BSIF</t>
  </si>
  <si>
    <t xml:space="preserve">Autres éléments de fonds propres de première catégorie </t>
  </si>
  <si>
    <t>Fonds propres de deuxième catégorie : instruments et provisions</t>
  </si>
  <si>
    <t xml:space="preserve">Instruments de fonds propres émis directement qui seront éliminés progressivement des fonds propres de deuxième catégorie </t>
  </si>
  <si>
    <t>Fonds propres de deuxième catégorie avant ajustements réglementaires</t>
  </si>
  <si>
    <t>Total des ajustements réglementaires appliqués aux fonds propres de deuxième catégorie</t>
  </si>
  <si>
    <t>Fonds propres de deuxième catégorie</t>
  </si>
  <si>
    <t>s. o.</t>
  </si>
  <si>
    <t>Pour les notes de bas de tableau, se reporter à la page suivante.</t>
  </si>
  <si>
    <t>Ratios de fonds propres</t>
  </si>
  <si>
    <t>Fonds propres de première catégorie sous forme d’actions ordinaires (en pourcentage de l’APR)</t>
  </si>
  <si>
    <t>Fonds propres de première catégorie (en pourcentage de l’APR)</t>
  </si>
  <si>
    <t>Total des fonds propres (en pourcentage de l’APR)</t>
  </si>
  <si>
    <t>dont : réserve de conservation des fonds propres</t>
  </si>
  <si>
    <t>dont : réserve anticyclique propres à l’institution</t>
  </si>
  <si>
    <t>dont : réserve applicable aux BISN</t>
  </si>
  <si>
    <t>Ratio cible tout compris de fonds propres de première catégorie sous forme d’actions ordinaires</t>
  </si>
  <si>
    <t>Ratio cible tout compris de fonds propres de première catégorie</t>
  </si>
  <si>
    <t>Ratio cible tout compris du total des fonds propres</t>
  </si>
  <si>
    <t>Montants inférieurs aux seuils de déduction (avant pondération des risques)</t>
  </si>
  <si>
    <t>Participations significatives sous forme d’actions ordinaires d’institutions financières</t>
  </si>
  <si>
    <t>Actifs d’impôt différé résultant de différences temporaires (nets des passifs d’impôt correspondants)</t>
  </si>
  <si>
    <t>Plafonds applicables à l’inclusion de provisions dans les fonds propres de deuxième catégorie</t>
  </si>
  <si>
    <t>Plafond applicable à l’inclusion de provisions dans les fonds propres de deuxième catégorie selon l’approche standard</t>
  </si>
  <si>
    <t xml:space="preserve">Plafond en vigueur sur les autres éléments de fonds propres de première catégorie qui seront éliminés progressivement </t>
  </si>
  <si>
    <t xml:space="preserve">Plafond en vigueur sur les instruments de fonds propres de deuxième catégorie qui seront éliminés progressivement </t>
  </si>
  <si>
    <t>Non comptabilisé au bilan consolidé.</t>
  </si>
  <si>
    <t xml:space="preserve">Instruments synthétiques qui ne sont pas comptabilisés au bilan consolidé. </t>
  </si>
  <si>
    <t>Sans objet.</t>
  </si>
  <si>
    <t xml:space="preserve">consolidation </t>
  </si>
  <si>
    <t>aux actionnaires</t>
  </si>
  <si>
    <t>Déconsolidation</t>
  </si>
  <si>
    <t>réglementaire</t>
  </si>
  <si>
    <t>Dont</t>
  </si>
  <si>
    <t>propres</t>
  </si>
  <si>
    <t>Actif</t>
  </si>
  <si>
    <t>Trésorerie et dépôts non productifs d’intérêts auprès d’autres banques</t>
  </si>
  <si>
    <t>Dépôts productifs d’intérêts auprès d’autres banques</t>
  </si>
  <si>
    <t>Valeurs mobilières</t>
  </si>
  <si>
    <t>Participations significatives dans les fonds propres d’autres institutions financières ne dépassant pas les seuils 
     réglementaires</t>
  </si>
  <si>
    <t>Participations non significatives dans les fonds propres d’autres institutions financières ne dépassant pas les seuils 
     réglementaires</t>
  </si>
  <si>
    <t xml:space="preserve">Participations significatives dans les fonds propres d’institutions autres que financières   </t>
  </si>
  <si>
    <t>Autres valeurs mobilières</t>
  </si>
  <si>
    <t>Garantie au comptant au titre de valeurs empruntées</t>
  </si>
  <si>
    <t xml:space="preserve">Valeurs acquises en vertu de prises en pension de titres  </t>
  </si>
  <si>
    <t>Prêts</t>
  </si>
  <si>
    <t>Provision pour pertes sur créances</t>
  </si>
  <si>
    <t>Provision générale comprise dans les fonds propres de deuxième catégorie</t>
  </si>
  <si>
    <t xml:space="preserve">Excédent de l’encours des provisions pour pertes attendues compris dans les fonds propres de deuxième catégorie  </t>
  </si>
  <si>
    <t xml:space="preserve">Provisions non comprises dans les fonds propres réglementaires   </t>
  </si>
  <si>
    <t>Dérivés</t>
  </si>
  <si>
    <t>Engagements de clients en vertu d’acceptations</t>
  </si>
  <si>
    <t>Terrains, bâtiments et matériel</t>
  </si>
  <si>
    <t>Logiciels et autres immobilisations incorporelles</t>
  </si>
  <si>
    <t>Participations significatives dans les fonds propres d’autres institutions financières dépassant les seuils réglementaires 
     (10 % des fonds propres de première catégorie sous forme d’actions ordinaires)</t>
  </si>
  <si>
    <t>Participations significatives dans les fonds propres d’autres institutions financières dépassant les seuils réglementaires 
     (panier de 15 % de fonds propres de première catégorie sous forme d’actions ordinaires)</t>
  </si>
  <si>
    <t xml:space="preserve">Participations significatives dans les fonds propres d’autres institutions financières liées au goodwill   </t>
  </si>
  <si>
    <t>Participations significatives dans les fonds propres d’autres institutions financières liées aux immobilisations 
     incorporelles</t>
  </si>
  <si>
    <t xml:space="preserve">Participations significatives dans les fonds propres d’institutions autres que financières  </t>
  </si>
  <si>
    <t>Participation dans des filiales déconsolidées dépassant les seuils réglementaires (10 % des fonds propres de  
     première catégorie sous forme d’actions ordinaires)</t>
  </si>
  <si>
    <t>Participation dans des filiales déconsolidées dépassant les seuils réglementaires (panier de 15 % des fonds propres de 
     première catégorie sous forme d’actions ordinaires)</t>
  </si>
  <si>
    <t>Participation dans des filiales déconsolidées ne dépassant pas les seuils réglementaires</t>
  </si>
  <si>
    <t>Participations non significatives dans les fonds propres d’institutions autres que financières</t>
  </si>
  <si>
    <t>Actifs d’impôt différé</t>
  </si>
  <si>
    <t xml:space="preserve">Actifs d’impôt différé à l’exclusion de ceux qui se rapportent à des différences temporaires  </t>
  </si>
  <si>
    <t>Actifs d’impôt différé se rapportant à des différences temporaires dépassant les seuils réglementaires (panier de 15 % 
     des fonds propres de première catégorie sous forme d’actions ordinaires)</t>
  </si>
  <si>
    <t xml:space="preserve">Actifs d’impôt différé se rapportant à des différences temporaires ne dépassant pas les seuils réglementaires  </t>
  </si>
  <si>
    <t>Passifs d’impôt différé liés au goodwill</t>
  </si>
  <si>
    <t xml:space="preserve">Passifs d’impôt différé liés aux logiciels et aux autres immobilisations incorporelles  </t>
  </si>
  <si>
    <t xml:space="preserve">Passifs d’impôt différé liés aux actifs nets des régimes de retraite à prestations définies   </t>
  </si>
  <si>
    <t>Autres actifs</t>
  </si>
  <si>
    <t xml:space="preserve">Actifs nets des régimes de retraite à prestations définies   </t>
  </si>
  <si>
    <t>Divers</t>
  </si>
  <si>
    <t>Participations non significatives dans les fonds propres d’autres institutions financières ne dépassant pas les    
     seuils réglementaires</t>
  </si>
  <si>
    <t>Total de l’actif</t>
  </si>
  <si>
    <t xml:space="preserve">Bilan selon le </t>
  </si>
  <si>
    <t xml:space="preserve">Renvois </t>
  </si>
  <si>
    <t xml:space="preserve"> Bilan figurant </t>
  </si>
  <si>
    <t xml:space="preserve">périmètre de la </t>
  </si>
  <si>
    <t xml:space="preserve">au tableau </t>
  </si>
  <si>
    <t xml:space="preserve">dans le rapport </t>
  </si>
  <si>
    <t xml:space="preserve">Mise en </t>
  </si>
  <si>
    <t xml:space="preserve">des fonds </t>
  </si>
  <si>
    <t>Passif</t>
  </si>
  <si>
    <t>équivalence</t>
  </si>
  <si>
    <t>Dépôts</t>
  </si>
  <si>
    <t>Engagements liés à des valeurs vendues à découvert</t>
  </si>
  <si>
    <t>Garantie au comptant au titre de valeurs prêtées</t>
  </si>
  <si>
    <t>Engagements liés à des valeurs vendues en vertu de mises en pension de titres</t>
  </si>
  <si>
    <t>Acceptations</t>
  </si>
  <si>
    <t>Passifs d’impôt différé</t>
  </si>
  <si>
    <t>Autres passifs</t>
  </si>
  <si>
    <t>Titres secondaires</t>
  </si>
  <si>
    <t>Titres secondaires inclus dans le calcul des fonds propres de deuxième catégorie</t>
  </si>
  <si>
    <t>Amortissement des titres secondaires à échéance dans le calcul des fonds propres réglementaires exclus 
     du calcul des fonds propres de deuxième catégorie</t>
  </si>
  <si>
    <t>Titres secondaires exclus des fonds propres de deuxième catégorie en raison d’un plafond</t>
  </si>
  <si>
    <t>Titres secondaires exclus du calcul des fonds propres de deuxième catégorie</t>
  </si>
  <si>
    <t>Total du passif</t>
  </si>
  <si>
    <t>Capitaux propres</t>
  </si>
  <si>
    <t xml:space="preserve">Actions privilégiées </t>
  </si>
  <si>
    <t>Actions privilégiées incluses dans le calcul des autres éléments de fonds propres de première catégorie</t>
  </si>
  <si>
    <t>Actions privilégiées incluses dans le calcul des autres éléments de fonds propres de première catégorie 
     qui seront éliminés progressivement</t>
  </si>
  <si>
    <t>Actions ordinaires</t>
  </si>
  <si>
    <t>Actions ordinaires – positions de trésorerie</t>
  </si>
  <si>
    <t xml:space="preserve">Surplus d’apport </t>
  </si>
  <si>
    <t xml:space="preserve">Résultats non distribués </t>
  </si>
  <si>
    <t>Profits et pertes attribuables à des variations de la juste valeur des passifs financiers dues à l’évolution du 
     risque de crédit propre à la CIBC</t>
  </si>
  <si>
    <t>Autres résultats non distribués</t>
  </si>
  <si>
    <t>Cumul des autres éléments du résultat global</t>
  </si>
  <si>
    <t>Couvertures de flux de trésorerie</t>
  </si>
  <si>
    <t xml:space="preserve">Participations ne donnant pas le contrôle </t>
  </si>
  <si>
    <t>Part incluse dans le calcul des fonds propres de première catégorie sous forme d’actions ordinaires</t>
  </si>
  <si>
    <t>Part incluse dans le calcul des autres éléments de fonds propres de première catégorie</t>
  </si>
  <si>
    <t>Part incluse dans le calcul des fonds propres de deuxième catégorie</t>
  </si>
  <si>
    <t>Part exclue du calcul des fonds propres réglementaires</t>
  </si>
  <si>
    <t>Total des capitaux propres</t>
  </si>
  <si>
    <t>Total du passif et des capitaux propres</t>
  </si>
  <si>
    <t>Solde d’ouverture</t>
  </si>
  <si>
    <t>Émission d’actions ordinaires en vertu de l’acquisition de The PrivateBank</t>
  </si>
  <si>
    <t>Émission d’actions ordinaires en vertu de l’acquisition de Geneva Advisors</t>
  </si>
  <si>
    <t>Émission d’actions ordinaires en vertu de l’acquisition de Wellington Financial</t>
  </si>
  <si>
    <t>Actions émises en remplacement de dividendes en espèces (réintégration)</t>
  </si>
  <si>
    <t>Autre émission d’actions ordinaires</t>
  </si>
  <si>
    <t>Rachats d’instruments de fonds propres</t>
  </si>
  <si>
    <t>Achat d’actions ordinaires aux fins d’annulation</t>
  </si>
  <si>
    <t>Prime à l’achat d’actions ordinaires aux fins d’annulation</t>
  </si>
  <si>
    <t>Dividendes bruts (déduction)</t>
  </si>
  <si>
    <t>Profit pour le trimestre (attribuable aux actionnaires de la société mère)</t>
  </si>
  <si>
    <t>Annulation de notre propre écart de taux (net d’impôt)</t>
  </si>
  <si>
    <t>Régimes d’avantages postérieurs à l’emploi à prestations définies</t>
  </si>
  <si>
    <t>Insuffisance de l’encours des provisions pour pertes attendues</t>
  </si>
  <si>
    <t>Divers, y compris les ajustements réglementaires et les dispositions transitoires</t>
  </si>
  <si>
    <t>Actifs nets des régimes de retraite à prestations définies</t>
  </si>
  <si>
    <t>Participations significatives dans des institutions financières (montant supérieur au seuil de 10 %)</t>
  </si>
  <si>
    <t>Solde de clôture</t>
  </si>
  <si>
    <t>Autres éléments de fonds propres de première catégorie</t>
  </si>
  <si>
    <t>Émissions d’autres éléments de fonds propres de première catégorie admissibles</t>
  </si>
  <si>
    <t>Incidence du plafond sur l’inclusion d’instruments qui seront éliminés progressivement</t>
  </si>
  <si>
    <t>Total des fonds propres de première catégorie</t>
  </si>
  <si>
    <t>Nouvelles émissions d’instruments de fonds propres de deuxième catégorie admissibles</t>
  </si>
  <si>
    <t>Ajustements liés à l’amortissement</t>
  </si>
  <si>
    <t>Total des fonds propres</t>
  </si>
  <si>
    <t xml:space="preserve">(en millions de dollars)  </t>
  </si>
  <si>
    <t>Expositions au bilan</t>
  </si>
  <si>
    <t xml:space="preserve">Postes au bilan (à l’exclusion des dérivés, des opérations de financement par titres (OFT) et des expositions sur 
    </t>
  </si>
  <si>
    <t xml:space="preserve"> titrisation faisant l’objet de droits acquis, mais compte tenu des sûretés)</t>
  </si>
  <si>
    <t>Expositions sur dérivés</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</si>
  <si>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</si>
  <si>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</si>
  <si>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</si>
  <si>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</si>
  <si>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 xml:space="preserve">Actifs bruts liés aux OFT comptabilisés aux fins comptables (sans comptabilisation de la compensation), après </t>
  </si>
  <si>
    <t>ajustement pour opérations comptables de vente</t>
  </si>
  <si>
    <t>(Montants compensés de liquidités à recevoir et de liquidités à payer sur actifs bruts d’OFT)</t>
  </si>
  <si>
    <t>Exposition sur opérations à titre de mandataire</t>
  </si>
  <si>
    <t>Total des expositions sur opérations de financement par titres (somme des lignes 12 à 15)</t>
  </si>
  <si>
    <t>Autres expositions hors bilan</t>
  </si>
  <si>
    <t>Exposition hors bilan sous forme de montant notionnel brut</t>
  </si>
  <si>
    <t>(Ajustements pour conversion en montants en équivalent-crédit)</t>
  </si>
  <si>
    <t>Postes hors bilan (somme des lignes 17 et 18)</t>
  </si>
  <si>
    <t xml:space="preserve">Fonds propres de première catégorie </t>
  </si>
  <si>
    <t>Ratio de levier selon Bâle III</t>
  </si>
  <si>
    <t>4,1 %</t>
  </si>
  <si>
    <t>Actif consolidé total selon les états financiers publiés</t>
  </si>
  <si>
    <t xml:space="preserve">Ajustement pour placements dans des entités bancaires, financières, d’assurance ou commerciales, qui sont </t>
  </si>
  <si>
    <t>consolidés à des fins comptables, mais qui sortent de la consolidation réglementaire</t>
  </si>
  <si>
    <t xml:space="preserve">Ajustement pour actifs fiduciaires comptabilisés au bilan d’après le référentiel comptable applicable, mais exclus de </t>
  </si>
  <si>
    <t>Ajustement pour instruments financiers dérivés</t>
  </si>
  <si>
    <t>Ajustement pour postes hors bilan (c’est-à-dire, montants en équivalent-crédit des expositions hors bilan)</t>
  </si>
  <si>
    <t>Autres ajustements</t>
  </si>
  <si>
    <t>Expositions du ratio de levier</t>
  </si>
  <si>
    <t xml:space="preserve">Entreprises et gouvernements </t>
  </si>
  <si>
    <t>Montants utilisés</t>
  </si>
  <si>
    <t>Engagements non utilisés</t>
  </si>
  <si>
    <t>Transactions assimilées à des mises en pension</t>
  </si>
  <si>
    <t>Divers – hors bilan</t>
  </si>
  <si>
    <t>Dérivés de gré à gré</t>
  </si>
  <si>
    <t>États-Unis</t>
  </si>
  <si>
    <t>Autres pays</t>
  </si>
  <si>
    <t>Portefeuilles de prêts aux entreprises et aux gouvernements</t>
  </si>
  <si>
    <t>Expositions aux entreprises</t>
  </si>
  <si>
    <t>1 an à 3 ans</t>
  </si>
  <si>
    <t>3 ans à 5 ans</t>
  </si>
  <si>
    <t>Plus de 5 ans</t>
  </si>
  <si>
    <t xml:space="preserve">Expositions aux entités souveraines </t>
  </si>
  <si>
    <t>Expositions aux banques</t>
  </si>
  <si>
    <t>Total des portefeuilles de prêts aux entreprises et aux gouvernements</t>
  </si>
  <si>
    <t>Portefeuilles de détail</t>
  </si>
  <si>
    <t xml:space="preserve">Expositions au crédit personnel garanti – immobilier </t>
  </si>
  <si>
    <t>Expositions au commerce de détail renouvelables admissibles</t>
  </si>
  <si>
    <t xml:space="preserve">Expositions aux autres commerces de détail </t>
  </si>
  <si>
    <t>Total des portefeuilles de détail</t>
  </si>
  <si>
    <t>Total des expositions au risque de crédit</t>
  </si>
  <si>
    <t>Exclut les expositions liées aux titrisations.</t>
  </si>
  <si>
    <t xml:space="preserve">Les emprunts à vue sont inclus dans la catégorie « Moins de 1 an ».  </t>
  </si>
  <si>
    <t>Montant de</t>
  </si>
  <si>
    <t>Coût de remplacement actuel</t>
  </si>
  <si>
    <t xml:space="preserve"> Montant pondéré en fonction du risque </t>
  </si>
  <si>
    <t>Négociation</t>
  </si>
  <si>
    <t>GAP</t>
  </si>
  <si>
    <t>de crédit</t>
  </si>
  <si>
    <t xml:space="preserve">Dérivés de taux d’intérêt </t>
  </si>
  <si>
    <t xml:space="preserve">Contrats de garantie de taux d’intérêt </t>
  </si>
  <si>
    <t>Swaps</t>
  </si>
  <si>
    <t>Options achetées</t>
  </si>
  <si>
    <t>Dérivés négociés en Bourse</t>
  </si>
  <si>
    <t>Total des dérivés de taux d’intérêt</t>
  </si>
  <si>
    <t xml:space="preserve">Dérivés de change </t>
  </si>
  <si>
    <t>Contrats à terme de gré à gré</t>
  </si>
  <si>
    <t>Dérivés de crédit</t>
  </si>
  <si>
    <t>Swaps sur défaillance – protection souscrite</t>
  </si>
  <si>
    <t>Swaps sur défaillance – protection vendue</t>
  </si>
  <si>
    <t>Dérivés sur actions</t>
  </si>
  <si>
    <t>Dérivés sur métaux précieux</t>
  </si>
  <si>
    <t>Autres dérivés sur marchandises</t>
  </si>
  <si>
    <t>Total des dérivés</t>
  </si>
  <si>
    <t xml:space="preserve">Niveaux </t>
  </si>
  <si>
    <t xml:space="preserve">de pertes </t>
  </si>
  <si>
    <t>attendues (%)</t>
  </si>
  <si>
    <t>réelles (%)</t>
  </si>
  <si>
    <t>Portefeuilles de prêts aux entreprises et aux
    gouvernements</t>
  </si>
  <si>
    <t>Expositions aux entités souveraines</t>
  </si>
  <si>
    <t>Expositions au crédit personnel garanti – immobilier</t>
  </si>
  <si>
    <t>Autres risques liés au portefeuille de détail</t>
  </si>
  <si>
    <t xml:space="preserve">Les écarts entre les niveaux de pertes réelles et les niveaux de pertes attendues sont attribuables à ce qui suit :  </t>
  </si>
  <si>
    <t xml:space="preserve">PD </t>
  </si>
  <si>
    <t xml:space="preserve">Taux </t>
  </si>
  <si>
    <t xml:space="preserve">PCD </t>
  </si>
  <si>
    <t xml:space="preserve">moyenne </t>
  </si>
  <si>
    <t xml:space="preserve">de défaut </t>
  </si>
  <si>
    <t>PCD</t>
  </si>
  <si>
    <t xml:space="preserve">ECD </t>
  </si>
  <si>
    <t>prévue (%)</t>
  </si>
  <si>
    <t>réel (%)</t>
  </si>
  <si>
    <t xml:space="preserve"> réelle (%)</t>
  </si>
  <si>
    <t>réelle (%)</t>
  </si>
  <si>
    <t>Prêts hypothécaires à l’habitation non assurés et prêts personnels</t>
  </si>
  <si>
    <t>Prêts hypothécaires à l’habitation assurés</t>
  </si>
  <si>
    <t>Marges de crédit garanties par un bien immobilier</t>
  </si>
  <si>
    <t xml:space="preserve">La PCD prévue est fondée sur les comptes en défaut. L’ECD prévue est déterminée à l’aide de tous les comptes. En ce qui concerne la PCD réelle, les paiements sont actualisés jusqu’à la date de défaut à l’aide des taux d’actualisation fondés sur le coût d’opportunité (le taux d’intérêt le plus élevé auquel nous pourrions accorder un prêt dans le portefeuille correspondant). L’ECD prévue et l’ECD réelle ne comprennent que les facilités renouvelables.  </t>
  </si>
  <si>
    <t xml:space="preserve">L’ECD prévue et l’ECD réelle sont fondées sur les comptes en défaut. La PCD réelle est déterminée en fonction des paiements reçus après défaut en ce qui a trait aux comptes en défaut depuis 24 mois à compter du mois initial du défaut, à l’aide d’un taux d’actualisation fondé sur le coût d’opportunité. L’ECD prévue et l’ECD réelle ne comprennent que des produits renouvelables (marges de crédit, cartes de crédit et facilités de découvert). Les informations concernant les portefeuilles de détail sont tirées de notre système interne de surveillance des paramètres, lequel couvre plus de 90 % des expositions associées au commerce de détail. </t>
  </si>
  <si>
    <t xml:space="preserve">Sans objet.  </t>
  </si>
  <si>
    <t>GLOSSAIRE – BÂLE</t>
  </si>
  <si>
    <t>Actif pondéré en fonction du risque (APR)</t>
  </si>
  <si>
    <t>Approche de mesure avancée (AMA) visant le risque opérationnel</t>
  </si>
  <si>
    <t>Approche tenant compte du risque pour calculer les exigences de fonds propres du risque opérationnel en fonction des modèles internes de mesure du risque, sur la base de critères quantitatifs et qualitatifs de mesure du risque.</t>
  </si>
  <si>
    <t>Modèles, conçus par la CIBC et approuvés par le BSIF, servant à mesurer les risques et les fonds propres réglementaires dans le portefeuille de négociation pour le risque général de marché, le risque spécifique de la dette et le risque spécifique de crédit.</t>
  </si>
  <si>
    <t>Perte en cas de défaut (PCD)</t>
  </si>
  <si>
    <t>Catégorie de risque comprenant principalement les prêts consentis à des particuliers et à des PME où l’acceptation du prêt s’appuie surtout sur les modèles d’évaluation du crédit.</t>
  </si>
  <si>
    <t>Catégorie de risque comprenant les prêts consentis à des entreprises et à des gouvernements où l’acceptation du prêt s’appuie principalement sur l’établissement et l’attribution de notations du risque, qui reflètent le risque de crédit lié à l’exposition.</t>
  </si>
  <si>
    <t>Approche standard visant le risque opérationnel</t>
  </si>
  <si>
    <t>Probabilité de défaut (PD)</t>
  </si>
  <si>
    <t>Fonds propres calculés en fonction d’un pourcentage établi qui varie selon l’activité commerciale et s’applique aux produits bruts moyens des trois dernières années.</t>
  </si>
  <si>
    <t>Engagements utilisés</t>
  </si>
  <si>
    <t>Ratio de levier</t>
  </si>
  <si>
    <t>Montant lié au risque de crédit découlant de prêts déjà consentis à des clients.</t>
  </si>
  <si>
    <t>Expositions en cas de défaut (ECD)</t>
  </si>
  <si>
    <t xml:space="preserve">Ratio de fonds propres de première catégorie sous forme d’actions ordinaires, ratio des fonds propres de première catégorie et ratio du total des fonds propres </t>
  </si>
  <si>
    <t>Estimation du montant à risque associé à un client en cas de défaut, au moment du défaut.</t>
  </si>
  <si>
    <t>Expositions aux fins du ratio de levier</t>
  </si>
  <si>
    <t>Retitrisation</t>
  </si>
  <si>
    <t>Catégorie de risque comprenant les prêts sur cartes de crédit, les marges de crédit non garanties et les autorisations de découvert conclus avec des particuliers. En vertu de l’approche standard, ces risques seraient inclus dans Autres risques liés au portefeuille de détail.</t>
  </si>
  <si>
    <t>Risque de crédit</t>
  </si>
  <si>
    <t>Catégorie de risque comprenant les prêts hypothécaires à l’habitation et les marges de crédit garanties par un bien immobilier conclus avec des particuliers.</t>
  </si>
  <si>
    <t>Risque opérationnel</t>
  </si>
  <si>
    <t>Titrisation</t>
  </si>
  <si>
    <t>Opération consistant à vendre des actifs (habituellement des actifs financiers comme des prêts, des contrats de location, des comptes clients, des créances sur cartes de crédit ou des prêts hypothécaires) à des fiducies ou à des entités structurées. Les entités structurées émettent habituellement des valeurs ou une autre forme de droit aux investisseurs ou au cédant, et utilisent le produit tiré de l’émission des valeurs pour acheter les actifs cédés. Les entités structurées utilisent généralement les flux de trésorerie tirés des actifs pour satisfaire aux obligations liées aux valeurs ou aux autres droits émis, ce qui peut comporter un certain nombre de profils de risque différents.</t>
  </si>
  <si>
    <t>Risques de crédit directs liés à des sociétés, des sociétés en nom collectif et des entreprises individuelles, ainsi que les risques garantis par ces entités.</t>
  </si>
  <si>
    <t xml:space="preserve">Approche NI </t>
  </si>
  <si>
    <t xml:space="preserve">Approche </t>
  </si>
  <si>
    <t>standard</t>
  </si>
  <si>
    <t xml:space="preserve">Autres risques liés au portefeuille de détail </t>
  </si>
  <si>
    <t>Expositions brutes au risque de crédit</t>
  </si>
  <si>
    <t>23-32</t>
  </si>
  <si>
    <t xml:space="preserve">Ce tableau présente les renseignements relatifs à nos expositions liées aux entreprises et aux gouvernements en vertu de l’approche NI avancée. La quasi-totalité de nos expositions liées au portefeuille de détail en vertu de l’approche NI avancée sont au Canada. </t>
  </si>
  <si>
    <t>Reflète le taux moyen de défaut pour la période de douze mois consécutifs.</t>
  </si>
  <si>
    <t>Sujet</t>
  </si>
  <si>
    <t>Identifiant</t>
  </si>
  <si>
    <t>Rapport annuel</t>
  </si>
  <si>
    <t xml:space="preserve">financière </t>
  </si>
  <si>
    <t>supplémentaire</t>
  </si>
  <si>
    <t>Pages</t>
  </si>
  <si>
    <t>Sans objet</t>
  </si>
  <si>
    <t>Risque de marché</t>
  </si>
  <si>
    <t>contrepartie</t>
  </si>
  <si>
    <t>Liens entre les états financiers et les expositions réglementaires</t>
  </si>
  <si>
    <t>Explications des écarts entre les valeurs comptables et réglementaires des expositions</t>
  </si>
  <si>
    <t>Qualité de crédit des actifs</t>
  </si>
  <si>
    <t>Informations supplémentaires sur la qualité de crédit des actifs</t>
  </si>
  <si>
    <t>Informations qualitatives sur les modèles NI</t>
  </si>
  <si>
    <t>Expositions sur dérivés de crédit</t>
  </si>
  <si>
    <t>Informations qualitatives requises sur les expositions de titrisation</t>
  </si>
  <si>
    <t>Expositions de titrisation dans le portefeuille de négociation</t>
  </si>
  <si>
    <t>réglementaires</t>
  </si>
  <si>
    <t>en millions de dollars</t>
  </si>
  <si>
    <t>Montants inférieurs aux seuils de déduction (avant pondération des risques de 250 %)</t>
  </si>
  <si>
    <t>Expositions de titrisation dans le portefeuille bancaire</t>
  </si>
  <si>
    <t>Risque de non-règlement</t>
  </si>
  <si>
    <t>Comprend les dérivés et les transactions assimilées à des mises en pension de titres.</t>
  </si>
  <si>
    <t>Les montants comprennent un ajustement en fonction du facteur scalaire de 6 %.</t>
  </si>
  <si>
    <t xml:space="preserve">Analyse des écarts </t>
  </si>
  <si>
    <t>en vertu</t>
  </si>
  <si>
    <t>Solde au début de la période</t>
  </si>
  <si>
    <t>Acquisitions et cessions</t>
  </si>
  <si>
    <t>Autre</t>
  </si>
  <si>
    <t>Solde à la fin de la période</t>
  </si>
  <si>
    <t>Ont trait aux changements apportés au modèle ou aux paramètres internes.</t>
  </si>
  <si>
    <t>ACTIFS</t>
  </si>
  <si>
    <t>Valeurs</t>
  </si>
  <si>
    <t>comptables</t>
  </si>
  <si>
    <t>états</t>
  </si>
  <si>
    <t>financiers</t>
  </si>
  <si>
    <t>publiés</t>
  </si>
  <si>
    <t>sur le</t>
  </si>
  <si>
    <t xml:space="preserve">périmètre de </t>
  </si>
  <si>
    <t>au cadre</t>
  </si>
  <si>
    <t>du risque</t>
  </si>
  <si>
    <t xml:space="preserve"> contrepartie</t>
  </si>
  <si>
    <t>du risque de</t>
  </si>
  <si>
    <t>titrisation</t>
  </si>
  <si>
    <t>de marché</t>
  </si>
  <si>
    <t>fonds propres</t>
  </si>
  <si>
    <t xml:space="preserve">Dépôts productifs d’intérêts auprès d’autres banques </t>
  </si>
  <si>
    <t>Valeurs acquises en vertu de prises en pension de titres</t>
  </si>
  <si>
    <t>Placements dans des entreprises associées et des coentreprises comptabilisées selon la méthode 
    de la mise en équivalence</t>
  </si>
  <si>
    <t xml:space="preserve"> Actifs d’impôt différé </t>
  </si>
  <si>
    <t xml:space="preserve"> Autres actifs </t>
  </si>
  <si>
    <t>PASSIFS</t>
  </si>
  <si>
    <t>Particuliers</t>
  </si>
  <si>
    <t>Entreprises et gouvernements</t>
  </si>
  <si>
    <t>Banques</t>
  </si>
  <si>
    <t>Emprunts garantis</t>
  </si>
  <si>
    <t>Garanties au comptant au titre de valeurs prêtées</t>
  </si>
  <si>
    <t xml:space="preserve">Acceptations </t>
  </si>
  <si>
    <t>Passifs d’impôt futurs</t>
  </si>
  <si>
    <t xml:space="preserve">Titres secondaires </t>
  </si>
  <si>
    <t>Total des passifs</t>
  </si>
  <si>
    <t>Éléments soumis au :</t>
  </si>
  <si>
    <t>Cadre du</t>
  </si>
  <si>
    <t>risque de</t>
  </si>
  <si>
    <t>crédit</t>
  </si>
  <si>
    <t>Cadre de</t>
  </si>
  <si>
    <t>marché</t>
  </si>
  <si>
    <t>Valeur comptable du passif sur le périmètre de consolidation réglementaire (d’après le tableau LI1)</t>
  </si>
  <si>
    <t>Total net sur le périmètre de consolidation réglementaire</t>
  </si>
  <si>
    <t xml:space="preserve">Valeur comptable de l’actif sur le périmètre de consolidation réglementaire (d’après le tableau LI1) </t>
  </si>
  <si>
    <t>Écarts de valorisation</t>
  </si>
  <si>
    <t>Valeur réglementaire des expositions</t>
  </si>
  <si>
    <t>Valeurs comptables brutes des</t>
  </si>
  <si>
    <t>Valeur nette</t>
  </si>
  <si>
    <t>Expositions</t>
  </si>
  <si>
    <t>en défaut</t>
  </si>
  <si>
    <t>Expositions non</t>
  </si>
  <si>
    <t>défaillantes</t>
  </si>
  <si>
    <t>Provisions/</t>
  </si>
  <si>
    <t>dépréciations</t>
  </si>
  <si>
    <t>Montant remboursé</t>
  </si>
  <si>
    <t>Retours à un état non défaillant</t>
  </si>
  <si>
    <t xml:space="preserve"> Montants radiés </t>
  </si>
  <si>
    <t>Exposition</t>
  </si>
  <si>
    <t>des sûretés</t>
  </si>
  <si>
    <t>garanties par</t>
  </si>
  <si>
    <t>des garanties</t>
  </si>
  <si>
    <t>financières</t>
  </si>
  <si>
    <t>Facteurs de conversion en équivalent-crédit.</t>
  </si>
  <si>
    <t xml:space="preserve"> Expositions après prise en 
compte des FCEC et des ARC </t>
  </si>
  <si>
    <t>APR et densité des APR</t>
  </si>
  <si>
    <t>Montants</t>
  </si>
  <si>
    <t>au bilan</t>
  </si>
  <si>
    <t>APR</t>
  </si>
  <si>
    <t>en %</t>
  </si>
  <si>
    <t>Organismes publics hors administration centrale</t>
  </si>
  <si>
    <t>Banques multilatérales de développement</t>
  </si>
  <si>
    <t>Entreprises</t>
  </si>
  <si>
    <t>Catégories plus risquées</t>
  </si>
  <si>
    <t>Prêts en souffrance</t>
  </si>
  <si>
    <t>Pondération des risques</t>
  </si>
  <si>
    <t>0 %</t>
  </si>
  <si>
    <t>10 %</t>
  </si>
  <si>
    <t>20 %</t>
  </si>
  <si>
    <t>35 %</t>
  </si>
  <si>
    <t>50 %</t>
  </si>
  <si>
    <t>75 %</t>
  </si>
  <si>
    <t>100 %</t>
  </si>
  <si>
    <t>150 %</t>
  </si>
  <si>
    <t>Autres</t>
  </si>
  <si>
    <t>et des ARC)</t>
  </si>
  <si>
    <t xml:space="preserve"> compte des FCEC</t>
  </si>
  <si>
    <t>(après prise en</t>
  </si>
  <si>
    <t>Catégories d’actifs</t>
  </si>
  <si>
    <t xml:space="preserve">brutes </t>
  </si>
  <si>
    <t>initiales</t>
  </si>
  <si>
    <t>prise en compte</t>
  </si>
  <si>
    <t>des FCEC</t>
  </si>
  <si>
    <t>FCEC moyen</t>
  </si>
  <si>
    <t>Fourchette</t>
  </si>
  <si>
    <t>de défaut</t>
  </si>
  <si>
    <t>en compte</t>
  </si>
  <si>
    <t>et des ARC</t>
  </si>
  <si>
    <t>Nombre</t>
  </si>
  <si>
    <t>de</t>
  </si>
  <si>
    <t>débiteurs</t>
  </si>
  <si>
    <t>En années</t>
  </si>
  <si>
    <t>moyenne</t>
  </si>
  <si>
    <t>Échéance</t>
  </si>
  <si>
    <t>Densité des</t>
  </si>
  <si>
    <t>APR en %</t>
  </si>
  <si>
    <t xml:space="preserve"> moyen</t>
  </si>
  <si>
    <t>FCEC</t>
  </si>
  <si>
    <t>Expositions au crédit personnel garanti – immobilier 
   (assuré)</t>
  </si>
  <si>
    <t>Expositions au crédit personnel garanti – immobilier
    (non assuré)</t>
  </si>
  <si>
    <t>Expositions au commerce de détail renouvelables 
    admissibles</t>
  </si>
  <si>
    <t>Autres expositions associées au commerce de détail</t>
  </si>
  <si>
    <t>Total (tous portefeuilles)</t>
  </si>
  <si>
    <t>Plus de 11 %</t>
  </si>
  <si>
    <t>En millions de dollars</t>
  </si>
  <si>
    <t xml:space="preserve"> de PD</t>
  </si>
  <si>
    <t>Nombre de débiteurs</t>
  </si>
  <si>
    <t>PD moyenne</t>
  </si>
  <si>
    <t>pondérée</t>
  </si>
  <si>
    <t xml:space="preserve">Note </t>
  </si>
  <si>
    <t>externe</t>
  </si>
  <si>
    <t>équivalente</t>
  </si>
  <si>
    <t>Moyenne</t>
  </si>
  <si>
    <t>arithmétique</t>
  </si>
  <si>
    <t xml:space="preserve">de la PD des </t>
  </si>
  <si>
    <t>débiteurs en %</t>
  </si>
  <si>
    <t>Fin</t>
  </si>
  <si>
    <t>Débiteurs</t>
  </si>
  <si>
    <t>au cours de</t>
  </si>
  <si>
    <t>Dont :</t>
  </si>
  <si>
    <t xml:space="preserve">débiteurs </t>
  </si>
  <si>
    <t xml:space="preserve">au cours </t>
  </si>
  <si>
    <t xml:space="preserve">annuel </t>
  </si>
  <si>
    <t>historique</t>
  </si>
  <si>
    <t>moyen en %</t>
  </si>
  <si>
    <t>Financement spécialisé</t>
  </si>
  <si>
    <t xml:space="preserve"> Valeurs des expositions </t>
  </si>
  <si>
    <t xml:space="preserve">au </t>
  </si>
  <si>
    <t>bilan</t>
  </si>
  <si>
    <t>Pondération</t>
  </si>
  <si>
    <t>des risques</t>
  </si>
  <si>
    <t>FP</t>
  </si>
  <si>
    <t>FO</t>
  </si>
  <si>
    <t>FPB</t>
  </si>
  <si>
    <t>IDR</t>
  </si>
  <si>
    <t>Pertes</t>
  </si>
  <si>
    <t>attendues</t>
  </si>
  <si>
    <t>Catégories</t>
  </si>
  <si>
    <t>Très bon profil</t>
  </si>
  <si>
    <t>Bon profil</t>
  </si>
  <si>
    <t xml:space="preserve">Profil satisfaisant </t>
  </si>
  <si>
    <t>Profil faible</t>
  </si>
  <si>
    <t>Défaut</t>
  </si>
  <si>
    <t>Coût de</t>
  </si>
  <si>
    <t>remplacement</t>
  </si>
  <si>
    <t>EPAE</t>
  </si>
  <si>
    <t>potentielle</t>
  </si>
  <si>
    <t xml:space="preserve">ECD après prise </t>
  </si>
  <si>
    <t xml:space="preserve">Exposition positive attendue effective. </t>
  </si>
  <si>
    <t>Portefeuille réglementaire</t>
  </si>
  <si>
    <t xml:space="preserve">Autres actifs </t>
  </si>
  <si>
    <t>Nombre de</t>
  </si>
  <si>
    <t xml:space="preserve">Densité des </t>
  </si>
  <si>
    <t>Liquidités – devises locales</t>
  </si>
  <si>
    <t>Liquidités – autres devises</t>
  </si>
  <si>
    <t xml:space="preserve">Dette souveraine locale </t>
  </si>
  <si>
    <t>Autres dettes souveraines</t>
  </si>
  <si>
    <t>Obligations de sociétés</t>
  </si>
  <si>
    <t>Titres de participation</t>
  </si>
  <si>
    <t xml:space="preserve">Autres sûretés </t>
  </si>
  <si>
    <t xml:space="preserve">Juste valeur des </t>
  </si>
  <si>
    <t>sûretés fournies</t>
  </si>
  <si>
    <t>Juste valeur</t>
  </si>
  <si>
    <t>reçues</t>
  </si>
  <si>
    <t xml:space="preserve">Juste valeur </t>
  </si>
  <si>
    <t>fournies</t>
  </si>
  <si>
    <t>Montants notionnels</t>
  </si>
  <si>
    <t>vendue</t>
  </si>
  <si>
    <t>Options sur crédit</t>
  </si>
  <si>
    <t>Autres dérivés de crédit</t>
  </si>
  <si>
    <t>Total des montants notionnels</t>
  </si>
  <si>
    <t>Justes valeurs</t>
  </si>
  <si>
    <t>Juste valeur positive (actif)</t>
  </si>
  <si>
    <t xml:space="preserve">i)  Dérivés de gré à gré </t>
  </si>
  <si>
    <t>Dépôt de garantie initial séparé</t>
  </si>
  <si>
    <t xml:space="preserve">Dépôt de garantie initial non séparé </t>
  </si>
  <si>
    <t>Contributions aux fonds de garantie préfinancées</t>
  </si>
  <si>
    <t>Contributions aux fonds de garantie non financées</t>
  </si>
  <si>
    <t>Banque agissant comme investisseur</t>
  </si>
  <si>
    <t>Sous-total</t>
  </si>
  <si>
    <t>cartes de crédit</t>
  </si>
  <si>
    <t>retitrisations</t>
  </si>
  <si>
    <t>prêts aux entreprises</t>
  </si>
  <si>
    <t>prêts hypothécaires commerciaux</t>
  </si>
  <si>
    <t>Comprend l’exposition aux fonds multicédants soutenus par la CIBC.</t>
  </si>
  <si>
    <t>(par fourchette de pondération des risques)</t>
  </si>
  <si>
    <t xml:space="preserve">Valeurs des expositions </t>
  </si>
  <si>
    <t>Valeurs des expositions</t>
  </si>
  <si>
    <t>(par approche réglementaire)</t>
  </si>
  <si>
    <t>APR (par approche réglementaire)</t>
  </si>
  <si>
    <t>de fonds propres après plafonnement</t>
  </si>
  <si>
    <t xml:space="preserve"> Expositions totales </t>
  </si>
  <si>
    <t>Titrisations classiques</t>
  </si>
  <si>
    <t>dont la titrisation</t>
  </si>
  <si>
    <t>dont la retritisation</t>
  </si>
  <si>
    <t>dont senior</t>
  </si>
  <si>
    <t>dont non senior</t>
  </si>
  <si>
    <t>Titrisations synthétiques</t>
  </si>
  <si>
    <t>(y compris</t>
  </si>
  <si>
    <t>approche EI)</t>
  </si>
  <si>
    <t>Approche standard visant le risque de crédit</t>
  </si>
  <si>
    <t>Appliquée lorsqu’il n’y a pas suffisamment d’informations pour permettre l’application de l’approche NI avancée visant le risque de crédit. Les exigences en matière de fonds propres au titre du risque de crédit sont calculées en fonction d’un ensemble normalisé de pondérations du risque, tel qu’il est recommandé dans l’Accord de Bâle. Les pondérations normalisées du risque sont fondées sur des évaluations de crédit effectuées par des organismes externes, lorsqu’elles sont disponibles, et sur d’autres facteurs de risque, notamment les agences de crédit à l’exportation, l’exposition au titre des catégories d’actif, les garanties, etc.</t>
  </si>
  <si>
    <t xml:space="preserve">Exposition de titrisation en vertu de laquelle le risque lié à une réserve sous-jacente d’expositions est divisé en tranches et au moins une exposition sous-jacente est une exposition de titrisation. </t>
  </si>
  <si>
    <t>Fonds propres réglementaires</t>
  </si>
  <si>
    <t>GLOSSAIRE – BÂLE (suite)</t>
  </si>
  <si>
    <t>Risque de perte financière résultant du manquement d’un emprunteur ou d’une contrepartie à ses obligations conformément aux dispositions contractuelles.</t>
  </si>
  <si>
    <t>Contrepartie centrale (CC)</t>
  </si>
  <si>
    <t>Contrepartie centrale admissible (CC admissible)</t>
  </si>
  <si>
    <t xml:space="preserve">des dérivés </t>
  </si>
  <si>
    <t>Placements dans des entreprises associées et des coentreprises comptabilisées selon la méthode  
     de la mise en équivalence</t>
  </si>
  <si>
    <t>Écarts découlant des filtres prudentiels</t>
  </si>
  <si>
    <t>Glossaire</t>
  </si>
  <si>
    <t>Risque de crédit en vertu de l’approche NI avancée – Essais à rebours</t>
  </si>
  <si>
    <t>Risque de crédit en vertu de l’approche NI avancée – Pertes</t>
  </si>
  <si>
    <t>Risque de crédit associé aux dérivés</t>
  </si>
  <si>
    <t>Risque de crédit – Profil des échéances</t>
  </si>
  <si>
    <t>Risque de crédit – Concentration géographique</t>
  </si>
  <si>
    <t>Exposition au risque de crédit – Exposition en cas de défaut (ECD)</t>
  </si>
  <si>
    <t>INFORMATION SUPPLÉMENTAIRE SUR LES FONDS PROPRES RÉGLEMENTAIRES</t>
  </si>
  <si>
    <t>TABLE DES MATIÈRES</t>
  </si>
  <si>
    <t>troisième pilier</t>
  </si>
  <si>
    <t>APA</t>
  </si>
  <si>
    <t>AP1</t>
  </si>
  <si>
    <t>RCA</t>
  </si>
  <si>
    <t>RC1</t>
  </si>
  <si>
    <t>RC2</t>
  </si>
  <si>
    <t>RCB</t>
  </si>
  <si>
    <t>RCC</t>
  </si>
  <si>
    <t>RC3</t>
  </si>
  <si>
    <t>RCD</t>
  </si>
  <si>
    <t>RC4</t>
  </si>
  <si>
    <t>RC5</t>
  </si>
  <si>
    <t>RCE</t>
  </si>
  <si>
    <t>RC6</t>
  </si>
  <si>
    <t>RC7</t>
  </si>
  <si>
    <t>RC8</t>
  </si>
  <si>
    <t>RC9</t>
  </si>
  <si>
    <t>RC10</t>
  </si>
  <si>
    <t>Tableaux et fiches</t>
  </si>
  <si>
    <t>Approche de gestion des risques de la banque</t>
  </si>
  <si>
    <t>RCCA</t>
  </si>
  <si>
    <t>RCC1</t>
  </si>
  <si>
    <t>RCC2</t>
  </si>
  <si>
    <t>RCC3</t>
  </si>
  <si>
    <t>RCC4</t>
  </si>
  <si>
    <t>RCC5</t>
  </si>
  <si>
    <t>RCC6</t>
  </si>
  <si>
    <t>RCC7</t>
  </si>
  <si>
    <t>RCC8</t>
  </si>
  <si>
    <t>Informations qualitatives sur le risque de crédit de contrepartie</t>
  </si>
  <si>
    <t>TITRA</t>
  </si>
  <si>
    <t>TITR1</t>
  </si>
  <si>
    <t>TITR2</t>
  </si>
  <si>
    <t>TITR3</t>
  </si>
  <si>
    <t>TITR4</t>
  </si>
  <si>
    <t xml:space="preserve">Expositions de titrisation dans le portefeuille bancaire </t>
  </si>
  <si>
    <r>
      <t xml:space="preserve">Exclut les prêts hypothécaires titrisés grâce à des programmes soutenus par la Société canadienne d’hypothèques et de logement, notamment par la création de titres adossés à des créances hypothécaires (TACH) aux termes du Programme de TACH en vertu de la </t>
    </r>
    <r>
      <rPr>
        <i/>
        <sz val="6"/>
        <color theme="1"/>
        <rFont val="Frutiger LT Std 45 Light"/>
        <family val="2"/>
      </rPr>
      <t>Loi nationale sur l’habitation</t>
    </r>
    <r>
      <rPr>
        <sz val="6"/>
        <color theme="1"/>
        <rFont val="Frutiger LT Std 45 Light"/>
        <family val="2"/>
      </rPr>
      <t xml:space="preserve"> et du Programme d’Obligations hypothécaires du Canada. Ces expositions sont pondérées en fonction du risque dans le cadre de gestion du risque.</t>
    </r>
  </si>
  <si>
    <t>Exigences</t>
  </si>
  <si>
    <t>minimales de</t>
  </si>
  <si>
    <t>dont : approche par critères de classement prudentiels</t>
  </si>
  <si>
    <t>dont : approche indicateur de base</t>
  </si>
  <si>
    <t>Aperçu des APR</t>
  </si>
  <si>
    <t xml:space="preserve">dont : approche standard pour le risque de crédit de contrepartie (AS-RCC) </t>
  </si>
  <si>
    <t>Ajustement relatif au plancher</t>
  </si>
  <si>
    <t>Les placements en actions dans des fonds ne sont présentés qu’au tableau AP1.</t>
  </si>
  <si>
    <t>Détermination</t>
  </si>
  <si>
    <t>en vertu de</t>
  </si>
  <si>
    <t>toutes les</t>
  </si>
  <si>
    <t>approches</t>
  </si>
  <si>
    <t>Variations des taux de change</t>
  </si>
  <si>
    <t>Risque de crédit de contrepartie</t>
  </si>
  <si>
    <t>A trait à la hausse ou la baisse nette des expositions sous-jacentes.</t>
  </si>
  <si>
    <t>Ont trait aux variations des pertes et aux changements survenus dans l’environnement de l’entreprise, dans les facteurs liés au contrôle interne et dans le résultat brut.</t>
  </si>
  <si>
    <t>LI1: DIFFÉRENCES ENTRE LES PÉRIMÈTRES DE CONSOLIDATION COMPTABLE ET RÉGLEMENTAIRE ET CORRESPONDANCE ENTRE LES ÉTATS FINANCIERS ET LES CATÉGORIES DE RISQUES RÉGLEMENTAIRES</t>
  </si>
  <si>
    <t>cadre de</t>
  </si>
  <si>
    <t>Éléments</t>
  </si>
  <si>
    <t>soumis</t>
  </si>
  <si>
    <t>soumis au</t>
  </si>
  <si>
    <t>Éléments non</t>
  </si>
  <si>
    <t xml:space="preserve">soumis aux </t>
  </si>
  <si>
    <t>des fonds propres</t>
  </si>
  <si>
    <t>soumis à la déduction</t>
  </si>
  <si>
    <t>fonds propres ou</t>
  </si>
  <si>
    <t>exigences de</t>
  </si>
  <si>
    <t>Les passifs au titre des transactions assimilées à des mises en pension de titres sont des expositions réglementaires en vertu du cadre du risque de crédit de contrepartie. Étant donné que ces passifs sont déduits de la valeur comptable des actifs à la ligne 2, une majoration est requise afin de ramener le montant à la valeur réglementaire des expositions.</t>
  </si>
  <si>
    <t>RC1 : QUALITÉ DE CRÉDIT DES ACTIFS</t>
  </si>
  <si>
    <t>Titres de créance</t>
  </si>
  <si>
    <t>Les autres placements comprennent les placements en actions soumis au cadre du risque de crédit.</t>
  </si>
  <si>
    <t>Variations des stocks de prêts et de titres de créance en défaut</t>
  </si>
  <si>
    <t>Prêts et titres de créance en défaut à la fin de la période précédente</t>
  </si>
  <si>
    <t>Défauts sur prêts et titres de créance survenus depuis la dernière période</t>
  </si>
  <si>
    <t xml:space="preserve">valeur </t>
  </si>
  <si>
    <t>comptable</t>
  </si>
  <si>
    <t>non garanties :</t>
  </si>
  <si>
    <t>garanties</t>
  </si>
  <si>
    <t>Dont les éléments en défaut</t>
  </si>
  <si>
    <t>Comprennent les expositions entièrement non garanties et la partie non garantie des expositions en partie garanties.</t>
  </si>
  <si>
    <t>Les montants tiennent compte de la pleine valeur comptable des expositions garanties par des sûretés ou des garanties financières.</t>
  </si>
  <si>
    <t>Tous les prêts hypothécaires à l’habitation sont compris dans les expositions garanties par des sûretés.</t>
  </si>
  <si>
    <t>hors bilan</t>
  </si>
  <si>
    <t>États et leurs banques centrales</t>
  </si>
  <si>
    <t>Sociétés en courtage de valeurs</t>
  </si>
  <si>
    <t>Portefeuilles réglementaires de la clientèle de détail</t>
  </si>
  <si>
    <t>Actifs garantis par des biens immeubles résidentiels</t>
  </si>
  <si>
    <t>Actifs garantis par des biens immobiliers commerciaux</t>
  </si>
  <si>
    <t xml:space="preserve"> APR en %</t>
  </si>
  <si>
    <t>Les prêts en souffrance liés à CIBC FirstCaribbean et CIBC Bank USA sont inclus aux lignes 1 à 9 du présent tableau.</t>
  </si>
  <si>
    <t>Comprennent des actions du portefeuille autre que de négociation qui ont une pondération en fonction du risque de 100 % selon la clause du seuil d’importance relative. Les APR comprennent un ajustement en fonction du facteur scalaire de 6 % .</t>
  </si>
  <si>
    <t>RC5 : APPROCHE STANDARD – EXPOSITIONS PAR CATÉGORIES D’ACTIFS ET PAR COEFFICIENT DE PONDÉRATION DES RISQUES</t>
  </si>
  <si>
    <t>Total des expositions</t>
  </si>
  <si>
    <t>au risque de crédit</t>
  </si>
  <si>
    <t xml:space="preserve">Portefeuilles réglementaires de la clientèle de détail </t>
  </si>
  <si>
    <t xml:space="preserve">Comprennent des actions du portefeuille autre que de négociation qui ont une pondération en fonction du risque de 100 % selon la clause du seuil d’importance relative. </t>
  </si>
  <si>
    <t>0,00 à &lt;0,15</t>
  </si>
  <si>
    <t>0,15 à &lt;0,25</t>
  </si>
  <si>
    <t>0,25 à &lt;0,50</t>
  </si>
  <si>
    <t>0,50 à &lt;0,75</t>
  </si>
  <si>
    <t>0,75 à &lt;2,50</t>
  </si>
  <si>
    <t>2,50 à &lt;10,00</t>
  </si>
  <si>
    <t>10,00 à &lt;100,00</t>
  </si>
  <si>
    <t>100,00 (Défaut)</t>
  </si>
  <si>
    <t>0,01 à 0,03</t>
  </si>
  <si>
    <t>0,04 à 0,06</t>
  </si>
  <si>
    <t>0,07 à 0,13</t>
  </si>
  <si>
    <t>0,14 à 0,34</t>
  </si>
  <si>
    <t>0,35 à 1,44</t>
  </si>
  <si>
    <t>1,45 à 11,00</t>
  </si>
  <si>
    <t>0,01 à 0,02</t>
  </si>
  <si>
    <t>0,02 à 0,03</t>
  </si>
  <si>
    <t>0,04 à 0,13</t>
  </si>
  <si>
    <t>0,75 à &lt; 2,50</t>
  </si>
  <si>
    <t>Fourchette de PD</t>
  </si>
  <si>
    <t>ECD après</t>
  </si>
  <si>
    <t>Lorsqu’un tiers offre un cautionnement, le débiteur et le garant sont évalués. Dans les situations où un débiteur possède un encours dans plusieurs expositions, les expositions sans garantie tiennent compte de la PD du débiteur alors que les expositions garanties tiennent compte de la PD du tiers. Dans ces situations, le débiteur apparaîtra à deux reprises dans les deux tranches de PD.</t>
  </si>
  <si>
    <t>La CIBC n’utilise pas de dérivés de crédit pour réduire l’APR.</t>
  </si>
  <si>
    <t>hors bilan avant</t>
  </si>
  <si>
    <t>Expositions 
hors bilan</t>
  </si>
  <si>
    <t xml:space="preserve"> avant prise</t>
  </si>
  <si>
    <t xml:space="preserve"> en %</t>
  </si>
  <si>
    <t xml:space="preserve"> moyenne</t>
  </si>
  <si>
    <t>précédent</t>
  </si>
  <si>
    <t>l’exercice</t>
  </si>
  <si>
    <t>nouveaux</t>
  </si>
  <si>
    <t>de l’exercice</t>
  </si>
  <si>
    <t>Correspond au taux de défaut annuel moyen sur cinq ans.</t>
  </si>
  <si>
    <t>Fin de</t>
  </si>
  <si>
    <t>Taux</t>
  </si>
  <si>
    <t>Expositions au crédit personnel 
  garanti – immobilier</t>
  </si>
  <si>
    <t>Expositions au commerce de détail 
  renouvelables admissibles</t>
  </si>
  <si>
    <t>Autres expositions associées au commerce 
  de détail</t>
  </si>
  <si>
    <t>résiduelle</t>
  </si>
  <si>
    <t>hors</t>
  </si>
  <si>
    <t>Supérieure ou égale à 2,5 ans</t>
  </si>
  <si>
    <t xml:space="preserve">Différences entre les périmètres de consolidation comptable et réglementaire et correspondance entre les états </t>
  </si>
  <si>
    <t>financiers et les catégories de risques réglementaires</t>
  </si>
  <si>
    <t xml:space="preserve">Expositions de titrisation dans le portefeuille bancaire et exigences de fonds propres réglementaires associées – </t>
  </si>
  <si>
    <t>banque agissant comme émetteur ou mandataire</t>
  </si>
  <si>
    <t xml:space="preserve"> Expositions de titrisation dans le portefeuille bancaire et exigences de fonds propres réglementaires associées – 
   banque agissant comme investisseur</t>
  </si>
  <si>
    <t>Alpha ayant servi</t>
  </si>
  <si>
    <t>au calcul des ECD</t>
  </si>
  <si>
    <t>Méthode d’exposition courante et approche standard</t>
  </si>
  <si>
    <t>Approche simple visant l’ARC (pour les OFT)</t>
  </si>
  <si>
    <t>Approche complète visant l’ARC (pour les OFT)</t>
  </si>
  <si>
    <t>VAR pour les OFT</t>
  </si>
  <si>
    <t>RCC2 : EXIGENCES DE FONDS PROPRES POUR LES REC</t>
  </si>
  <si>
    <t>i) Composante de la VAR (y compris le multiplicateur x 3)</t>
  </si>
  <si>
    <t>ii) Composante de la VAR en situation de crise (y compris le multiplicateur x 3)</t>
  </si>
  <si>
    <t>Total des portefeuilles soumis aux exigences standard de fonds propres pour les REC</t>
  </si>
  <si>
    <t xml:space="preserve">Total des portefeuilles soumis aux exigences avancées de fonds propres pour les REC </t>
  </si>
  <si>
    <t>Total des portefeuilles soumis aux exigences de fonds propres pour les REC</t>
  </si>
  <si>
    <t>Expositions aux banques multilatérales de développement</t>
  </si>
  <si>
    <t>Expositions aux sociétés en courtage de valeurs</t>
  </si>
  <si>
    <t xml:space="preserve">Expositions des portefeuilles de détail réglementaires </t>
  </si>
  <si>
    <t>Comprend des expositions hors bilan au titre des engagements inutilisés, des transactions assimilées à des mises en pension de titres, des dérivés, des actifs de tiers liés à nos activités de courtage de premier rang et d’autres éléments hors bilan.</t>
  </si>
  <si>
    <t xml:space="preserve">Montants calculés avant la prise en compte de l’incidence des stratégies d’atténuation du risque de crédit. </t>
  </si>
  <si>
    <t xml:space="preserve">Montants calculés avant la prise en compte l’incidence des stratégies d’atténuation du risque de crédit. </t>
  </si>
  <si>
    <t>RCC4 : NI – EXPOSITIONS AU RCC PAR PORTEFEUILLE ET PAR FOURCHETTE DE PD</t>
  </si>
  <si>
    <t>PD
moyenne</t>
  </si>
  <si>
    <t xml:space="preserve">en compte </t>
  </si>
  <si>
    <t>des ARC</t>
  </si>
  <si>
    <t>PCD
 moyenne</t>
  </si>
  <si>
    <t>Total de tous les portefeuilles</t>
  </si>
  <si>
    <t>sûretés reçues</t>
  </si>
  <si>
    <t xml:space="preserve"> Séparées </t>
  </si>
  <si>
    <t xml:space="preserve"> Non séparées </t>
  </si>
  <si>
    <t xml:space="preserve"> Séparées</t>
  </si>
  <si>
    <t>RCC6 : EXPOSITIONS SUR DÉRIVÉS DE CRÉDIT</t>
  </si>
  <si>
    <t>souscrite</t>
  </si>
  <si>
    <t>Swaps sur défaillance – signature unique</t>
  </si>
  <si>
    <t>Swaps sur défaillance – indice</t>
  </si>
  <si>
    <t>Swaps sur rendement total</t>
  </si>
  <si>
    <t>RCC8 : EXPOSITIONS AUX CONTREPARTIES CENTRALES</t>
  </si>
  <si>
    <t>Expositions aux contreparties centrales</t>
  </si>
  <si>
    <t>Expositions aux CC admissibles (total)</t>
  </si>
  <si>
    <t>ii) Dérivés négociés en Bourse</t>
  </si>
  <si>
    <t>iii) Opérations de financement par titres</t>
  </si>
  <si>
    <t>iv) Tranches de compensation si la compensation entre produits a été approuvée</t>
  </si>
  <si>
    <t>Expositions aux CC non admissibles (total)</t>
  </si>
  <si>
    <t>TITR1 : EXPOSITIONS DE TITRISATION DANS LE PORTEFEUILLE BANCAIRE</t>
  </si>
  <si>
    <t>Classiques</t>
  </si>
  <si>
    <t>Synthétiques</t>
  </si>
  <si>
    <t xml:space="preserve">autres expositions liées à la clientèle de détail </t>
  </si>
  <si>
    <t>contrats de location et créances</t>
  </si>
  <si>
    <t>autres expositions liées à la clientèle de gros</t>
  </si>
  <si>
    <t>Clientèle de détail (total) – dont</t>
  </si>
  <si>
    <t>Clientèle de gros (total) – dont</t>
  </si>
  <si>
    <t>Les expositions figurant dans ce tableau sont pondérées en fonction du risque en vertu du cadre du risque de marché.</t>
  </si>
  <si>
    <t>Comprend des placements directs dans CARDS II Trust.</t>
  </si>
  <si>
    <t>Comprend des placements directs dans des fonds multicédants soutenus par la CIBC.</t>
  </si>
  <si>
    <t>1 250 %</t>
  </si>
  <si>
    <t>&gt;20 % à</t>
  </si>
  <si>
    <t>&gt;50 % à</t>
  </si>
  <si>
    <t>AFN NI</t>
  </si>
  <si>
    <t>AP NI</t>
  </si>
  <si>
    <t>AS/APS</t>
  </si>
  <si>
    <t xml:space="preserve">Exigences </t>
  </si>
  <si>
    <t xml:space="preserve">dont clientèle de détail sous-jacente </t>
  </si>
  <si>
    <t>dont clientèle de gros</t>
  </si>
  <si>
    <t>TITR4 : EXPOSITIONS DE TITRISATION DANS LE PORTEFEUILLE BANCAIRE ET EXIGENCES DE FONDS PROPRES RÉGLEMENTAIRES ASSOCIÉES – BANQUE AGISSANT COMME INVESTISSEUR</t>
  </si>
  <si>
    <t>Chambre de compensation qui s’interpose entre les contreparties qui ont négocié des contrats sur un ou plusieurs marchés financiers et qui devient l’acheteur auprès de chaque vendeur et le vendeur auprès de chaque acheteur, et qui garantit la performance des contrats ouverts.</t>
  </si>
  <si>
    <t>Approche des modèles internes (AMI) visant le risque de marché</t>
  </si>
  <si>
    <t>Aux fins du ratio de levier, l’exposition se définit comme la somme des actifs financiers au bilan (non pondérés), diminuée des ajustements réglementaires appliqués aux fonds propres de première catégorie, et majorée des expositions sur dérivés comme il est précisé dans les règlements, des expositions sur opérations de financement par titres avec la possibilité d’une forme restreinte de compensation sous réserve de certaines conditions, et d’autres expositions hors bilan (engagements, substituts directs de crédit, achats à terme d’éléments d’actif, crédits de confirmation et lettres de crédit commercial, et expositions liées à la titrisation).</t>
  </si>
  <si>
    <t>Représente les fonds propres de première catégorie divisés par l’exposition aux fins du ratio de levier déterminés par les lignes directrices du BSIF, lesquelles se fondent sur le cadre normatif du CBCB.</t>
  </si>
  <si>
    <t>Estimation du montant de l’exposition lié aux engagements d’un client donné qui ne sera pas remboursé en cas de défaut par ce client, exprimée en pourcentage de l’ECD. La PCD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</si>
  <si>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t>Fonds propres d’urgence en cas de non-viabilité (FPUNV)</t>
  </si>
  <si>
    <r>
      <t>Avec prise en effet le 1</t>
    </r>
    <r>
      <rPr>
        <vertAlign val="superscript"/>
        <sz val="7"/>
        <rFont val="Frutiger LT Std 45 Light"/>
        <family val="2"/>
      </rPr>
      <t>er</t>
    </r>
    <r>
      <rPr>
        <sz val="7"/>
        <rFont val="Frutiger LT Std 45 Light"/>
        <family val="2"/>
      </rPr>
      <t xml:space="preserve"> janvier 2013, afin d’être admissibles à titre de fonds propres réglementaires, tous les instruments de fonds propres réglementaires admissibles de catégorie 1 et de catégorie 2 doivent pouvoir absorber les pertes en cas de non-viabilité de l’institution financière. Les investisseurs dans de tels instruments seront en mesure d’assumer les pertes avant les contribuables si le gouvernement décide qu’il est dans l’intérêt public de renflouer une banque non viable.</t>
    </r>
  </si>
  <si>
    <t>Risque de pertes découlant de l’erreur humaine, du caractère inadéquat ou de l’échec de processus ou de systèmes internes ou encore de systèmes ou d’événements externes.</t>
  </si>
  <si>
    <t>Entité agréée pour agir en qualité de CC et autorisée par l’autorité de réglementation/surveillance compétente à exercer sa fonction pour les produits offerts par cette CC.</t>
  </si>
  <si>
    <t>Tous les risques de crédit directs liés aux gouvernements, aux banques centrales et à certaines entités du secteur public, ainsi que les risques garantis par ces entités.</t>
  </si>
  <si>
    <t>Informations fournies afin de répondre aux recommandations du groupe de travail sur les renseignements supplémentaires</t>
  </si>
  <si>
    <t>RCC6 : Expositions sur dérivés de crédit</t>
  </si>
  <si>
    <t>TITR1 : Expositions de titrisation dans le portefeuille bancaire</t>
  </si>
  <si>
    <t>TITR2 : Expositions de titrisation dans le portefeuille de négociation</t>
  </si>
  <si>
    <t>Index du rapport sur le troisième pilier</t>
  </si>
  <si>
    <t>RC10 : NI – Financement spécialisé et actions selon la méthode de la pondération simple des risques</t>
  </si>
  <si>
    <t>RAPPORT SUR LE TROISIÈME PILIER</t>
  </si>
  <si>
    <t>NI – Effet des dérivés de crédit employés comme techniques d’ARC sur les APR</t>
  </si>
  <si>
    <t>Nature des sûretés pour l’exposition au RCC</t>
  </si>
  <si>
    <t xml:space="preserve">Comprend le risque de crédit en vertu de l’approche standard et de l’approche par critères de classement prudentiels, les placements en actions dans des fonds en vertu de l’approche par transparence et de l’approche fondée sur le mandat, le risque de non-règlement, les expositions de titrisation dans le portefeuille bancaire et les montants inférieurs aux seuils de déduction qui ont une pondération en fonction du risque de 250 %.  </t>
  </si>
  <si>
    <t>d’après les</t>
  </si>
  <si>
    <t>Les prêts autres que du compte de négociation ne sont soumis qu’au risque de crédit, à l’exception des prêts relatifs aux activités de titrisation qui sont pondérés en fonction du risque en vertu du cadre de titrisation. Les acceptations bancaires émises par la CIBC sont considérées comme des prêts du compte de négociation et sont soumises au risque de crédit et au risque de marché.</t>
  </si>
  <si>
    <t>Comprend les passifs d’impôt différé liés au goodwill, aux logiciels et aux autres immobilisations incorporelles et les actifs au titre des régimes de retraite à prestations définies qui servent de compensation aux montants déduits des fonds propres réglementaires.</t>
  </si>
  <si>
    <t xml:space="preserve">La valeur comptable des prêts est présentée nette du total de la provision pour pertes sur créances. À des fins réglementaires, seules les provisions pour les prêts douteux (troisième stade) qui sont pondérées en fonction du risque selon l’approche standard sont compensées par les expositions. </t>
  </si>
  <si>
    <t>Le total de la colonne a ne correspondra pas à la somme des colonnes b à e dans la mesure où des éléments soumis à des exigences de fonds propres sont visés par plus d’un cadre.</t>
  </si>
  <si>
    <t>Entités du secteur public n’appartenant pas à une administration centrale</t>
  </si>
  <si>
    <t>Comprennent les actifs au bilan qui sont soumis au cadre du risque de crédit, mais qui ne sont pas inclus dans l’approche standard ou l’approche NI, notamment le risque de non-règlement et les montants inférieurs aux seuils de déduction qui ont une pondération en fonction du risque de 250 %</t>
  </si>
  <si>
    <t>Montants calculés après la prise en compte de l’incidence des stratégies d’atténuation du risque de crédit.</t>
  </si>
  <si>
    <t>Dans le cas des produits de détail, le nombre de débiteurs correspond aux informations prises au niveau des comptes plutôt qu’aux emprunteurs pris de façon individuelle .</t>
  </si>
  <si>
    <t>Comprend certains prêts commerciaux pondérés en fonction du risque en vertu de l’approche par critères de classement prudentiels.</t>
  </si>
  <si>
    <t>Expositions aux entités du secteur public n’appartenant pas à une administration centrale</t>
  </si>
  <si>
    <t>Sûretés utilisées dans le cadre d’opérations sur dérivés</t>
  </si>
  <si>
    <t>Sûretés utilisées dans le cadre d’OFT</t>
  </si>
  <si>
    <t>prêts hypothécaires à l’habitation</t>
  </si>
  <si>
    <t xml:space="preserve">Les montants figurent dans plus d’une colonne s’ils sont soumis à plus d’un cadre de risque. </t>
  </si>
  <si>
    <t xml:space="preserve">Comprend les ajustements de couverture de la juste valeur ayant une incidence sur les valeurs comptables, mais non sur les valeurs réglementaires des expositions. </t>
  </si>
  <si>
    <t>La compensation de dérivés négociés en Bourse est autorisée à des fins réglementaires seulement. La compensation de certaines transactions assimilées à des mises en pension de titres réglées par l’intermédiaire de certaines contreparties centrales est autorisée à des fins comptables, mais non à des fins réglementaires. Une majoration est donc requise pour ces transactions assimilées à des mises en pension de titres, alors que les expositions aux transactions sur dérivés négociés en Bourse font l’objet d’une réduction à des fins réglementaires.</t>
  </si>
  <si>
    <t>Excluent les dérivés qui ne sont pas admissibles à la réduction des expositions aux fins des fonds propres réglementaires.</t>
  </si>
  <si>
    <t>AP1 : Aperçu des actifs pondérés en fonction du risque (APR)</t>
  </si>
  <si>
    <t>RC2 : Variations des stocks de prêts et de titres de créance en défaut</t>
  </si>
  <si>
    <t>RC6 : NI – Expositions au risque de crédit par portefeuille et par fourchette de probabilité de défaut (PD)</t>
  </si>
  <si>
    <t>RCC1 : Analyse de l’exposition au risque de crédit de contrepartie (RCC) par approche</t>
  </si>
  <si>
    <t>RCC2 : Exigences de fonds propres pour les rajustements de l’évaluation du crédit (REC)</t>
  </si>
  <si>
    <t>RCC3 : Approche standard – Expositions au RCC par portefeuille réglementaire et par pondération des risques</t>
  </si>
  <si>
    <t>RCC4 : NI – Expositions au RCC par portefeuille et par fourchette de PD</t>
  </si>
  <si>
    <t>RCC5 : Nature des sûretés pour l’exposition au RCC</t>
  </si>
  <si>
    <t>RCC8 : Expositions aux contreparties centrales</t>
  </si>
  <si>
    <t>Dans le cas des produits de détail, le nombre de débiteurs correspond aux informations prises au niveau des comptes plutôt qu’aux emprunteurs pris de façon individuelle. De plus, certains produits offerts dans la catégorie des expositions au crédit personnel garanti – immobilier sont assortis à la fois d’une composante assurée ou non assurée, notamment les prêts hypothécaires et les marges de crédit qui sont garantis par le même bien immobilier. Dans ces situations, le débiteur apparaîtra à deux reprises dans les deux tranches de PD.</t>
  </si>
  <si>
    <t>RC1 : Qualité de crédit des actifs</t>
  </si>
  <si>
    <t xml:space="preserve">         Expositions</t>
  </si>
  <si>
    <t>52, 63, 145</t>
  </si>
  <si>
    <t>(1)</t>
  </si>
  <si>
    <t>(2)</t>
  </si>
  <si>
    <r>
      <t>RC9 : NI - CONTRÔLE</t>
    </r>
    <r>
      <rPr>
        <i/>
        <sz val="12"/>
        <color theme="0"/>
        <rFont val="Frutiger LT Std 55 Roman"/>
        <family val="2"/>
      </rPr>
      <t xml:space="preserve"> EX-POST </t>
    </r>
    <r>
      <rPr>
        <sz val="12"/>
        <color theme="0"/>
        <rFont val="Frutiger LT Std 55 Roman"/>
        <family val="2"/>
      </rPr>
      <t xml:space="preserve">DE LA PD PAR PORTEFEUILLE (suite) </t>
    </r>
    <r>
      <rPr>
        <vertAlign val="superscript"/>
        <sz val="12"/>
        <color theme="0"/>
        <rFont val="Frutiger LT Std 55 Roman"/>
        <family val="2"/>
      </rPr>
      <t>(1)</t>
    </r>
  </si>
  <si>
    <r>
      <t xml:space="preserve">Nombre de débiteurs </t>
    </r>
    <r>
      <rPr>
        <vertAlign val="superscript"/>
        <sz val="8"/>
        <rFont val="Frutiger LT Std 45 Light"/>
        <family val="2"/>
      </rPr>
      <t>(2)</t>
    </r>
  </si>
  <si>
    <t>(3)</t>
  </si>
  <si>
    <r>
      <t xml:space="preserve">RC9 : NI – CONTRÔLE </t>
    </r>
    <r>
      <rPr>
        <i/>
        <sz val="12"/>
        <color theme="0"/>
        <rFont val="Frutiger LT Std 55 Roman"/>
        <family val="2"/>
      </rPr>
      <t>EX-POST</t>
    </r>
    <r>
      <rPr>
        <sz val="12"/>
        <color theme="0"/>
        <rFont val="Frutiger LT Std 55 Roman"/>
        <family val="2"/>
      </rPr>
      <t xml:space="preserve"> DE LA PD PAR PORTEFEUILLE </t>
    </r>
    <r>
      <rPr>
        <vertAlign val="superscript"/>
        <sz val="12"/>
        <color theme="0"/>
        <rFont val="Frutiger LT Std 55 Roman"/>
        <family val="2"/>
      </rPr>
      <t>(1)</t>
    </r>
  </si>
  <si>
    <t>(4)</t>
  </si>
  <si>
    <t>(5)</t>
  </si>
  <si>
    <r>
      <t xml:space="preserve">Valeurs comptables des éléments suivants : </t>
    </r>
    <r>
      <rPr>
        <vertAlign val="superscript"/>
        <sz val="7.5"/>
        <rFont val="Frutiger LT Std 45 Light"/>
        <family val="2"/>
      </rPr>
      <t>(1)</t>
    </r>
  </si>
  <si>
    <t>(6)</t>
  </si>
  <si>
    <t>(7)</t>
  </si>
  <si>
    <t>Bilan figurant</t>
  </si>
  <si>
    <t>Mise en</t>
  </si>
  <si>
    <t>Bilan selon le</t>
  </si>
  <si>
    <t>au tableau</t>
  </si>
  <si>
    <t>52, 56, 74, 143, 145, 146</t>
  </si>
  <si>
    <t>ECD après
prise en
compte</t>
  </si>
  <si>
    <t>Modèles internes servant à calculer les exigences de fonds propres fondés sur les données historiques découlant des principales hypothèses sur le risque, telles que la PD, la PCD ou l’ECD, sous réserve de l’approbation du BSIF. Un plancher provisoire de fonds propres fondé sur les exigences de Bâle II est également calculé par les banques en vertu de l’approche NI avancée pour le risque de crédit, et un rajustement des APR pourrait être requis, selon les exigences du BSIF.</t>
  </si>
  <si>
    <t>L’APR est constitué de trois éléments : i) l’APR reflétant le risque de crédit est calculé au moyen de l’approche NI avancée et de l’approche standard. Selon l’approche NI avancée, l’APR est calculé au moyen des probabilités de défaut, des pertes en cas de défaut et des expositions en cas de défaut et, dans certains cas, des ajustements d’échéance. Selon l’approche standard, l’APR est calculé à l’aide de facteurs de pondération précisés dans les lignes directrices du BSIF pour les expositions au bilan et hors bilan; ii) l’APR reflétant le risque de marché du portefeuille de négociation est estimé d’après les modèles internes approuvés par le BSIF, à l’exception de l’APR pour les actifs de titrisation négociés pour lequel nous utilisons la méthode définie par le BSIF; et iii) l’APR reflétant le risque opérationnel lié au risque de pertes découlant de l’erreur humaine, du caractère inadéquat ou de l’échec de processus ou de systèmes internes ou d’événements externes est calculé au moyen de l’approche de mesure avancée et de l’approche standard. Au cours de la période allant du troisième trimestre de 2014 au quatrième trimestre de 2018, l’APR aux fins des fonds propres de première catégorie sous forme d’actions ordinaires, l’APR aux fins des fonds propres de première catégorie et l’APR aux fins du total des fonds propres différeront en raison de l’intégration progressive de l’exigence de fonds propres pour les REC. Depuis l’adoption du dispositif de Bâle II en 2008, le BSIF a imposé une exigence relative au plancher de fonds propres pour les institutions qui appliquent l’approche NI avancée pour le risque de crédit. On détermine le plancher de fonds propres en comparant l’exigence de fonds propres calculée selon Bâle II à celle calculée selon Bâle III, tel qu’il est indiqué par le BSIF. Toute insuffisance entre les exigences de fonds propres selon Bâle III et le plancher selon Bâle II est ajoutée aux APR.</t>
  </si>
  <si>
    <t>ECD après 
prise en compte</t>
  </si>
  <si>
    <t>compte des ARC</t>
  </si>
  <si>
    <t xml:space="preserve">ECD après prise en </t>
  </si>
  <si>
    <t>d’une</t>
  </si>
  <si>
    <t xml:space="preserve"> approche NI</t>
  </si>
  <si>
    <t>37, 41-47, 50-52, 54, 60,</t>
  </si>
  <si>
    <t>64, 67, 68, 70, 76-78</t>
  </si>
  <si>
    <t>52, 75, 107, 108, 135</t>
  </si>
  <si>
    <t xml:space="preserve">États des flux d’APR pour les expositions au RCC selon l’approche des modèles internes (AMI)  </t>
  </si>
  <si>
    <t xml:space="preserve">Principales sources d’écarts entre les valeurs comptables et réglementaires des expositions dans les états financiers </t>
  </si>
  <si>
    <t xml:space="preserve">États des flux d’APR pour les expositions au risque de crédit selon l’approche NI </t>
  </si>
  <si>
    <t>31, 46, 47, 51, 52-55</t>
  </si>
  <si>
    <t>32, 40, 63, 103, 109</t>
  </si>
  <si>
    <t>Modifications aux fonds propres réglementaires</t>
  </si>
  <si>
    <t>($ millions)</t>
  </si>
  <si>
    <t xml:space="preserve">1 </t>
  </si>
  <si>
    <t xml:space="preserve">2 </t>
  </si>
  <si>
    <t xml:space="preserve">3 </t>
  </si>
  <si>
    <t xml:space="preserve">4 </t>
  </si>
  <si>
    <t xml:space="preserve">5 </t>
  </si>
  <si>
    <t xml:space="preserve">6a </t>
  </si>
  <si>
    <t xml:space="preserve">6b </t>
  </si>
  <si>
    <t xml:space="preserve">6c </t>
  </si>
  <si>
    <t>T1/19</t>
  </si>
  <si>
    <t>For footnotes, see page 12.</t>
  </si>
  <si>
    <t>For footnotes, see page 30.</t>
  </si>
  <si>
    <t>For footnotes, see page 31.</t>
  </si>
  <si>
    <t>Expositions aux opérations auprès de CC admissibles (compte non tenu du dépôt de garantie</t>
  </si>
  <si>
    <t xml:space="preserve">     initial et des contributions aux fonds de garantie); dont</t>
  </si>
  <si>
    <t>Expositions aux opérations auprès de CC non admissibles (compte non tenu du dépôt de garantie</t>
  </si>
  <si>
    <t>Ligne</t>
  </si>
  <si>
    <t>6-7</t>
  </si>
  <si>
    <t>12a</t>
  </si>
  <si>
    <t>SA</t>
  </si>
  <si>
    <t>54a</t>
  </si>
  <si>
    <t>Fonds propres de première catégorie sous forme d’actions ordinaires disponibles pour constituer les réserves (en pourcentage de l’APR)</t>
  </si>
  <si>
    <t>Plafond applicable à l’inclusion de provisions dans les fonds propres de deuxième catégorie selon l’approche fondée sur les notations internes</t>
  </si>
  <si>
    <t xml:space="preserve">Plafond en vigueur sur les instruments de fonds propres de première catégorie sous forme d’actions ordinaires qui seront éliminés progressivement </t>
  </si>
  <si>
    <t xml:space="preserve">Montants exclus des fonds propres de deuxième catégorie en raison d’un plafond (excédent par rapport au plafond après rachats et remboursements à l’échéance) </t>
  </si>
  <si>
    <t>Total des fonds propres (Total des fonds propres = Fonds propres de première catégorie + Fonds propres de deuxième catégorie)</t>
  </si>
  <si>
    <t xml:space="preserve">Comprennent les débentures échéant le 28 octobre 2024, le 26 janvier 2026 et le 4 avril 2028 qui sont traitées comme des instruments de FPUNV conformément aux lignes directrices en matière de suffisance des fonds propres publiées par le BSIF.  </t>
  </si>
  <si>
    <t>Actions ordinaires émises par des filiales et détenues par des tiers (montant autorisé dans les fonds propres de première catégorie sous forme d’actions ordinaires)</t>
  </si>
  <si>
    <t>Immobilisations incorporelles autres que les charges administratives liées aux créances hypothécaires (nettes des passifs d’impôt correspondants)</t>
  </si>
  <si>
    <t>Actifs d’impôt différé, à l’exclusion de ceux qui se rapportent à des différences temporaires (nets des passifs d’impôt correspondants)</t>
  </si>
  <si>
    <t>Profits et pertes attribuables à des variations de la juste valeur des passifs financiers dues à l’évolution du risque de crédit propre à la CIBC</t>
  </si>
  <si>
    <t>Total des ajustements réglementaires appliqués aux fonds propres de première catégorie sous forme d’actions ordinaires</t>
  </si>
  <si>
    <t>Instruments de fonds propres émis directement qui seront progressivement éliminés des autres éléments de fonds propres de première catégorie</t>
  </si>
  <si>
    <t xml:space="preserve">Total des ajustements réglementaires appliqués aux autres éléments de fonds propres de première catégorie </t>
  </si>
  <si>
    <t xml:space="preserve">Participations significatives sous forme d’actions ordinaires de banques, de sociétés d’assurances et d’autres entités financières qui sortent du périmètre de la consolidation réglementaire, nettes des </t>
  </si>
  <si>
    <t>Autres éléments de fonds propres de première catégorie (et instruments de fonds propres de première catégorie sous forme d’actions ordinaires non compris à la ligne 5) émis par
     des filiales et détenus par des tiers (montant autorisé dans les autres éléments de fonds propres de première catégorie)</t>
  </si>
  <si>
    <t>Instruments de fonds propres de deuxième catégorie (et instruments de fonds propres de première catégorie sous forme d’actions ordinaires et autres éléments de fonds propres</t>
  </si>
  <si>
    <t>Fonds propres de première catégorie (Fonds propres de première catégorie = Fonds propres de première catégorie sous forme d’actions ordinaires
     + Autres éléments de fonds propres de première catégorie)</t>
  </si>
  <si>
    <t>Provisions susceptibles d’être incluses dans les fonds propres de deuxième catégorie au titre des expositions soumises à l’approche fondée sur les notations internes
    (avant application du plafond)</t>
  </si>
  <si>
    <t xml:space="preserve">Montants exclus des fonds propres de première catégorie sous forme d’actions ordinaires en raison d’un plafond (excédent par rapport au plafond après rachats et
    remboursements à l’échéance) </t>
  </si>
  <si>
    <t>IRBA</t>
  </si>
  <si>
    <t>AG+AI+AJ+Voir la note 9</t>
  </si>
  <si>
    <t>V + Voir la note 5</t>
  </si>
  <si>
    <t>AH + Voir la note 5</t>
  </si>
  <si>
    <t>Voir la note 2</t>
  </si>
  <si>
    <t>dont : méthode de l’exposition courante (MEC)</t>
  </si>
  <si>
    <t>MODIFICATIONS AUX FONDS PROPRES RÉGLEMENTAIRES</t>
  </si>
  <si>
    <t>je</t>
  </si>
  <si>
    <t xml:space="preserve"> Pour les notes de bas de tableau, se reporter à la page suivante. </t>
  </si>
  <si>
    <t>Vue d’ensemble de la gestion des risques, des indicateurs prudentiels clés et des actifs pondérés en fonction des risques</t>
  </si>
  <si>
    <t xml:space="preserve">Composition des fonds propres et CTAP </t>
  </si>
  <si>
    <t>Composition des fonds propres réglementaires</t>
  </si>
  <si>
    <t>Rapprochement des fonds propres réglementaires et du bilan</t>
  </si>
  <si>
    <t>Composition de la CTAP (au niveau du groupe de résolution)</t>
  </si>
  <si>
    <t>CTAP1</t>
  </si>
  <si>
    <t>CTAP2</t>
  </si>
  <si>
    <t>CTAP3</t>
  </si>
  <si>
    <t xml:space="preserve">T1/19 </t>
  </si>
  <si>
    <t>Oui</t>
  </si>
  <si>
    <t>Non</t>
  </si>
  <si>
    <t>APR totaux au niveau du groupe de résolution</t>
  </si>
  <si>
    <t>Mesure de l’exposition aux fins du ratio de levier au niveau du groupe de résolution</t>
  </si>
  <si>
    <t>Comprend les expositions de titrisation pondérées en fonction des risques par l’application d’un coefficient de 1 250 %.</t>
  </si>
  <si>
    <t>Les montants de 2018 reflètent l’APR aux fins des fonds propres de première catégorie sous forme d’actions ordinaires. Depuis le premier trimestre de 2019, les montants reflètent l’APR total.</t>
  </si>
  <si>
    <t>Gains de titrisation découlant d’une vente</t>
  </si>
  <si>
    <t>Participations croisées sous forme d’actions ordinaires</t>
  </si>
  <si>
    <t>Participations non significatives dans les fonds propres de banques, de sociétés d’assurances et d’autres entités financières, déduction faite des positions courtes admissibles (montant supérieur au seuil de 10 %)</t>
  </si>
  <si>
    <t>Autres déductions ou ajustements réglementaires appliqués aux fonds propres de première catégorie sous forme d’actions ordinaires indiquées par le BSIF</t>
  </si>
  <si>
    <t>dont : instruments désignés comme passifs selon les normes comptables applicables</t>
  </si>
  <si>
    <t>dont : instruments émis par des filiales et destinés à être éliminés</t>
  </si>
  <si>
    <t>dont : réserve applicable aux BISM</t>
  </si>
  <si>
    <t xml:space="preserve">Comprend les billets de catégorie 1 de la CIBC – Série A et Série B venant à échéance le 30 juin 2108 (collectivement, les billets de catégorie 1). </t>
  </si>
  <si>
    <r>
      <t>Comprend l’incidence nette de l’adoption de l’IFRS 9 sur les résultats non distribués et le cumul des autres éléments du résultat global au 1</t>
    </r>
    <r>
      <rPr>
        <vertAlign val="superscript"/>
        <sz val="6"/>
        <rFont val="Frutiger LT Std 45 Light"/>
        <family val="2"/>
      </rPr>
      <t>er</t>
    </r>
    <r>
      <rPr>
        <sz val="6"/>
        <rFont val="Frutiger LT Std 45 Light"/>
        <family val="2"/>
      </rPr>
      <t xml:space="preserve"> novembre 2017.</t>
    </r>
  </si>
  <si>
    <t>Éléments de CTAP liés aux fonds propres réglementaires et ajustements</t>
  </si>
  <si>
    <t>CTAP liée aux fonds propres réglementaires</t>
  </si>
  <si>
    <t>Éléments de CTAP non liés aux fonds propres réglementaires</t>
  </si>
  <si>
    <t xml:space="preserve"> Mesure de l’exposition aux fins du ratio de levier </t>
  </si>
  <si>
    <t>Ratio de levier CTAP (en pourcentage de l’exposition aux fins du ratio de levier) (%)</t>
  </si>
  <si>
    <t>Sans objet avant le premier trimestre de 2022.</t>
  </si>
  <si>
    <t>CTAP liée à des instruments de fonds propres non réglementaires avant ajustements</t>
  </si>
  <si>
    <t>CTAP avant déductions</t>
  </si>
  <si>
    <t>Autres ajustements de CTAP</t>
  </si>
  <si>
    <t>CTAP libre après déductions</t>
  </si>
  <si>
    <t xml:space="preserve"> Total des APR ajusté selon la manière autorisée par le régime CTAP </t>
  </si>
  <si>
    <t>Rang du créancier</t>
  </si>
  <si>
    <t>(rang le plus bas)</t>
  </si>
  <si>
    <t>(rang le plus élevé)</t>
  </si>
  <si>
    <t>Actions</t>
  </si>
  <si>
    <t>ordinaires</t>
  </si>
  <si>
    <t xml:space="preserve">Actions </t>
  </si>
  <si>
    <t>privilégiées</t>
  </si>
  <si>
    <t>Dettes</t>
  </si>
  <si>
    <t>subordonnées</t>
  </si>
  <si>
    <t>Créances</t>
  </si>
  <si>
    <t>requalifiables</t>
  </si>
  <si>
    <t>Description du rang du créancier</t>
  </si>
  <si>
    <t>Fonds propres totaux et passifs nets de l'atténuation du risque de crédit</t>
  </si>
  <si>
    <t>Sous-groupe de la ligne 2 couvrant les passifs exclus</t>
  </si>
  <si>
    <t>Fonds propres totaux et passifs, moins les passifs exclus (ligne 2 moins ligne 3)</t>
  </si>
  <si>
    <t>Sous-groupe de la ligne 5 dont l'échéance résiduelle est supérieure ou égale à un an mais inférieure à deux ans</t>
  </si>
  <si>
    <t>Sous-groupe de la ligne 5 dont l'échéance résiduelle est supérieure ou égale à deux ans mais inférieure à cinq ans</t>
  </si>
  <si>
    <t>Sous-groupe de la ligne 5 dont l'échéance résiduelle est supérieure ou égale à cinq ans mais inférieure à dix ans</t>
  </si>
  <si>
    <t>Sous-groupe de la ligne 5 dont l'échéance résiduelle est supérieure ou égale à dix ans, hors titres perpétuels</t>
  </si>
  <si>
    <t>Sous-groupe de la ligne 5 couvrant les titres perpétuels</t>
  </si>
  <si>
    <t>Cette information n'est pas actuellement exigée par le BSIF.</t>
  </si>
  <si>
    <t>AS – RCC (pour les dérivés)</t>
  </si>
  <si>
    <t>Approche NE</t>
  </si>
  <si>
    <t>Avant le premier trimestre 2019, les expositions associées à notre fiducie de titrisation de créances sur cartes de crédit, CARDS II Trust, étaient pondérées en fonction du risque selon le cadre du risque de crédit.</t>
  </si>
  <si>
    <t xml:space="preserve">Avant le premier trimestre 2019, les expositions associées à notre fiducie de titrisation de créances sur cartes de crédit, CARDS II Trust, étaient pondérées en fonction du risque selon le cadre du risque de crédit. </t>
  </si>
  <si>
    <t>Capacité totale d’absorption des pertes (CTAP)</t>
  </si>
  <si>
    <t>Hratch Panossian, vice-président à la direction, contrôleur général et Relations avec les investisseurs (416) 956-3317</t>
  </si>
  <si>
    <t>CFP1</t>
  </si>
  <si>
    <t>CFP2</t>
  </si>
  <si>
    <t>RL1</t>
  </si>
  <si>
    <t>RL2</t>
  </si>
  <si>
    <t>Informations qualitatives sur le recours de la banque à des notations de crédit externes selon l’approche standard 
    pour le risque de crédit</t>
  </si>
  <si>
    <t xml:space="preserve">Rapport au titre du </t>
  </si>
  <si>
    <t>troisième pilier et</t>
  </si>
  <si>
    <t>information supplémentaire</t>
  </si>
  <si>
    <t>sur les fonds</t>
  </si>
  <si>
    <t>propres réglementaires</t>
  </si>
  <si>
    <t xml:space="preserve">CFP2 : Rapprochement des fonds propres réglementaires et du bilan </t>
  </si>
  <si>
    <t>RL2 : Modèle de divulgation commun du ratio de levier</t>
  </si>
  <si>
    <t>INDEX DU RAPPORT AU TITRE DU TROISIÈME PILIER</t>
  </si>
  <si>
    <t>IC2</t>
  </si>
  <si>
    <t>titre du</t>
  </si>
  <si>
    <t>Modèle de divulgation commun du ratio de levier</t>
  </si>
  <si>
    <t>Informations générales sur le risque de crédit</t>
  </si>
  <si>
    <t>INDEX DU RAPPORT AU TITRE DU TROISIÈME PILIER (suite)</t>
  </si>
  <si>
    <t>Rapport au</t>
  </si>
  <si>
    <t>La CIBC n’est pas une banque d’importance systémique mondiale (BISM).</t>
  </si>
  <si>
    <t>Le modèle de rapport RC9 ne doit être publié qu’une fois l’an. Se reporter au document Information supplémentaire sur les fonds propres réglementaires et au Rapport au titre du troisième pilier de la CIBC pour la période close le 31 octobre 2018, qui se trouvent sur notre site Web (www.cibc.com/francais).</t>
  </si>
  <si>
    <t>Ratio de CTAP : CTAP en pourcentage des APR (ligne 1/ligne 2) (%)</t>
  </si>
  <si>
    <t>Ratio de levier CTAP : CTAP en pourcentage de la mesure d’exposition aux fins du ratio de levier (ligne 1/ligne 4) (%)</t>
  </si>
  <si>
    <t>L’exemption de subordination indiquée au pénultième paragraphe du point 11 du tableau des modalités du FSB sur la CTAP s'applique-t-elle?</t>
  </si>
  <si>
    <t>Si l’exemption limitée de subordination s’applique, le montant de financement émis qui est assimilé à des passifs exclus et qui est reconnu comme CTAP externe, divisé par le financement émis qui est assimilé à des passifs exclus et qui serait reconnu comme CTAP externe si aucune limite n'était appliquée (%)</t>
  </si>
  <si>
    <t>A trait aux variations de l’atténuation du risque de crédit et de la qualité du crédit de l’emprunteur/de la contrepartie.</t>
  </si>
  <si>
    <t>LI2 : PRINCIPALES SOURCES D’ÉCARTS ENTRE LES VALEURS COMPTABLES ET RÉGLEMENTAIRES DES EXPOSITIONS DANS LES ÉTATS FINANCIERS</t>
  </si>
  <si>
    <t>Charges administratives liées aux créances hypothécaires (montant supérieur au seuil de 10 %)</t>
  </si>
  <si>
    <t>Actifs d’impôt différé résultant de différences temporaires (montant supérieur au seuil de 10 %, net du passif d’impôt différé correspondant)</t>
  </si>
  <si>
    <t>dont : charges administratives liées aux créances hypothécaires</t>
  </si>
  <si>
    <t>Autres éléments de fonds propres de première catégorie détenus en propre</t>
  </si>
  <si>
    <t>Participations croisées sous forme d’autres éléments de fonds propres de première catégorie</t>
  </si>
  <si>
    <t>41a</t>
  </si>
  <si>
    <t>dont : hypothèques inversées</t>
  </si>
  <si>
    <t xml:space="preserve"> de première catégorie non compris aux lignes 5 ou 34) émis par des filiales et détenus par des tiers (montant autorisé dans les fonds propres de deuxième catégorie)</t>
  </si>
  <si>
    <t xml:space="preserve">Provisions générales </t>
  </si>
  <si>
    <t>Instruments de fonds propres de deuxième catégorie détenus en propre</t>
  </si>
  <si>
    <t>Participations non significatives dans d'autres instruments de CTAP admissibles émis par des BISM et des banques canadiennes désignées BISN, à hauteur de 10 % au plus des actions ordinaires de l'entité : montant auparavant désigné au seuil de 5 %, mais qui ne satisfait plus les conditions</t>
  </si>
  <si>
    <t>Participations significatives dans les fonds propres de banques, d’entités financières et de sociétés d’assurances et autres instruments de CTAP admissibles
   émis par des BISM et des banques canadiennes désignées BISN qui sortent du périmètre de la consolidation réglementaire</t>
  </si>
  <si>
    <t>Participations non significatives dans les fonds propres et les autres instruments CTAP admissibles d’autres institutions financières</t>
  </si>
  <si>
    <t>Renvois au bilan consolidé, se reporter au tableau CFP2.</t>
  </si>
  <si>
    <t>Les provisions dans le calcul de l’insuffisance représentent les provisions pour pertes sur créances de stade 1 et de stade 2 calculées conformément à l’IFRS 9.</t>
  </si>
  <si>
    <t xml:space="preserve">CFP2 : RAPPROCHEMENT DES FONDS PROPRES RÉGLEMENTAIRES ET DU BILAN </t>
  </si>
  <si>
    <t>CFP2 : RAPPROCHEMENT DES FONDS PROPRES RÉGLEMENTAIRES ET DU BILAN (suite)</t>
  </si>
  <si>
    <t>Se reporter au tableau CFP1.</t>
  </si>
  <si>
    <t>CTAP1 : COMPOSITION DE LA CTAP (AU NIVEAU DU GROUPE DE RÉSOLUTION)</t>
  </si>
  <si>
    <t>Autres éléments de fonds propres de première catégorie avant ajustements de CTAP</t>
  </si>
  <si>
    <t>Autres fonds propres de première catégorie non admissibles en tant que CTAP car émis par des filiales à des tierces parties</t>
  </si>
  <si>
    <t>Instruments d’autres fonds propres de première catégorie admissibles aux termes du dispositif de CTAP</t>
  </si>
  <si>
    <t>Fonds propres de deuxième catégorie avant ajustements de CTAP</t>
  </si>
  <si>
    <t>Fraction amortie des instruments de deuxième catégorie quand la durée de vie résiduelle dépasse 1 an</t>
  </si>
  <si>
    <t>Fonds propres de deuxième catégorie non admissibles en tant que CTAP car émis par des filiales à des tierces parties</t>
  </si>
  <si>
    <t>Instruments de deuxième catégorie admissibles aux termes du dispositif de CTAP</t>
  </si>
  <si>
    <r>
      <t>Instruments de CTAP externes émis par des véhicules de financement avant le 1</t>
    </r>
    <r>
      <rPr>
        <vertAlign val="superscript"/>
        <sz val="8"/>
        <color theme="1"/>
        <rFont val="Frutiger LT Std 45 Light"/>
        <family val="2"/>
      </rPr>
      <t xml:space="preserve">er </t>
    </r>
    <r>
      <rPr>
        <sz val="8"/>
        <color theme="1"/>
        <rFont val="Frutiger LT Std 45 Light"/>
        <family val="2"/>
      </rPr>
      <t>janvier 2022</t>
    </r>
  </si>
  <si>
    <t>Engagements admissibles ex-ante visant à recapitaliser une BISM en résolution</t>
  </si>
  <si>
    <t>Éléments de CTAP non liés aux fonds propres réglementaires : ajustements</t>
  </si>
  <si>
    <t>APR et mesure de l’exposition aux fins du ratio de levier dans le cadre de la CTAP</t>
  </si>
  <si>
    <t xml:space="preserve">dont : réserve de conservation des fonds propres </t>
  </si>
  <si>
    <t xml:space="preserve">dont : réserve contracyclique spécifique à la banque </t>
  </si>
  <si>
    <t>dont : réserve applicable aux BISN et BISM</t>
  </si>
  <si>
    <t>Sous-groupe de la ligne 4 potentiellement admissible en tant que CTAP</t>
  </si>
  <si>
    <t>RL2 : MODÈLE DE DIVULGATION COMMUN DU RATIO DE LEVIER</t>
  </si>
  <si>
    <t>(Montants de l’actif déduits dans le calcul des fonds propres de première catégorie)</t>
  </si>
  <si>
    <t xml:space="preserve">Coût de remplacement lié aux opérations sur dérivés </t>
  </si>
  <si>
    <t>Total des expositions sur dérivés (somme des lignes 6 à 10)</t>
  </si>
  <si>
    <t>Fonds propres et expositions totales</t>
  </si>
  <si>
    <t>Total des expositions (somme des lignes 5, 11, 16 et 19)</t>
  </si>
  <si>
    <t xml:space="preserve">Ratio de levier  </t>
  </si>
  <si>
    <r>
      <t xml:space="preserve">Afin d’améliorer la comparabilité, l’information du quatrième trimestre de 2018 et des trimestres précédents a été réorganisée afin de correspondre aux numéros des lignes du document </t>
    </r>
    <r>
      <rPr>
        <i/>
        <sz val="6"/>
        <rFont val="Frutiger LT Std 45 Light"/>
        <family val="2"/>
      </rPr>
      <t xml:space="preserve">Exigences en matière de divulgation au titre du ratio de levier </t>
    </r>
    <r>
      <rPr>
        <sz val="6"/>
        <rFont val="Frutiger LT Std 45 Light"/>
        <family val="2"/>
      </rPr>
      <t>du BSIF publié en novembre 2018. L’information du quatrième trimestre de 2018 et des trimestres précédents n’a pas été modifiée, cependant, certains sous-totaux ont été retraités afin de rendre leur présentation conforme à celle adoptée pour le trimestre considéré.</t>
    </r>
  </si>
  <si>
    <t>Comprennent les montants liés au risque de non-règlement et d’autres actifs qui sont soumis au cadre du risque de crédit, mais qui ne sont pas inclus dans l’approche standard ou l’approche NI,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</si>
  <si>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Les montants des pertes attendues sont calculés aux fins des fonds propres réglementaires selon nos données historiques prévues tout au long du cycle et ne tiennent pas compte des informations prospectives. Les montants des provisions représentent les montants des provisions pour pertes sur créances de stade 1, 2 et 3 calculées selon l’FRS 9, et tiennent compte des informations prospectives. Les pertes attendues et les provisions sont deux données qui entrent dans le calcul de l’insuffisance de l’encours des provisions par rapport aux pertes attendues (le cas échéant) à déduire des fonds propres réglementaires.</t>
  </si>
  <si>
    <t xml:space="preserve">Les pertes attendues sont généralement calculées à l’aide des paramètres de risque fondés sur tout le cycle économique alors que les pertes réelles sont établies à un moment dans le temps et reflètent les conditions économiques les plus à jour. Les paramètres fondés sur le cycle économique sont estimés afin d’inclure un horizon à long terme et ainsi les pertes réelles peuvent dépasser les pertes attendues lors d’un ralentissement économique et peuvent être inférieures aux pertes attendues en périodes de croissance économique.  </t>
  </si>
  <si>
    <t>Il existe plusieurs différences importantes entre l’application des dispositions selon Bâle et celles selon l’IFRS 9 qui pourraient entraîner des estimations considérablement divergentes pour déterminer la PD et la PCD. Les paramètres de Bâle sont fondés sur des données historiques à long terme et sont ponctués de périodes de ralentissement et comprennent des ajustements à des fins de sécurité, alors que les paramètres de l’IFRS 9 sont des estimations faites à un moment dans le temps et fondées sur des informations prospectives. Pour plus de précisions, se reporter à la section Questions relatives à la comptabilité et au contrôle de notre Rapport annuel 2018.</t>
  </si>
  <si>
    <t xml:space="preserve">Fonds propres de première catégorie sous forme d’actions ordinaires, fonds propres de première catégorie et total des fonds propres réglementaires divisés par l’APR, conformément à leur définition dans la ligne directrice sur les normes de fonds propres du BSIF, laquelle découle du cadre normatif du CBCB. Au cours de 2018, avant d’appliquer toute forme d’exigence relative au plancher de fonds propres, il existait trois différents niveaux d’APR aux fins du calcul des ratios de fonds propres de première catégorie sous forme d’actions ordinaires, de fonds propres de première catégorie et du total des fonds propres de la CIBC. Cette situation est attribuable à l’option choisie par la CIBC en 2014 relativement à l’intégration progressive de l’exigence de fonds propres pour les REC. Depuis le premier trimestre de 2019, les ratios sont calculés en fonction du même niveau d'APR, puisque l'intégration progressive de l'exigence des fonds propres pour les REC est terminée. </t>
  </si>
  <si>
    <t>Approche fondée sur les notations internes visant les expositions liées à la titrisation</t>
  </si>
  <si>
    <t>Cette approche comprend deux méthodes de calcul des fonds propres pour les expositions liées à la titrisation qui doivent être approuvées par le BSFI : l'approche fondée sur les notations internes (SEC-IRBA) qui peut être utilisée par les banques ayant l’autorisation d’utiliser l’approche NI pour les expositions sous-jacentes titrisées et l'approche fondée sur les évaluations internes qui peut être utilisée pour certaines expositions liées à la titrisation relevant d'un programme PCAC.</t>
  </si>
  <si>
    <t>Estimation de la probabilité de défaut d’un client donné, qui se produit lorsque ce client n’est pas en mesure de rembourser ses engagements à l’échéance du contrat. La PD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</si>
  <si>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r>
      <t>Les fonds propres réglementaires selon Bâle III, conformément à leur définition dans la ligne directrice sur les normes de fonds propres du BSIF, sont composés des fonds propres de première catégorie sous forme d’actions ordinaires, des autres éléments des fonds propres de première catégorie et des fonds propres de deuxième catégorie. Les fonds propres de première catégorie sous forme d’actions ordinaires comprennent les actions ordinaires, les résultats non distribués, le cumul des autres éléments du résultat global (à l’exception du cumul des autres éléments du résultat global lié aux couvertures de flux de trésorerie et des variations de la juste valeur des passifs désignés à leur juste valeur attribuables aux variations du risque de crédit propre), ainsi que les instruments admissibles émis par une filiale bancaire consolidée à des tiers, diminués des ajustements réglementaires apportés à des éléments comme le goodwill et les autres immobilisations incorporelles, les actifs d’impôt différé, les actifs nets au titre des régimes de retraite à prestations définies et certains placements. Les autres éléments des fonds propres de première catégorie comprennent principalement les actions privilégiées admissibles comme instruments de fonds propres d’urgence en cas de non-viabilité, les instruments admissibles émis par une filiale consolidée à des tiers, ainsi que les billets de catégorie 1 novateurs non admissibles, qui sont assujettis aux règles de retrait progressif pour les instruments de fonds propres. Les fonds propres de première catégorie se composent des fonds propres de première catégorie sous forme d’actions ordinaires et des autres éléments de fonds propres de première catégorie. Les fonds propres de deuxième catégorie comprennent les titres secondaires admissibles comme instruments de fonds propres d’urgence en cas de non-viabilité, les titres secondaires non admissibles, qui sont assujettis aux règles de retrait progressif pour les instruments de fonds propres, la provision collective admissible en vertu de l’approche standard, ainsi que les instruments admissibles émis par une filiale consolidée à des tiers. Le total des fonds propres comprend les fonds propres de première catégorie et les fonds propres de deuxième catégorie. Selon Bâle III, les instruments de fonds propres réglementaires admissibles doivent pouvoir absorber les pertes en cas de non-viabilité de l’institution financière; les instruments de fonds propres non admissibles sont exclus des fonds propres réglementaires à un taux de 10 % par année, à compter du 1</t>
    </r>
    <r>
      <rPr>
        <vertAlign val="superscript"/>
        <sz val="7"/>
        <rFont val="Frutiger LT Std 45 Light"/>
        <family val="2"/>
      </rPr>
      <t>er</t>
    </r>
    <r>
      <rPr>
        <sz val="7"/>
        <rFont val="Frutiger LT Std 45 Light"/>
        <family val="2"/>
      </rPr>
      <t> janvier 2013 jusqu’au 1</t>
    </r>
    <r>
      <rPr>
        <vertAlign val="superscript"/>
        <sz val="7"/>
        <rFont val="Frutiger LT Std 45 Light"/>
        <family val="2"/>
      </rPr>
      <t>er</t>
    </r>
    <r>
      <rPr>
        <sz val="7"/>
        <rFont val="Frutiger LT Std 45 Light"/>
        <family val="2"/>
      </rPr>
      <t> janvier 2022.</t>
    </r>
  </si>
  <si>
    <t>Approche standard visant les expositions liées à la titrisation</t>
  </si>
  <si>
    <t>Cette approche comprend des méthodes de calcul pour les expositions liées à la titrisation qui n’ont pas à être approuvées par le BSIF, soit l’approche fondée sur les notations externes (SEC-ERBA) et l’approche standard (SEC-SA).</t>
  </si>
  <si>
    <t>S'entend de la somme du total des fonds propres et des passifs admissibles à la recapitalisation interne qui comportent une échéance résiduelle égale ou supérieure à un an. Les passifs admissibles à la recapitalisation interne englobent des créances à long terme (soit une échéance initiale de plus de 400 jours) non garanties de premier rang qui sont échangeables et cessibles, ainsi que toutes les actions privilégiées et tous les titres secondaires qui ne sont pas des fonds propres d’urgence en cas de non-viabilité. Les dépôts, les passifs garantis (par exemple, des obligations sécurisées), les contrats financiers admissibles (par exemple, les dérivés) et la plupart des billets structurés ne sont pas admissibles à la recapitalisation interne.</t>
  </si>
  <si>
    <t>Les instruments de créances requalifiables sont des passifs faisant l’objet de règlements sur la conversion aux fins de la recapitalisation interne des banques publiés par le ministère des Finances (Canada). Les créances de premier rang émises à compter du 23 septembre 2018, d’une durée initiale jusqu’à l’échéance de plus de 400 jours (y compris les options explicites ou intégrées) qui sont non garanties ou partiellement garanties sont admissibles à la recapitalisation interne. Les dépôts des clients, certains dérivés, les obligations sécurisées et certains billets structurés ne seraient pas admissibles à la recapitalisation interne. Bien que les instruments de créances requalifiables et les autres passifs non garantis de premier rang émis par des BISN du Canada sont de rang égal en cas de liquidation, seules les créances requalifiables peuvent être converties aux termes du régime de recapitalisation. Les créances requalifiables émises par les BISN du Canada sont admissibles comme CTAP en vertu de l’exemption de l'exigence de subordination indiquée à l’antépénultième paragraphe du point 11 du tableau du FSB sur la CTAP.</t>
  </si>
  <si>
    <t>Les montants des pertes attendues sont calculés aux fins des fonds propres réglementaires selon nos données historiques prévues tout au long du cycle et ne tiennent pas compte des informations prospectives. Les montants des provisions représentent les montants des provisions pour pertes sur créances calculées selon l’IFRS 9, et tiennent compte des informations prospectives. Les pertes attendues et les provisions sont deux données qui entrent dans le calcul de l’insuffisance de l’encours des provisions par rapport aux pertes attendues (le cas échéant) à déduire des fonds propres réglementaires.</t>
  </si>
  <si>
    <t>Avant le premier trimestre de 2019, l'APR était ajusté en fonction d’un facteur scalaire de 80 %. Depuis le premier trimestre de 2019, l’APR n’est plus ajusté en fonction d’un facteur scalaire puisque l'intégration progressive n’est plus applicable.</t>
  </si>
  <si>
    <t xml:space="preserve">Avant le premier trimestre de 2019, le risque de crédit de contrepartie de nos portefeuilles normalisés était calculé au moyen de la méthode d’exposition courante. </t>
  </si>
  <si>
    <t>Ont trait aux changements réglementaires touchant l’ensemble du secteur et aux changements apportés par la CIBC aux méthodes de calcul des fonds propres liés à ses portefeuilles.</t>
  </si>
  <si>
    <t>Présenté pour CIBC au niveau de l'entité juridique et, par conséquent, les instruments émis par des filliales et des structures d’accueil sont exclus.</t>
  </si>
  <si>
    <t>CTAP3 : Entité de résolution – Rang de créancier au niveau de l’entité juridique</t>
  </si>
  <si>
    <t>TITR3 : Expositions de titrisation dans le portefeuille bancaire et exigences de fonds propres réglementaires associées – Banque agissant comme émetteur ou mandataire</t>
  </si>
  <si>
    <t>TITR4 : Expositions de titrisation dans le portefeuille bancaire et exigences de fonds propres réglementaires associées – Banque agissant comme investisseur</t>
  </si>
  <si>
    <t>RAPPORT AU TITRE DU PILIER 3</t>
  </si>
  <si>
    <t>CFPA</t>
  </si>
  <si>
    <t>Entité de sous-groupe important – Rang de créancier au niveau de l’entité juridique</t>
  </si>
  <si>
    <t>Entité de résolution – Rang de créancier au niveau de l’entité juridique</t>
  </si>
  <si>
    <t>NI – Financement spécialisé et actions selon l’approche de la pondération simple des risques</t>
  </si>
  <si>
    <t>Le BSIF a autorisé l'intégration progressive sur une période d'un an de l'incidence initiale de l'adoption du cadre de titrisation à titre d’ajustement négatif aux APR.</t>
  </si>
  <si>
    <t>Ont trait aux variations des positions ouvertes et à la volatilité du marché.</t>
  </si>
  <si>
    <t>Exposition future éventuelle et alpha pour les dérivés</t>
  </si>
  <si>
    <t>L’exposition en cas de défaut n’est prise en compte que pour les positions de titrisation du portefeuille de négociation, puisque les exigences en matière de fonds propres réglementaires pour tous les autres éléments soumis au cadre du risque de marché sont déterminées à l’aide de modèles internes du risque de marché. Nous avons recours à l’approche fondée sur les notations externes aux fins des expositions de titrisation du portefeuille de négociation.</t>
  </si>
  <si>
    <t xml:space="preserve">Autres déductions des fonds propres de deuxième catégorie </t>
  </si>
  <si>
    <t>Instruments de CTAP externes émis directement par la banque et subordonnés à des passifs exclus</t>
  </si>
  <si>
    <t>Exclut l'incidence de l'intégration progressive d'un an de l'incidence initiale de l'adoption du cadre de titrisation.</t>
  </si>
  <si>
    <t>L’index ci-dessous présente la liste des exigences de communication financière au titre du troisième pilier publiées par le Comité de Bâle sur le contrôle bancaire (CBCB) qui sont actuellement en vigueur pour la CIBC, ainsi que leur emplacement. Les informations sont présentées dans notre rapport annuel ainsi que dans nos documents d’information financière supplémentaire, qui se trouvent sur notre site Web (www.cibc.com/francais). Aucune information du site Web de la CIBC, y compris les documents d’information financière supplémentaire, ne doit être considérée comme intégrée par renvoi aux présentes.</t>
  </si>
  <si>
    <t>Les actions ordinaires sont présentées à leur valeur comptable, les actions privilégiées sont présentées à leur valeur attribuée, les dettes subordonnées et les créances requalifiables sont présentées à leur valeur nominale.</t>
  </si>
  <si>
    <t>La hausse de l’APR reflétant le risque opérationnel découle surtout de la variation des niveaux de risque, qui reflète les variations des pertes ainsi que les changements survenus dans l’environnement de l’entreprise, dans les facteurs liés au contrôle interne et dans le résultat brut, tel qu’il est décrit par le BSIF.</t>
  </si>
  <si>
    <t>Les dérivés de négociation sont exposés au risque de crédit de contrepartie et au risque de marché.</t>
  </si>
  <si>
    <t>Comprend les expositions assujetties à l’approche de classement prudentiel.</t>
  </si>
  <si>
    <t>Les lignes directrices du BSIF définissent une hiérarchie des approches du traitement des expositions liées à la titrisation dans notre portefeuille bancaire. Selon leurs caractéristiques sous-jacentes, les expositions sont admissibles à l’approche standard ou à l’approche NI. L’approche NE, qui comprend l’approche EI, inclut les expositions admissibles à l’approche NI, ainsi que les expositions admissibles à l’approche standard.</t>
  </si>
  <si>
    <r>
      <t xml:space="preserve">Principales caractéristiques des instruments de fonds propres réglementaires et des autres instruments de TLAC admissibles </t>
    </r>
    <r>
      <rPr>
        <vertAlign val="superscript"/>
        <sz val="7.5"/>
        <color theme="1"/>
        <rFont val="Frutiger LT Std 45 Light"/>
        <family val="2"/>
      </rPr>
      <t>(1)</t>
    </r>
  </si>
  <si>
    <r>
      <t xml:space="preserve">NI – Expositions au risque de crédit par portefeuille et par fourchette de PD </t>
    </r>
    <r>
      <rPr>
        <vertAlign val="superscript"/>
        <sz val="7.5"/>
        <color theme="1"/>
        <rFont val="Frutiger LT Std 45 Light"/>
        <family val="2"/>
      </rPr>
      <t>(3)</t>
    </r>
  </si>
  <si>
    <r>
      <t xml:space="preserve">s. o. </t>
    </r>
    <r>
      <rPr>
        <vertAlign val="superscript"/>
        <sz val="7.5"/>
        <color theme="1"/>
        <rFont val="Frutiger LT Std 45 Light"/>
        <family val="2"/>
      </rPr>
      <t>(2)</t>
    </r>
  </si>
  <si>
    <r>
      <t xml:space="preserve">s. o. </t>
    </r>
    <r>
      <rPr>
        <vertAlign val="superscript"/>
        <sz val="7.5"/>
        <color theme="1"/>
        <rFont val="Frutiger LT Std 45 Light"/>
        <family val="2"/>
      </rPr>
      <t>(4)</t>
    </r>
  </si>
  <si>
    <r>
      <t xml:space="preserve">s. o. </t>
    </r>
    <r>
      <rPr>
        <vertAlign val="superscript"/>
        <sz val="7.5"/>
        <color theme="1"/>
        <rFont val="Frutiger LT Std 45 Light"/>
        <family val="2"/>
      </rPr>
      <t>(5)</t>
    </r>
  </si>
  <si>
    <r>
      <t xml:space="preserve">s. o. </t>
    </r>
    <r>
      <rPr>
        <vertAlign val="superscript"/>
        <sz val="7.5"/>
        <color theme="1"/>
        <rFont val="Frutiger LT Std 45 Light"/>
        <family val="2"/>
      </rPr>
      <t>(8)</t>
    </r>
  </si>
  <si>
    <r>
      <t xml:space="preserve">s. o. </t>
    </r>
    <r>
      <rPr>
        <vertAlign val="superscript"/>
        <sz val="7.5"/>
        <color theme="1"/>
        <rFont val="Frutiger LT Std 45 Light"/>
        <family val="2"/>
      </rPr>
      <t>(6)</t>
    </r>
  </si>
  <si>
    <r>
      <t xml:space="preserve">NI – Expositions au RCC par portefeuille et par fourchette de PD </t>
    </r>
    <r>
      <rPr>
        <vertAlign val="superscript"/>
        <sz val="7.5"/>
        <color theme="1"/>
        <rFont val="Frutiger LT Std 45 Light"/>
        <family val="2"/>
      </rPr>
      <t>(3)</t>
    </r>
  </si>
  <si>
    <t>(8)</t>
  </si>
  <si>
    <r>
      <t xml:space="preserve">IC2 : INDICATEURS CLÉS – EXIGENCES DE CTAP (AU NIVEAU DU GROUPE DE RÉSOLUTION) </t>
    </r>
    <r>
      <rPr>
        <vertAlign val="superscript"/>
        <sz val="12"/>
        <color theme="0"/>
        <rFont val="Frutiger LT Std 55 Roman"/>
        <family val="2"/>
      </rPr>
      <t>(1)</t>
    </r>
  </si>
  <si>
    <r>
      <t xml:space="preserve">APR </t>
    </r>
    <r>
      <rPr>
        <vertAlign val="superscript"/>
        <sz val="7.5"/>
        <rFont val="Frutiger LT Std 45 Light"/>
        <family val="2"/>
      </rPr>
      <t>(1)</t>
    </r>
  </si>
  <si>
    <r>
      <t xml:space="preserve">Risque de crédit de contrepartie </t>
    </r>
    <r>
      <rPr>
        <vertAlign val="superscript"/>
        <sz val="8"/>
        <rFont val="Frutiger LT Std 45 Light"/>
        <family val="2"/>
      </rPr>
      <t>(3)(4)</t>
    </r>
  </si>
  <si>
    <r>
      <t xml:space="preserve">Placements en actions dans des fonds d’investissement – approche par transparence </t>
    </r>
    <r>
      <rPr>
        <vertAlign val="superscript"/>
        <sz val="8"/>
        <rFont val="Frutiger LT Std 45 Light"/>
        <family val="2"/>
      </rPr>
      <t>(5)</t>
    </r>
  </si>
  <si>
    <r>
      <t xml:space="preserve">Placements en actions dans des fonds d’investissement – approche fondée sur le mandat </t>
    </r>
    <r>
      <rPr>
        <vertAlign val="superscript"/>
        <sz val="8"/>
        <rFont val="Frutiger LT Std 45 Light"/>
        <family val="2"/>
      </rPr>
      <t>(5)</t>
    </r>
  </si>
  <si>
    <r>
      <t xml:space="preserve">Placements en actions dans des fonds d’investissement – approche de remplacement </t>
    </r>
    <r>
      <rPr>
        <vertAlign val="superscript"/>
        <sz val="8"/>
        <rFont val="Frutiger LT Std 45 Light"/>
        <family val="2"/>
      </rPr>
      <t>(5)</t>
    </r>
  </si>
  <si>
    <r>
      <t xml:space="preserve">     dont : assujetti à la disposition transitoire </t>
    </r>
    <r>
      <rPr>
        <vertAlign val="superscript"/>
        <sz val="8"/>
        <rFont val="Frutiger LT Std 45 Light"/>
        <family val="2"/>
      </rPr>
      <t>(6)</t>
    </r>
  </si>
  <si>
    <r>
      <t>dont : approche de mesure avancée</t>
    </r>
    <r>
      <rPr>
        <vertAlign val="superscript"/>
        <sz val="8"/>
        <rFont val="Frutiger LT Std 45 Light"/>
        <family val="2"/>
      </rPr>
      <t xml:space="preserve"> (8)</t>
    </r>
  </si>
  <si>
    <r>
      <t xml:space="preserve">Montant des actifs </t>
    </r>
    <r>
      <rPr>
        <vertAlign val="superscript"/>
        <sz val="7.5"/>
        <rFont val="Frutiger LT Std 45 Light"/>
        <family val="2"/>
      </rPr>
      <t>(3)</t>
    </r>
  </si>
  <si>
    <r>
      <t xml:space="preserve">Qualité des actifs </t>
    </r>
    <r>
      <rPr>
        <vertAlign val="superscript"/>
        <sz val="7.5"/>
        <rFont val="Frutiger LT Std 45 Light"/>
        <family val="2"/>
      </rPr>
      <t>(4)</t>
    </r>
  </si>
  <si>
    <r>
      <t xml:space="preserve"> Mises à jour des modèles </t>
    </r>
    <r>
      <rPr>
        <vertAlign val="superscript"/>
        <sz val="7.5"/>
        <rFont val="Frutiger LT Std 45 Light"/>
        <family val="2"/>
      </rPr>
      <t>(5)</t>
    </r>
  </si>
  <si>
    <r>
      <t xml:space="preserve"> Méthodologie et politique </t>
    </r>
    <r>
      <rPr>
        <vertAlign val="superscript"/>
        <sz val="7.5"/>
        <rFont val="Frutiger LT Std 45 Light"/>
        <family val="2"/>
      </rPr>
      <t>(6)</t>
    </r>
  </si>
  <si>
    <r>
      <t xml:space="preserve">Variation des niveaux de risque </t>
    </r>
    <r>
      <rPr>
        <vertAlign val="superscript"/>
        <sz val="7.5"/>
        <rFont val="Frutiger LT Std 45 Light"/>
        <family val="2"/>
      </rPr>
      <t>(7)</t>
    </r>
  </si>
  <si>
    <r>
      <t xml:space="preserve">Mises à jour des modèles </t>
    </r>
    <r>
      <rPr>
        <vertAlign val="superscript"/>
        <sz val="7.5"/>
        <rFont val="Frutiger LT Std 45 Light"/>
        <family val="2"/>
      </rPr>
      <t>(5)</t>
    </r>
  </si>
  <si>
    <r>
      <t xml:space="preserve">Méthodologie et politique </t>
    </r>
    <r>
      <rPr>
        <vertAlign val="superscript"/>
        <sz val="7.5"/>
        <rFont val="Frutiger LT Std 45 Light"/>
        <family val="2"/>
      </rPr>
      <t>(6)</t>
    </r>
  </si>
  <si>
    <r>
      <t xml:space="preserve">Variation des niveaux de risque </t>
    </r>
    <r>
      <rPr>
        <vertAlign val="superscript"/>
        <sz val="7.5"/>
        <rFont val="Frutiger LT Std 45 Light"/>
        <family val="2"/>
      </rPr>
      <t>(8)</t>
    </r>
  </si>
  <si>
    <t>(9)</t>
  </si>
  <si>
    <r>
      <t xml:space="preserve"> Montants hors bilan </t>
    </r>
    <r>
      <rPr>
        <vertAlign val="superscript"/>
        <sz val="8"/>
        <rFont val="Frutiger LT Std 45 Light"/>
        <family val="2"/>
      </rPr>
      <t>(3)</t>
    </r>
  </si>
  <si>
    <r>
      <t xml:space="preserve">Écarts découlant des règles de compensation différentes, autres que ceux déjà inscrits à la ligne 3 </t>
    </r>
    <r>
      <rPr>
        <vertAlign val="superscript"/>
        <sz val="8"/>
        <rFont val="Frutiger LT Std 45 Light"/>
        <family val="2"/>
      </rPr>
      <t>(5)</t>
    </r>
  </si>
  <si>
    <r>
      <t xml:space="preserve">Écarts découlant de la prise en compte des provisions </t>
    </r>
    <r>
      <rPr>
        <vertAlign val="superscript"/>
        <sz val="8"/>
        <rFont val="Frutiger LT Std 45 Light"/>
        <family val="2"/>
      </rPr>
      <t>(6)</t>
    </r>
  </si>
  <si>
    <r>
      <t xml:space="preserve">Majoration pour cessions temporaires de titres </t>
    </r>
    <r>
      <rPr>
        <vertAlign val="superscript"/>
        <sz val="8"/>
        <rFont val="Frutiger LT Std 45 Light"/>
        <family val="2"/>
      </rPr>
      <t>(7)</t>
    </r>
  </si>
  <si>
    <r>
      <t xml:space="preserve">Sûretés </t>
    </r>
    <r>
      <rPr>
        <vertAlign val="superscript"/>
        <sz val="8"/>
        <rFont val="Frutiger LT Std 45 Light"/>
        <family val="2"/>
      </rPr>
      <t>(8)</t>
    </r>
  </si>
  <si>
    <r>
      <t xml:space="preserve">Autre </t>
    </r>
    <r>
      <rPr>
        <vertAlign val="superscript"/>
        <sz val="8"/>
        <rFont val="Frutiger LT Std 45 Light"/>
        <family val="2"/>
      </rPr>
      <t>(9)</t>
    </r>
  </si>
  <si>
    <r>
      <t xml:space="preserve">Insuffisance de l’encours des provisions pour pertes attendues </t>
    </r>
    <r>
      <rPr>
        <vertAlign val="superscript"/>
        <sz val="6.5"/>
        <rFont val="Frutiger LT Std 45 Light"/>
        <family val="2"/>
      </rPr>
      <t>(3)</t>
    </r>
  </si>
  <si>
    <r>
      <t xml:space="preserve">Autres instruments de fonds propres de première catégorie admissibles émis directement plus primes liées au capital </t>
    </r>
    <r>
      <rPr>
        <vertAlign val="superscript"/>
        <sz val="6.5"/>
        <rFont val="Frutiger LT Std 45 Light"/>
        <family val="2"/>
      </rPr>
      <t>(4)</t>
    </r>
  </si>
  <si>
    <r>
      <t xml:space="preserve">Instruments de fonds propres de deuxième catégorie admissibles émis directement plus primes liées au capital </t>
    </r>
    <r>
      <rPr>
        <vertAlign val="superscript"/>
        <sz val="6.5"/>
        <rFont val="Frutiger LT Std 45 Light"/>
        <family val="2"/>
      </rPr>
      <t>(6)</t>
    </r>
  </si>
  <si>
    <r>
      <t xml:space="preserve">APR aux fins des fonds propres de première catégorie sous forme d’actions ordinaires </t>
    </r>
    <r>
      <rPr>
        <vertAlign val="superscript"/>
        <sz val="6.5"/>
        <rFont val="Frutiger LT Std 45 Light"/>
        <family val="2"/>
      </rPr>
      <t>(7)</t>
    </r>
  </si>
  <si>
    <r>
      <t xml:space="preserve">APR aux fins des fonds propres de première catégorie </t>
    </r>
    <r>
      <rPr>
        <vertAlign val="superscript"/>
        <sz val="6.5"/>
        <rFont val="Frutiger LT Std 45 Light"/>
        <family val="2"/>
      </rPr>
      <t>(7)</t>
    </r>
  </si>
  <si>
    <r>
      <t xml:space="preserve">APR aux fins du total des fonds propres </t>
    </r>
    <r>
      <rPr>
        <vertAlign val="superscript"/>
        <sz val="6.5"/>
        <rFont val="Frutiger LT Std 45 Light"/>
        <family val="2"/>
      </rPr>
      <t>(7)</t>
    </r>
  </si>
  <si>
    <t xml:space="preserve"> Charges administratives liées aux créances hypothécaires (nettes des passifs d'impôt différé correspondant)</t>
  </si>
  <si>
    <r>
      <t xml:space="preserve">Ajustement des entités d’assurance </t>
    </r>
    <r>
      <rPr>
        <vertAlign val="superscript"/>
        <sz val="7"/>
        <rFont val="Frutiger LT Std 45 Light"/>
        <family val="2"/>
      </rPr>
      <t>(1)</t>
    </r>
  </si>
  <si>
    <r>
      <t>Ajustement des entités d’assurance </t>
    </r>
    <r>
      <rPr>
        <vertAlign val="superscript"/>
        <sz val="6"/>
        <rFont val="Frutiger LT Std 45 Light"/>
        <family val="2"/>
      </rPr>
      <t>(1)</t>
    </r>
  </si>
  <si>
    <r>
      <t xml:space="preserve">CTAP3 : ENTITÉ DE RÉSOLUTION – RANG DE CRÉANCIER AU NIVEAU DE L’ENTITÉ JURIDIQUE </t>
    </r>
    <r>
      <rPr>
        <vertAlign val="superscript"/>
        <sz val="12"/>
        <color theme="0"/>
        <rFont val="Frutiger LT Std 55 Roman"/>
        <family val="2"/>
      </rPr>
      <t>(1)(2)</t>
    </r>
  </si>
  <si>
    <r>
      <t xml:space="preserve">Ligne </t>
    </r>
    <r>
      <rPr>
        <vertAlign val="superscript"/>
        <sz val="7"/>
        <rFont val="Frutiger LT Std 45 Light"/>
        <family val="2"/>
      </rPr>
      <t>(1)</t>
    </r>
  </si>
  <si>
    <r>
      <t xml:space="preserve">Autres placements </t>
    </r>
    <r>
      <rPr>
        <vertAlign val="superscript"/>
        <sz val="8"/>
        <rFont val="Frutiger LT Std 45 Light"/>
        <family val="2"/>
      </rPr>
      <t>(2)</t>
    </r>
  </si>
  <si>
    <r>
      <t xml:space="preserve"> Expositions hors bilan </t>
    </r>
    <r>
      <rPr>
        <vertAlign val="superscript"/>
        <sz val="8"/>
        <rFont val="Frutiger LT Std 45 Light"/>
        <family val="2"/>
      </rPr>
      <t>(3)</t>
    </r>
  </si>
  <si>
    <r>
      <t xml:space="preserve">Total </t>
    </r>
    <r>
      <rPr>
        <vertAlign val="superscript"/>
        <sz val="8"/>
        <rFont val="Frutiger LT Std 45 Light"/>
        <family val="2"/>
      </rPr>
      <t>(3)</t>
    </r>
  </si>
  <si>
    <r>
      <t xml:space="preserve">Expositions avant prise en compte des FCEC </t>
    </r>
    <r>
      <rPr>
        <vertAlign val="superscript"/>
        <sz val="8"/>
        <rFont val="Frutiger LT Std 45 Light"/>
        <family val="2"/>
      </rPr>
      <t xml:space="preserve">(1) </t>
    </r>
    <r>
      <rPr>
        <sz val="8"/>
        <rFont val="Frutiger LT Std 45 Light"/>
        <family val="2"/>
      </rPr>
      <t>et des ARC</t>
    </r>
  </si>
  <si>
    <r>
      <t xml:space="preserve">Actions </t>
    </r>
    <r>
      <rPr>
        <vertAlign val="superscript"/>
        <sz val="8"/>
        <rFont val="Frutiger LT Std 45 Light"/>
        <family val="2"/>
      </rPr>
      <t>(2)</t>
    </r>
  </si>
  <si>
    <r>
      <t xml:space="preserve">Prêts en souffrance </t>
    </r>
    <r>
      <rPr>
        <vertAlign val="superscript"/>
        <sz val="8"/>
        <rFont val="Frutiger LT Std 45 Light"/>
        <family val="2"/>
      </rPr>
      <t>(3)</t>
    </r>
  </si>
  <si>
    <r>
      <t xml:space="preserve">Autres actifs </t>
    </r>
    <r>
      <rPr>
        <vertAlign val="superscript"/>
        <sz val="8"/>
        <rFont val="Frutiger LT Std 45 Light"/>
        <family val="2"/>
      </rPr>
      <t>(4)</t>
    </r>
  </si>
  <si>
    <r>
      <t xml:space="preserve">Actions </t>
    </r>
    <r>
      <rPr>
        <vertAlign val="superscript"/>
        <sz val="8"/>
        <rFont val="Frutiger LT Std 45 Light"/>
        <family val="2"/>
      </rPr>
      <t>(1)</t>
    </r>
  </si>
  <si>
    <r>
      <t xml:space="preserve">Autres actifs </t>
    </r>
    <r>
      <rPr>
        <vertAlign val="superscript"/>
        <sz val="8"/>
        <rFont val="Frutiger LT Std 45 Light"/>
        <family val="2"/>
      </rPr>
      <t>(2)</t>
    </r>
  </si>
  <si>
    <t>(2)(6)</t>
  </si>
  <si>
    <r>
      <t>RC10 : NI – FINANCEMENT SPÉCIALISÉ ET ACTIONS SELON L’APPROCHE DE LA PONDÉRATION SIMPLE DES RISQUES</t>
    </r>
    <r>
      <rPr>
        <vertAlign val="superscript"/>
        <sz val="12"/>
        <color theme="0"/>
        <rFont val="Frutiger LT Std 55 Roman"/>
        <family val="2"/>
      </rPr>
      <t xml:space="preserve"> (1)</t>
    </r>
  </si>
  <si>
    <r>
      <t xml:space="preserve">RCC1 : ANALYSE DE L’EXPOSITION AU RISQUE DE CRÉDIT DE CONTREPARTIE (RCC) PAR APPROCHE </t>
    </r>
    <r>
      <rPr>
        <vertAlign val="superscript"/>
        <sz val="12"/>
        <color theme="0"/>
        <rFont val="Frutiger LT Std 55 Roman"/>
        <family val="2"/>
      </rPr>
      <t>(1)</t>
    </r>
  </si>
  <si>
    <r>
      <t xml:space="preserve">RCC3 : APPROCHE STANDARD – EXPOSITIONS AU RCC PAR PORTEFEUILLE RÉGLEMENTAIRE ET PAR PONDÉRATION 
DES RISQUES </t>
    </r>
    <r>
      <rPr>
        <vertAlign val="superscript"/>
        <sz val="12"/>
        <color theme="0"/>
        <rFont val="Frutiger LT Std 55 Roman"/>
        <family val="2"/>
      </rPr>
      <t>(1)(2)</t>
    </r>
  </si>
  <si>
    <r>
      <t>RCC5 : NATURE DES SÛRETÉS POUR L’EXPOSITION AU RCC</t>
    </r>
    <r>
      <rPr>
        <vertAlign val="superscript"/>
        <sz val="12"/>
        <color theme="0"/>
        <rFont val="Frutiger LT Std 55 Roman"/>
        <family val="2"/>
      </rPr>
      <t xml:space="preserve"> (1)</t>
    </r>
  </si>
  <si>
    <r>
      <t xml:space="preserve">Banque agissant comme émetteur </t>
    </r>
    <r>
      <rPr>
        <vertAlign val="superscript"/>
        <sz val="8"/>
        <rFont val="Frutiger LT Std 45 Light"/>
        <family val="2"/>
      </rPr>
      <t>(1)</t>
    </r>
  </si>
  <si>
    <r>
      <t xml:space="preserve">Banque agissant comme mandataire </t>
    </r>
    <r>
      <rPr>
        <vertAlign val="superscript"/>
        <sz val="8"/>
        <rFont val="Frutiger LT Std 45 Light"/>
        <family val="2"/>
      </rPr>
      <t>(2)</t>
    </r>
  </si>
  <si>
    <r>
      <t xml:space="preserve">Banque agissant comme émetteur </t>
    </r>
    <r>
      <rPr>
        <vertAlign val="superscript"/>
        <sz val="8"/>
        <rFont val="Frutiger LT Std 45 Light"/>
        <family val="2"/>
      </rPr>
      <t>(2)</t>
    </r>
  </si>
  <si>
    <r>
      <t xml:space="preserve">Banque agissant comme mandataire </t>
    </r>
    <r>
      <rPr>
        <vertAlign val="superscript"/>
        <sz val="8"/>
        <rFont val="Frutiger LT Std 45 Light"/>
        <family val="2"/>
      </rPr>
      <t>(3)</t>
    </r>
  </si>
  <si>
    <r>
      <t xml:space="preserve">TITR2 : EXPOSITIONS DE TITRISATION DANS LE PORTEFEUILLE DE NÉGOCIATION </t>
    </r>
    <r>
      <rPr>
        <vertAlign val="superscript"/>
        <sz val="12"/>
        <color theme="0"/>
        <rFont val="Frutiger LT Std 55 Roman"/>
        <family val="2"/>
      </rPr>
      <t>(1)</t>
    </r>
  </si>
  <si>
    <r>
      <t xml:space="preserve">TITR3 : EXPOSITIONS DE TITRISATION DANS LE PORTEFEUILLE BANCAIRE ET EXIGENCES DE FONDS PROPRES RÉGLEMENTAIRES ASSOCIÉES – BANQUE AGISSANT COMME ÉMETTEUR OU MANDATAIRE </t>
    </r>
    <r>
      <rPr>
        <vertAlign val="superscript"/>
        <sz val="12"/>
        <color theme="0"/>
        <rFont val="Frutiger LT Std 55 Roman"/>
        <family val="2"/>
      </rPr>
      <t>(1)</t>
    </r>
  </si>
  <si>
    <r>
      <t>APR (par approche réglementaire)</t>
    </r>
    <r>
      <rPr>
        <vertAlign val="superscript"/>
        <sz val="8"/>
        <rFont val="Frutiger LT Std 45 Light"/>
        <family val="2"/>
      </rPr>
      <t xml:space="preserve"> (2)</t>
    </r>
  </si>
  <si>
    <r>
      <t xml:space="preserve">APR (par approche réglementaire) </t>
    </r>
    <r>
      <rPr>
        <vertAlign val="superscript"/>
        <sz val="8"/>
        <rFont val="Frutiger LT Std 45 Light"/>
        <family val="2"/>
      </rPr>
      <t>(1)</t>
    </r>
  </si>
  <si>
    <r>
      <t>Expositions liées aux titrisations</t>
    </r>
    <r>
      <rPr>
        <sz val="5.5"/>
        <rFont val="Arial"/>
        <family val="2"/>
      </rPr>
      <t xml:space="preserve"> </t>
    </r>
    <r>
      <rPr>
        <vertAlign val="superscript"/>
        <sz val="5.5"/>
        <rFont val="Arial"/>
        <family val="2"/>
      </rPr>
      <t>(3)</t>
    </r>
  </si>
  <si>
    <r>
      <t xml:space="preserve">Expositions nettes au risque de crédit </t>
    </r>
    <r>
      <rPr>
        <vertAlign val="superscript"/>
        <sz val="5.5"/>
        <rFont val="Arial"/>
        <family val="2"/>
      </rPr>
      <t>(4)</t>
    </r>
  </si>
  <si>
    <r>
      <t xml:space="preserve">EXPOSITION AU RISQUE DE CRÉDIT (ECD </t>
    </r>
    <r>
      <rPr>
        <vertAlign val="superscript"/>
        <sz val="12"/>
        <color rgb="FFFFFFFF"/>
        <rFont val="Frutiger LT Std 55 Roman"/>
        <family val="2"/>
      </rPr>
      <t>(1)</t>
    </r>
    <r>
      <rPr>
        <sz val="12"/>
        <color rgb="FFFFFFFF"/>
        <rFont val="Frutiger LT Std 55 Roman"/>
        <family val="2"/>
      </rPr>
      <t>)</t>
    </r>
  </si>
  <si>
    <r>
      <t xml:space="preserve">avancée </t>
    </r>
    <r>
      <rPr>
        <vertAlign val="superscript"/>
        <sz val="5.5"/>
        <rFont val="Arial"/>
        <family val="2"/>
      </rPr>
      <t>(2)</t>
    </r>
  </si>
  <si>
    <r>
      <t xml:space="preserve">RISQUE DE CRÉDIT – CONCENTRATION GÉOGRAPHIQUE </t>
    </r>
    <r>
      <rPr>
        <vertAlign val="superscript"/>
        <sz val="12"/>
        <color rgb="FFFFFFFF"/>
        <rFont val="Frutiger LT Std 55 Roman"/>
        <family val="2"/>
      </rPr>
      <t>(1)</t>
    </r>
  </si>
  <si>
    <r>
      <t>RISQUE DE CRÉDIT – PROFIL DES ÉCHÉANCES</t>
    </r>
    <r>
      <rPr>
        <vertAlign val="superscript"/>
        <sz val="12"/>
        <color rgb="FFFFFFFF"/>
        <rFont val="Frutiger LT Std 55 Roman"/>
        <family val="2"/>
      </rPr>
      <t xml:space="preserve"> (1)</t>
    </r>
  </si>
  <si>
    <r>
      <t xml:space="preserve">Moins de 1 an </t>
    </r>
    <r>
      <rPr>
        <vertAlign val="superscript"/>
        <sz val="8"/>
        <rFont val="Frutiger LT Std 45 Light"/>
        <family val="2"/>
      </rPr>
      <t>(2)</t>
    </r>
  </si>
  <si>
    <r>
      <t xml:space="preserve">Portefeuilles de prêts aux entreprises et aux gouvernements </t>
    </r>
    <r>
      <rPr>
        <vertAlign val="superscript"/>
        <sz val="7.5"/>
        <rFont val="Frutiger LT Std 45 Light"/>
        <family val="2"/>
      </rPr>
      <t>(3)</t>
    </r>
  </si>
  <si>
    <r>
      <t xml:space="preserve">RISQUE DE CRÉDIT EN VERTU DE L’APPROCHE NI AVANCÉE – ESSAIS À REBOURS </t>
    </r>
    <r>
      <rPr>
        <vertAlign val="superscript"/>
        <sz val="12"/>
        <color rgb="FFFFFFFF"/>
        <rFont val="Frutiger LT Std 55 Roman"/>
        <family val="2"/>
      </rPr>
      <t>(1)</t>
    </r>
  </si>
  <si>
    <r>
      <t xml:space="preserve">RISQUE DE CRÉDIT ASSOCIÉ AUX DÉRIVÉS </t>
    </r>
    <r>
      <rPr>
        <vertAlign val="superscript"/>
        <sz val="12"/>
        <color rgb="FFFFFFFF"/>
        <rFont val="Frutiger LT Std 55 Roman"/>
        <family val="2"/>
      </rPr>
      <t>(1)</t>
    </r>
  </si>
  <si>
    <r>
      <t xml:space="preserve">RC2 : VARIATIONS DES STOCKS DE PRÊTS ET DE TITRES DE CRÉANCE EN DÉFAUT </t>
    </r>
    <r>
      <rPr>
        <vertAlign val="superscript"/>
        <sz val="12"/>
        <color theme="0"/>
        <rFont val="Frutiger LT Std 55 Roman"/>
        <family val="2"/>
      </rPr>
      <t>(1)(2)</t>
    </r>
  </si>
  <si>
    <r>
      <t xml:space="preserve"> Autres variations </t>
    </r>
    <r>
      <rPr>
        <vertAlign val="superscript"/>
        <sz val="8"/>
        <rFont val="Frutiger LT Std 45 Light"/>
        <family val="2"/>
      </rPr>
      <t>(3)</t>
    </r>
  </si>
  <si>
    <t>Comprend les expositions hors bilan.</t>
  </si>
  <si>
    <t>Certains montants des périodes précédentes ont été retraités.</t>
  </si>
  <si>
    <t>En années.</t>
  </si>
  <si>
    <t>Les montants des périodes précédentes ont été retraités.</t>
  </si>
  <si>
    <t>Au premier trimestre de 2019, nous avons adopté l'approche standard pour le risque de crédit de contrepartie pour le calcul des exigences de fonds propres liées au risque de crédit de contrepartie, ce qui a eu une incidence sur le calcul du coût de remplacement, le montant de l’équivalent-crédit et les actifs pondérés en fonction du risque. Depuis le premier trimestre de 2019, le coût de remplacement comprend l’incidence de certains montants de sûretés qui étaient auparavant exclus de ce calcul. Également depuis le premier trimestre de 2019, le montant de l’équivalent-crédit correspond au coût de remplacement majoré d’un montant représentant les expositions futures éventuelles, multiplié par un alpha de 1,4, diminué des pertes attribuables aux REC.</t>
  </si>
  <si>
    <t>16-17</t>
  </si>
  <si>
    <t xml:space="preserve">Montants exclus des autres éléments de fonds propres de première catégorie en raison d’un plafond (excédent par rapport au plafond après rachats et remboursements à l’échéance) </t>
  </si>
  <si>
    <t>Participations significatives dans les fonds propres d’autres institutions financières ne dépassant pas les seuils réglementaires</t>
  </si>
  <si>
    <t>Participations non significatives dans les fonds propres d’autres institutions financières ne dépassant pas les seuils réglementaires</t>
  </si>
  <si>
    <t>Titres secondaires inclus dans le calcul des fonds propres de deuxième catégorie qui seront éliminés progressivement</t>
  </si>
  <si>
    <t>Actions privilégiées exclues des autres éléments de fonds propres de première catégorie en raison d’un plafond</t>
  </si>
  <si>
    <t>Profits (pertes) de juste valeur attribuables aux changements survenus à l’égard du risque propre à la CIBC, montant net</t>
  </si>
  <si>
    <t>Variation des soldes du cumul des autres éléments du résultat global compris dans les fonds</t>
  </si>
  <si>
    <t>Valeurs mobilières évaluées à la juste valeur par le biais des autres éléments du résultat global (JVAERG)</t>
  </si>
  <si>
    <t>Goodwill et autres immobilisations incorporelles (déduction, nets des passifs d’impôt correspondants)</t>
  </si>
  <si>
    <t>Actifs d’impôt différé qui dépendent de la rentabilité future (à l’exception de ceux qui découlent de différences temporaires)</t>
  </si>
  <si>
    <r>
      <t xml:space="preserve">Ratios CTAP et réserves de fonds propres </t>
    </r>
    <r>
      <rPr>
        <vertAlign val="superscript"/>
        <sz val="8"/>
        <color theme="1"/>
        <rFont val="Frutiger LT Std 45 Light"/>
        <family val="2"/>
      </rPr>
      <t>(1)</t>
    </r>
  </si>
  <si>
    <t xml:space="preserve"> dont : montant admissible en tant que CTAP après application des plafonds</t>
  </si>
  <si>
    <t xml:space="preserve">Majoration pour sûretés sur dérivés lorsqu’elles sont déduites des actifs au bilan aux termes du référentiel comptable applicable
</t>
  </si>
  <si>
    <t>Ajustements pour expositions titrisées qui satisfont les normes opérationnelles pour la comptabilisation du transfert du risque</t>
  </si>
  <si>
    <t xml:space="preserve">Ajustement pour opérations de financement par titres (c’est-à-dire, actifs assimilés aux pensions et prêts garantis semblables) </t>
  </si>
  <si>
    <t>brutes</t>
  </si>
  <si>
    <r>
      <rPr>
        <sz val="8"/>
        <rFont val="Trebuchet MS"/>
        <family val="2"/>
      </rPr>
      <t>≤</t>
    </r>
    <r>
      <rPr>
        <sz val="8"/>
        <rFont val="Frutiger LT Std 45 Light"/>
        <family val="2"/>
      </rPr>
      <t>20 %</t>
    </r>
  </si>
  <si>
    <t>&gt;100 % à &lt;</t>
  </si>
  <si>
    <t>Expositions brutes des portefeuilles de prêts aux entreprises et aux gouvernements</t>
  </si>
  <si>
    <t>Moins : garantie donnée aux termes des transactions assimilées à des mises en pension</t>
  </si>
  <si>
    <t>Expositions nettes des portefeuilles de prêts aux entreprises et aux gouvernements</t>
  </si>
  <si>
    <t>Expositions au commerce de détail renouvelables 
     admissibles</t>
  </si>
  <si>
    <t>LI1 : Différences entre les périmètres de consolidation comptable et réglementaire et correspondance entre les états financiers et les catégories de risque réglementaire</t>
  </si>
  <si>
    <t>CFP1 : Composition des fonds propres réglementaires</t>
  </si>
  <si>
    <t>L’exemption de subordination indiquée à l’antépénultième paragraphe du point 11 du tableau du Financial Stability Board (FSB) sur la CTAP s’applique- t-elle?</t>
  </si>
  <si>
    <r>
      <t xml:space="preserve">Titrisation </t>
    </r>
    <r>
      <rPr>
        <vertAlign val="superscript"/>
        <sz val="7.5"/>
        <color theme="1"/>
        <rFont val="Frutiger LT Std 45 Light"/>
        <family val="2"/>
      </rPr>
      <t>(7)</t>
    </r>
  </si>
  <si>
    <t>Exigence de fonds propres aux fins des fonds propres de première catégorie 
     sous forme d’actions ordinaires pour les REC</t>
  </si>
  <si>
    <t xml:space="preserve">Exposition à des activités autres que de négociation liée aux contreparties
     centrales </t>
  </si>
  <si>
    <t>le 30 avril 2019</t>
  </si>
  <si>
    <t>Nous n’avions aucune exposition au RCC selon l’AMI au 30 avril 2019.</t>
  </si>
  <si>
    <t xml:space="preserve">T2/19 </t>
  </si>
  <si>
    <t xml:space="preserve">T4/18 </t>
  </si>
  <si>
    <t>T2/19</t>
  </si>
  <si>
    <t>Pour les notes de bas de tableau, se reporter à la page 23.</t>
  </si>
  <si>
    <t>Pour les notes de bas de tableau, se reporter à la page 33.</t>
  </si>
  <si>
    <t>Prêts et titres de créance en défaut à la fin de la période</t>
  </si>
  <si>
    <r>
      <t xml:space="preserve">Autre que l’immobilier commercial à forte volatilité </t>
    </r>
    <r>
      <rPr>
        <vertAlign val="superscript"/>
        <sz val="8"/>
        <rFont val="Frutiger LT Std 45 Light"/>
        <family val="2"/>
      </rPr>
      <t>(2)</t>
    </r>
  </si>
  <si>
    <t>Juste valeur négative (passif)</t>
  </si>
  <si>
    <t>Pour les notes de bas de tableau, se reporter à la page 21.</t>
  </si>
  <si>
    <t>Pour les notes de bas de tableau, se reporter à la page 24.</t>
  </si>
  <si>
    <t>Pour les notes de bas de tableau, se reporter à la page 41.</t>
  </si>
  <si>
    <t>CTAP1 : Composition de la CTAP (au niveau du groupe de résolution)</t>
  </si>
  <si>
    <t>Indicateurs clés – Exigences de CTAP (au niveau du groupe de résolution)</t>
  </si>
  <si>
    <t xml:space="preserve">Approche standard – Expositions au risque de crédit et effets de l’ARC </t>
  </si>
  <si>
    <r>
      <t>NI – Contrôle</t>
    </r>
    <r>
      <rPr>
        <i/>
        <sz val="7.5"/>
        <color theme="1"/>
        <rFont val="Frutiger LT Std 45 Light"/>
        <family val="2"/>
      </rPr>
      <t xml:space="preserve"> ex-post</t>
    </r>
    <r>
      <rPr>
        <sz val="7.5"/>
        <color theme="1"/>
        <rFont val="Frutiger LT Std 45 Light"/>
        <family val="2"/>
      </rPr>
      <t xml:space="preserve"> de la PD par portefeuille </t>
    </r>
    <r>
      <rPr>
        <vertAlign val="superscript"/>
        <sz val="7.5"/>
        <color theme="1"/>
        <rFont val="Frutiger LT Std 45 Light"/>
        <family val="2"/>
      </rPr>
      <t>(3)</t>
    </r>
  </si>
  <si>
    <t>Analyse de l’exposition au risque de crédit de contrepartie par approche</t>
  </si>
  <si>
    <t xml:space="preserve">Exigences de fonds propres pour les REC </t>
  </si>
  <si>
    <t>Il existe plusieurs différences importantes entre l’application des dispositions selon Bâle et celles selon l’IFRS 9 qui pourraient entraîner des estimations considérablement divergentes pour déterminer la PD et la perte en cas de défaut (PCD). Les paramètres de Bâle sont fondés sur des données historiques à long terme et sont ponctués de périodes de ralentissement et comprennent des ajustements à des fins de sécurité, alors que les paramètres de l’IFRS 9 sont des estimations faites à un moment dans le temps et fondées sur des informations prospectives. Pour plus de précisions, se reporter à la section Questions relatives à la comptabilité et au contrôle de notre Rapport annuel 2018.</t>
  </si>
  <si>
    <t>CTAP disponible</t>
  </si>
  <si>
    <t xml:space="preserve"> Risque de crédit (hors risque de crédit de contrepartie) </t>
  </si>
  <si>
    <t>dont : exigence de fonds propres en regard des REC</t>
  </si>
  <si>
    <t>dont : AMI</t>
  </si>
  <si>
    <t>L’augmentation de l’APR reflétant le risque de crédit de contrepartie découlait principalement de la croissance interne dans l’ensemble de nos activités.</t>
  </si>
  <si>
    <t xml:space="preserve">Les valeurs détenues à des fins autres que de transaction sont soumises au risque de crédit, à l’exception de certains titres adossés à des créances mobilières qui sont pondérés en fonction du risque en vertu du cadre de titrisation. Les titres donnés en tant que marge initiale ou en tant que contributions aux fonds de défaut à des contreparties centrales sont soumis au risque de crédit et au risque de crédit de contrepartie. </t>
  </si>
  <si>
    <t>Comprend des expositions de 379 M$ (347 M$ au premier trimestre de 2019) liées aux placements en actions dans des fonds.</t>
  </si>
  <si>
    <t>Comprennent principalement des sûretés aux fins des transactions assimilées à des mises en pension de titres, y compris celles réglées par l’entremise de contreparties centrales admissibles (CCA).</t>
  </si>
  <si>
    <t>Ajustements réglementaires appliqués aux autres éléments de fonds propres de première catégorie en raison de l'insuffisance des fonds propres de deuxième catégorie pour couvrir 
    les déductions</t>
  </si>
  <si>
    <r>
      <t>Instruments de fonds propres qui seront éliminés progressivement (dispositions applicables uniquement entre le 1</t>
    </r>
    <r>
      <rPr>
        <b/>
        <vertAlign val="superscript"/>
        <sz val="6.5"/>
        <rFont val="Frutiger LT Std 45 Light"/>
        <family val="2"/>
      </rPr>
      <t>er</t>
    </r>
    <r>
      <rPr>
        <b/>
        <sz val="6.5"/>
        <rFont val="Frutiger LT Std 45 Light"/>
        <family val="2"/>
      </rPr>
      <t xml:space="preserve"> janvier 2013 et le 
    1</t>
    </r>
    <r>
      <rPr>
        <b/>
        <vertAlign val="superscript"/>
        <sz val="6.5"/>
        <rFont val="Frutiger LT Std 45 Light"/>
        <family val="2"/>
      </rPr>
      <t>er</t>
    </r>
    <r>
      <rPr>
        <b/>
        <sz val="6.5"/>
        <rFont val="Frutiger LT Std 45 Light"/>
        <family val="2"/>
      </rPr>
      <t xml:space="preserve"> janvier 2022) </t>
    </r>
  </si>
  <si>
    <t>Provisions susceptibles d’être incluses dans les fonds propres de deuxième catégorie au titre des expositions soumises à l’approche standard (avant application du 
    plafond)</t>
  </si>
  <si>
    <t>Compte non tenu de la réserve pour stabilité intérieure de 1,75 % (1,5 % au premier trimestre de 2019 et trimestres antérieurs) que les BISN doivent détenir selon les exigences du BSIF puisque cette réserve vise à répondre aux risques associés au deuxième pilier qui ne sont pas adéquatement pris en compte dans les exigences du premier pilier. Le tableau ci-dessus ne présente que les exigences du premier pilier.</t>
  </si>
  <si>
    <t>Au cours du 2018, avant d’appliquer toute forme d’exigence relative au plancher de fonds propres, il existait trois différents niveaux d’APR aux fins du calcul des ratios de fonds propres de première catégorie sous forme d’actions ordinaires, de fonds propres de première catégorie et du total des fonds propres de la CIBC, car en 2014, la CIBC avait choisi d’intégrer progressivement l’exigence de fonds propres pour les REC, comme l'autorise la ligne directrice du BSIF. À compter du premier trimestre de 2019, les ratios sont calculés en fonction du même niveau d'APR puisque l’intégration progressive de l’exigence de fonds propres pour les REC est terminée.</t>
  </si>
  <si>
    <t>Ratio CTAP (en pourcentage des APR, ajusté selon la manière autorisée par le régime CTAP) (%)</t>
  </si>
  <si>
    <r>
      <t xml:space="preserve">Fonds propres de première catégorie sous forme d’actions ordinaires (en pourcentage des APR) disponibles après satisfaction des exigences minimales de fonds propres 
    et de CTAP du groupe de résolution </t>
    </r>
    <r>
      <rPr>
        <vertAlign val="superscript"/>
        <sz val="8"/>
        <color theme="1"/>
        <rFont val="Frutiger LT Std 45 Light"/>
        <family val="2"/>
      </rPr>
      <t>(2)</t>
    </r>
  </si>
  <si>
    <t>Réserve spécifique à l’établissement (réserve de conservation des fonds propres + volant contracyclique + exigence de capacité accrue d'absorption des pertes, en % 
    des APR)</t>
  </si>
  <si>
    <t>Exposition au risque de contrepartie pour OFT</t>
  </si>
  <si>
    <t>Majorations pour exposition potentielle future liée à toutes les opérations sur dérivés</t>
  </si>
  <si>
    <t>Comprennent les marges de crédit personnelles, les marges de crédit garanties par un bien immobilier et les marges sur cartes de crédit, lesquelles sont annulables sans condition en tout temps à notre gré, d’un montant de 119,8 G$ (118,6 G$ au premier trimestre de 2019)</t>
  </si>
  <si>
    <t>AMI (pour les dérivés et les OFT)</t>
  </si>
  <si>
    <t>Excluent les expositions découlant de dérivés et de transactions assimilées à des mises en pension de titres qui sont réglés par l’entremise de CC admissibles, ainsi que les expositions au risque de crédit découlant d’autres actifs qui sont soumises au cadre de gestion du risque de crédit, mais qui ne sont pas incluses dans les approches NI ou standard,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</si>
  <si>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Ce document n’est pas audité et doit être lu avec notre rapport aux actionnaires et notre communiqué de presse pour le deuxième trimestre de 2019, ainsi qu’avec notre Rapport annuel 2018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t>
  </si>
  <si>
    <t>IC2 : Indicateurs clés – Exigences de capacité totale d’absorption des pertes (CTAP) (au niveau du groupe de résolution)</t>
  </si>
  <si>
    <t xml:space="preserve">Variations de l’APR </t>
  </si>
  <si>
    <t xml:space="preserve">LI2 : Principales sources d’écarts entre les valeurs comptables et réglementaires des expositions dans les états financiers </t>
  </si>
  <si>
    <t>RC4 : Approche standard – Expositions au risque de crédit et effets de l’ARC</t>
  </si>
  <si>
    <t>RC3 : Aperçu des techniques d’atténuation du risque de crédit (ARC)</t>
  </si>
  <si>
    <t>RC5 : Approche standard – Expositions par catégories d’actifs et par coefficient de pondération des risques</t>
  </si>
  <si>
    <t>Comparaison résumée des actifs comptables et de la mesure de l’exposition aux fins du ratio de levier</t>
  </si>
  <si>
    <t xml:space="preserve">Informations qualitatives sur les techniques d’ARC </t>
  </si>
  <si>
    <t>Aperçu des techniques d’ARC</t>
  </si>
  <si>
    <t xml:space="preserve">Approche standard – Expositions par catégories d’actifs et par coefficient de pondération des risques </t>
  </si>
  <si>
    <t xml:space="preserve">Approche standard – Expositions au RCC par portefeuille réglementaire et par pondération en fonction des risques  </t>
  </si>
  <si>
    <t>Nous avons choisi d’appliquer l’exception autorisée dans la ligne directrice « Exigences de communication financière au titre du troisième pilier » publiée par le Bureau du surintendant des institutions financières (BSIF) nous permettant d’appliquer les exigences révisées de communication au titre du troisième pilier relatives au risque de marché après l’entrée en vigueur de la phase II des exigences révisées de communication financière au titre du troisième pilier. Le BSIF n’a pas encore annoncé la date d’entrée en vigueur de la phase II du dispositif révisé du troisième pilier au Canada.</t>
  </si>
  <si>
    <r>
      <t>Le régime de recapitalisation interne du Canada, dont la ligne directrice sur la CTAP du BSIF, est entré en vigueur le 23 septembre 2018. Selon ce régime, la CIBC devra se conformer aux exigences de la CTAP d'ici le 1</t>
    </r>
    <r>
      <rPr>
        <vertAlign val="superscript"/>
        <sz val="6.5"/>
        <rFont val="Frutiger LT Std 45 Light"/>
        <family val="2"/>
      </rPr>
      <t>er</t>
    </r>
    <r>
      <rPr>
        <sz val="6.5"/>
        <rFont val="Frutiger LT Std 45 Light"/>
        <family val="2"/>
      </rPr>
      <t xml:space="preserve"> novembre 2021. À titre de BISN, la CIBC devra respecter un ratio de CTAP cible fondé sur les risques de 23,25 % (compenant un ratio minimal de 21,5 % et une réserve pour stabilité intérieure de 1,75 %) et un ratio de levier de CTAP de 6,75 %. En mai 2018, le BSIF a publié la version définitive de la ligne directrice sur les exigences de divulgation au titre de la CTAP en vertu de laquelle les BISN devront commencer à présenter leurs CTAP et leurs ratios CTAP au premier trimestre de 2019.</t>
    </r>
  </si>
  <si>
    <r>
      <t xml:space="preserve">dont : approche standard (AS) </t>
    </r>
    <r>
      <rPr>
        <vertAlign val="superscript"/>
        <sz val="8"/>
        <rFont val="Frutiger LT Std 45 Light"/>
        <family val="2"/>
      </rPr>
      <t>(2)</t>
    </r>
  </si>
  <si>
    <t>dont : approche fondée sur les notations internes avancée (approche NI avancée)</t>
  </si>
  <si>
    <t>dont : expositions aux contreparties centrales</t>
  </si>
  <si>
    <t>Positions en actions détenues dans le portefeuille bancaire selon l’approche fondée sur les marchés</t>
  </si>
  <si>
    <t>dont : approche NI (T4/18 : approche fondée sur les NI)</t>
  </si>
  <si>
    <t>dont : approche fondée sur les notations externes (approche NE), y compris l'approche basée sur les évaluations internes (approche EI) 
   (T4/18 : approche prudentielle fondée sur les notations internes (AP NI))</t>
  </si>
  <si>
    <r>
      <t xml:space="preserve">dont : AS (T4/18: AS/approche prudentielle simplifiée (APS)) </t>
    </r>
    <r>
      <rPr>
        <vertAlign val="superscript"/>
        <sz val="7.5"/>
        <rFont val="Frutiger LT Std 45 Light"/>
        <family val="2"/>
      </rPr>
      <t>(7)</t>
    </r>
  </si>
  <si>
    <t xml:space="preserve">dont : AS </t>
  </si>
  <si>
    <r>
      <t xml:space="preserve">dont : AS </t>
    </r>
    <r>
      <rPr>
        <vertAlign val="superscript"/>
        <sz val="8"/>
        <rFont val="Frutiger LT Std 45 Light"/>
        <family val="2"/>
      </rPr>
      <t>(8)</t>
    </r>
  </si>
  <si>
    <t>Comprend des APR de 5 656 M$ (5 123 M$ au premier trimestre de 2019) au titre d’autres actifs qui sont soumis au cadre de gestion du risque de crédit, mais qui ne sont pas inclus dans les approches NI ou standard. Comprend également des APR de 446 M$ (436 M$ au premier trimestre de 2019) au titre de placements en actions détenus à des fins autres que de négociation.</t>
  </si>
  <si>
    <t>Avant le premier trimestre de 2019, les exigences de fonds propres relatives au risque de crédit de contrepartie autres que celles découlant des exigences de fonds propres pour les REC ou des expositions aux contreparties centrales, étaient calculées au moyen de la méthode d’évaluation du risque courant.</t>
  </si>
  <si>
    <t>La diminution de l'APR reflétant le risque de marché a surtout trait à la variation des niveaux de risque, qui comprend les variations des positions ouvertes et des taux du marché ayant une incidence sur ces positions.</t>
  </si>
  <si>
    <r>
      <t xml:space="preserve">VARIATIONS DE L’APR </t>
    </r>
    <r>
      <rPr>
        <vertAlign val="superscript"/>
        <sz val="12"/>
        <color rgb="FFFFFFFF"/>
        <rFont val="Frutiger LT Std 55 Roman"/>
        <family val="2"/>
      </rPr>
      <t>(1)</t>
    </r>
  </si>
  <si>
    <t>T2/19 vs T1/19</t>
  </si>
  <si>
    <t>T1/19 vs T4/18</t>
  </si>
  <si>
    <t>T4/18 vs T3/18</t>
  </si>
  <si>
    <t>T3/18 vs T2/18</t>
  </si>
  <si>
    <t>Excluent les expositions de titrisation du portefeuille de négociation, lesquelles sont exposées au risque de marché.</t>
  </si>
  <si>
    <t>Fonds propres directement émis qui seront progressivement éliminés des fonds propres de première catégorie sous forme d’actions ordinaires (applicable uniquement aux sociétés qui ne sont pas constituées en société par actions)</t>
  </si>
  <si>
    <t>Ajustements réglementaires appliqués aux fonds propres de première catégorie sous forme d’actions ordinaires en raison de l’insuffisance des autres éléments de fonds propres 
   de première catégorie et des fonds propres de deuxième catégorie pour couvrir les déductions</t>
  </si>
  <si>
    <t>Participations significatives dans les fonds propres de banques, d’entreprises d’assurance et d’autres entités financières qui sortent du périmètre de la consolidation réglementaire (déduction faite des positions courtes admissibles)</t>
  </si>
  <si>
    <t xml:space="preserve"> Participations croisées dans des instruments de fonds propres de deuxième catégorie et autres instruments de CTAP admissibles</t>
  </si>
  <si>
    <t xml:space="preserve"> Participations non significatives dans les fonds propres de banques, d’entités financières et de sociétés d’assurances et autres instruments de CTAP admissibles émis 
   par des BISM et des banques canadiennes désignées BISN qui sortent du périmètre de la consolidation réglementaire, à hauteur de 10 % au plus 
   des actions ordinaires de l'entité (montant supérieur au seuil de 10 %)</t>
  </si>
  <si>
    <t>Total de l’APR</t>
  </si>
  <si>
    <t xml:space="preserve">Réserve (exigence minimale des fonds propres de première catégorie sous forme d’actions ordinaires plus réserve de conservation des fonds propres plus réserve
    applicable aux BISM plus réserve applicable aux BISN, en pourcentage de l’APR) </t>
  </si>
  <si>
    <r>
      <t xml:space="preserve">Cible tout compris du BSIF (cible minimale + réserve de conservation des fonds propres + réserve applicable aux BISN, 
    le cas échéant) </t>
    </r>
    <r>
      <rPr>
        <vertAlign val="superscript"/>
        <sz val="6.5"/>
        <rFont val="Frutiger LT Std 45 Light"/>
        <family val="2"/>
      </rPr>
      <t>(8)</t>
    </r>
  </si>
  <si>
    <t xml:space="preserve">Comprennent les actions privilégiées de catégorie A à dividende non cumulatif des séries 39, 41, 43, 45, 47 et 49 (en vigueur au premier trimestre de 2019) lesquelles sont traitées comme des instruments de fonds propres d’urgence en cas de non-viabilité (FPUNV) conformément aux lignes directrices en matière de suffisance des fonds propres publiées par le BSIF. </t>
  </si>
  <si>
    <t>propres réglementaires 
Écarts de change</t>
  </si>
  <si>
    <t>Déductions des expositions entre des groupes de résolution à points d’entrée multiples correspondant à des éléments admissibles à la CTAP (non applicables aux BISM 
   et aux BISN à point d’entrée unique)</t>
  </si>
  <si>
    <t>Déduction d’investissements dans d’autres passifs CTAP propres à la CIBC</t>
  </si>
  <si>
    <r>
      <t>Le régime de recapitalisation canadien, dont la ligne directrice du BSIF sur la CTAP, est entré en vigueur le 23 septembre 2018. Selon ce régime, la CIBC devra se conformer aux exigences de la CTAP d'ici le 1</t>
    </r>
    <r>
      <rPr>
        <vertAlign val="superscript"/>
        <sz val="6.5"/>
        <color theme="1"/>
        <rFont val="Frutiger LT Std 45 Light"/>
        <family val="2"/>
      </rPr>
      <t>er</t>
    </r>
    <r>
      <rPr>
        <sz val="6.5"/>
        <color theme="1"/>
        <rFont val="Frutiger LT Std 45 Light"/>
        <family val="2"/>
      </rPr>
      <t xml:space="preserve"> novembre 2021. À titre de BISN, la CIBC devra respecter un ratio de CTAP cible fondé sur les risques de 23,25 % (compenant un ratio minimal de 21,5 % et une réserve pour stabilité intérieure de 1,75 %) et un ratio de levier de CTAP de 6,75 %. </t>
    </r>
  </si>
  <si>
    <t>RL1 : COMPARAISON RÉSUMÉE DES ACTIFS COMPTABLES ET DE LA MESURE DE L’EXPOSITION AUX FINS 
DU RATIO DE LEVIER</t>
  </si>
  <si>
    <t>la mesure des expositions aux fins du ratio de levier</t>
  </si>
  <si>
    <t>Total des expositions au bilan (à l’exclusion des dérivés et des OFT) (somme des lignes 1 à 4)</t>
  </si>
  <si>
    <t xml:space="preserve">Expositions sur OTF </t>
  </si>
  <si>
    <t>En ce qui concerne les expositions liées à la clientèle de détail, notre définition comptable des termes « en souffrance » et « douteux » est la même que notre définition réglementaire des termes « en souffrance » et « en défaut », respectivement. En ce qui concerne les expositions liées aux entreprises et aux gouvernements, notre définition comptable et réglementaire du terme « en souffrance » est la même, mais notre définition comptable du terme « dépréciation » tient compte des garanties et des sûretés d’une exposition individuelle, alors que notre définition réglementaire du terme « en défaut » repose sur la situation financière de l’emprunteur sans tenir compte des garanties et des sûretés données. Selon les IFRS, tous les comptes en souffrance qui ne sont pas douteux et tous les comptes qui ne sont pas en souffrance sont classés au premier ou au deuxième stade, et toutes les expositions douteuses sont classées au troisième stade pour le provisionnement des pertes de crédit attendues. Cette colonne comprend les expositions en défaut d’après notre définition réglementaire. Les prêts en souffrance sont considérés comme des expositions non défaillantes.</t>
  </si>
  <si>
    <t>En ce qui concerne les expositions liées à la clientèle de détail, notre définition comptable des termes « en souffrance » et « douteux » est la même que notre définition réglementaire des termes « en souffrance » et « en défaut », respectivement. En ce qui concerne les expositions liées aux entreprises et aux gouvernements, notre définition comptable et réglementaire du terme « en souffrance » est la même, mais notre définition comptable du terme « dépréciation » tient compte des garanties et des sûretés d’une exposition individuelle, alors que notre définition réglementaire du terme « en défaut » repose sur la situation financière de l’emprunteur sans tenir compte des garanties et des sûretés données. Selon les IFRS, tous les comptes en souffrance qui ne sont pas douteux et tous les comptes qui ne sont pas en souffrance sont classés au premier ou au deuxième stade, et toutes les expositions douteuses sont classées au troisième stade pour le provisionnement des pertes de crédit attendues. Cette colonne comprend les expositions en défaut d’après notre définition réglementaire. Les prêts en souffrance sont considérés comme des expositions non défaillantes.</t>
  </si>
  <si>
    <t>Comprend les variations découlant de fluctuations des taux de change.</t>
  </si>
  <si>
    <t xml:space="preserve">RC3 : APERÇU DES TECHNIQUES D’ARC </t>
  </si>
  <si>
    <t>RC4 : APPROCHE STANDARD – EXPOSITIONS AU RISQUE DE CRÉDIT ET EFFETS DE L’ARC</t>
  </si>
  <si>
    <t xml:space="preserve">RC4 : APPROCHE STANDARD – EXPOSITIONS AU RISQUE DE CRÉDIT ET EFFETS DE L’ARC </t>
  </si>
  <si>
    <t>Pour les notes de base de tableau, se reporter à la page suivante.</t>
  </si>
  <si>
    <r>
      <t>RC6 : NI – EXPOSITIONS AU RISQUE DE CRÉDIT PAR PORTEFEUILLE ET PAR FOURCHETTE DE PD</t>
    </r>
    <r>
      <rPr>
        <vertAlign val="superscript"/>
        <sz val="12"/>
        <color theme="0"/>
        <rFont val="Frutiger LT Std 55 Roman"/>
        <family val="2"/>
      </rPr>
      <t>(1)</t>
    </r>
  </si>
  <si>
    <r>
      <t xml:space="preserve">RC6 : NI – EXPOSITIONS AU RISQUE DE CRÉDIT PAR PORTEFEUILLE ET PAR FOURCHETTE DE PD (suite) </t>
    </r>
    <r>
      <rPr>
        <vertAlign val="superscript"/>
        <sz val="12"/>
        <color theme="0"/>
        <rFont val="Frutiger LT Std 55 Roman"/>
        <family val="2"/>
      </rPr>
      <t>(1)</t>
    </r>
  </si>
  <si>
    <t>Inférieure à 2,5 ans</t>
  </si>
  <si>
    <t>La CIBC n’est pas exposée à l’immobilier commercial à forte volatilité ou aux actions selon l’approche de pondération simple des risques.</t>
  </si>
  <si>
    <t>Valeur à risque (VAR) pour les OFT</t>
  </si>
  <si>
    <t>Exclut les APR au titre des REC et des expositions et les APR découlant de transactions réglées par l’entremise de CC admissibles.</t>
  </si>
  <si>
    <t>Approche NI</t>
  </si>
  <si>
    <t>Approche</t>
  </si>
  <si>
    <t>AS</t>
  </si>
  <si>
    <t>Approche 
NI</t>
  </si>
  <si>
    <t>Approche
NI</t>
  </si>
  <si>
    <t xml:space="preserve">Expositions brutes au risque de crédit nettes des accords généraux de compensation des dérivés et des REC, mais avant la provision pour pertes sur créances et l’atténuation du risque de crédit.  </t>
  </si>
  <si>
    <t>l’équivalent –</t>
  </si>
  <si>
    <r>
      <t xml:space="preserve">RISQUE DE CRÉDIT EN VERTU DE L’APPROCHE NI AVANCÉE – PERTES </t>
    </r>
    <r>
      <rPr>
        <vertAlign val="superscript"/>
        <sz val="12"/>
        <color rgb="FFFFFFFF"/>
        <rFont val="Frutiger LT Std 55 Roman"/>
        <family val="2"/>
      </rPr>
      <t>(1)</t>
    </r>
  </si>
  <si>
    <t>Les niveaux de pertes réelles pour chaque trimestre représentent les radiations, moins les recouvrements majorés de la variation des provisions pour prêts douteux des douze derniers mois, divisées par le solde impayé au début de la période de douze mois précédente. Le niveau de pertes attendues représente le niveau de pertes qui avait été prévu par les estimations en fonction des paramètres de Bâle au début de la période définie ci-dessus.</t>
  </si>
  <si>
    <t>Approche fondée sur les notations internes avancée (approche NI avancée) visant le risque de crédit</t>
  </si>
  <si>
    <t>Instruments de CTAP externes émis directement par la banque et non subordonnés à des passifs exclus, mais satisfaisant toutes les autres exigences du tableau 
   des modalités de la CTAP</t>
  </si>
  <si>
    <t xml:space="preserve"> NI</t>
  </si>
  <si>
    <t>Exclut l'incidence de la période d'intégration progressive d'un an de l'incidence initiale de l'adoption du cadre de titrisation.</t>
  </si>
  <si>
    <t>NI</t>
  </si>
  <si>
    <t>L’augmentation de l’APR reflétant le risque de crédit a surtout trait à la croissance interne dans l’ensemble de nos activités, aux variations nettes des taux de change et aux mises à jour du modèle, en partie contrebalancées par la migration des portefeuilles.</t>
  </si>
  <si>
    <t>Les filiales d’assurance de la CIBC, CIBC Reinsurance Company Limited (CIBC Re), Compagnie d’assurance-vie CIBC limitée (CIBC vie) et CIBC Cayman Reinsurance Limited (CIBC Cayman Re), sont exclues du périmètre de consolidation réglementaire. Se reporter au tableau CFP2 pour plus de renseignements.</t>
  </si>
  <si>
    <t xml:space="preserve">Comprennent nos filiales d’assurances, CIBC Re, CIBC vie et CIBC Cayman Re, lesquelles sont exclues du périmètre de consolidation réglementaire. CIBC Re fournit des services de réassurance vie et médicale à des compagnies d’assurance canadiennes et à des compagnies de réassurance internationales. CIBC vie est surtout active dans la souscription directe d’assurance vie, et a fait l’acquisition d’un bloc d’affaires d’activités abandonnées d’un souscripteur canadien. Les contrats d’assurance en vigueur comprennent l’assurance en cas de décès par accident, les frais hospitaliers à la suite d’un accident, des régimes d’assurance revenu en cas d’hospitalisation, des régimes d’assurance en cas d’accident grave, des régimes d’assurance rétablissement en cas d’accident, des produits d’assurance vie temporaire et des produits d’assurance vie et invalidité de créanciers. Au 30 avril 2019, CIBC Cayman Re n'exerçait aucune activité commerciale. Au 30 avril 2019, CIBC Re avait des actifs de 224 M$, des passifs de (6) M$ et des capitaux propres de 230 M$, CIBC vie avait des actifs de 152 M$, des passifs de (62) M$ et des capitaux propres de 214 M$, alors que CIBC Cayman Re avait des actifs de 148 M$, des passifs de néant et des capitaux propres de 148 M$.  </t>
  </si>
  <si>
    <t>CFP1 : COMPOSITION DES FONDS PROPRES RÉGLEMENTAIRES</t>
  </si>
  <si>
    <t>AP1 : APERÇU DES APR</t>
  </si>
  <si>
    <t>CFP1 : COMPOSITION DES FONDS PROPRES RÉGLEMENTAIRES (suite)</t>
  </si>
  <si>
    <t>RL1 : Comparaison résumée des actifs comptables et de la mesure de l’exposition aux fins du ratio de levier</t>
  </si>
  <si>
    <t xml:space="preserve">      Le cadre de gestion du risque de crédit intégré aux lignes directrices en matière de suffisance des fonds propres du BSIF comprend des exigences relatives au risque de crédit de la contrepartie, aux activités de titrisation, ainsi que d'autres éléments comme le risque de non-règlement, les placements en actions dans des fonds, et les montants inférieurs aux seuils de déduction en capital qui ont une pondération en fonction du risque de 250 %. Les montants présentés aux pages 45 à 50 du présent document et les renseignements contenus dans le Rapport annuel 2018 de la CIBC sont traités à titre d'expositions réglementaires ou d'APR liés au risque de crédit (c.-à-d. les informations sur le risque de crédit comprennent généralement une partie ou la totalité de ces montants, selon la nature des informations à fournir), alors que le Rapport au titre du troisième piller présente une ventilation de ces montants de la page 1 à la page 44.</t>
  </si>
  <si>
    <r>
      <rPr>
        <sz val="6.5"/>
        <rFont val="Frutiger LT Std 45 Light"/>
        <family val="2"/>
      </rPr>
      <t xml:space="preserve">Le tableau du CFPA se trouve à l’adresse suivante </t>
    </r>
    <r>
      <rPr>
        <u/>
        <sz val="6.5"/>
        <color theme="10"/>
        <rFont val="Frutiger LT Std 45 Light"/>
        <family val="2"/>
      </rPr>
      <t>:</t>
    </r>
    <r>
      <rPr>
        <sz val="6.5"/>
        <rFont val="Frutiger LT Std 45 Light"/>
        <family val="2"/>
      </rPr>
      <t xml:space="preserve"> </t>
    </r>
    <r>
      <rPr>
        <u/>
        <sz val="6.5"/>
        <color theme="10"/>
        <rFont val="Frutiger LT Std 45 Light"/>
        <family val="2"/>
      </rPr>
      <t>https://www.cibc.com/en/about-cibc/investor-relations/regulatory-capital-instruments.html</t>
    </r>
    <r>
      <rPr>
        <sz val="6.5"/>
        <color theme="10"/>
        <rFont val="Frutiger LT Std 45 Light"/>
        <family val="2"/>
      </rPr>
      <t>.</t>
    </r>
  </si>
  <si>
    <t xml:space="preserve">(1)   Comprend les montants des sûretés qui ne réduisent pas les expositions réglementaires. Les montants correspondent à la juste valeur des sûretés fournies et reçues et sont présentés après toute décote applicable. L’application d’une décote a comme
        incidence de réduire la juste valeur de la sûreté reçue et d’augmenter celle de la sûreté fournie. </t>
  </si>
  <si>
    <t xml:space="preserve">Certaines informations ont été reclassées afin de rendre leur présentation conforme à celle adoptée pour l’exercice considéré. </t>
  </si>
  <si>
    <r>
      <t xml:space="preserve">Portefeuilles de détail </t>
    </r>
    <r>
      <rPr>
        <vertAlign val="superscript"/>
        <sz val="7.5"/>
        <rFont val="Frutiger LT Std 45 Light"/>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</si>
</sst>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 #,##0_)\ _$_ ;_ * \(#,##0\)\ _$_ ;_ * &quot;-&quot;_)\ _$_ ;_ @_ "/>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_);_(* \(#,##0.0\);_(* &quot;-&quot;_);_(@_)"/>
    <numFmt numFmtId="170" formatCode="_(&quot;$&quot;* #,##0_);_(&quot;$&quot;* \(#,##0\);_(&quot;$&quot;* &quot;-&quot;??_);_(@_)"/>
    <numFmt numFmtId="171" formatCode="_(* #,##0.0_);_(* \(#,##0.0\);_(* &quot;-&quot;?_);_(@_)"/>
    <numFmt numFmtId="172" formatCode="_(* #,##0.00_);_(* \(#,##0.00\);_(* &quot;-&quot;_);_(@_)"/>
    <numFmt numFmtId="173" formatCode="0.0"/>
    <numFmt numFmtId="174" formatCode="_-* #,##0_-;\-* #,##0_-;_-* &quot;-&quot;_-;_-@_-"/>
    <numFmt numFmtId="175" formatCode="_-* #,##0.00_-;\-* #,##0.00_-;_-* &quot;-&quot;??_-;_-@_-"/>
    <numFmt numFmtId="176" formatCode="0.0%"/>
    <numFmt numFmtId="177" formatCode="_(* #,##0.0_);_(* \(#,##0.0\);_(* &quot;-&quot;??_);_(@_)"/>
    <numFmt numFmtId="178" formatCode="_(* #,##0_);_(* \(#,##0\);_(* &quot;-&quot;??_);_(@_)"/>
    <numFmt numFmtId="179" formatCode="0.00%;\(0.00\)%"/>
    <numFmt numFmtId="180" formatCode="_-* #,##0.00_-;\-* #,##0.00_-;_-* &quot;-&quot;_-;_-@_-"/>
    <numFmt numFmtId="181" formatCode="#,##0;\-#,##0;&quot;-&quot;"/>
    <numFmt numFmtId="182" formatCode="yyyy\-mm\-dd;@"/>
    <numFmt numFmtId="183" formatCode="&quot;Rp&quot;#,##0_);[Red]\(&quot;Rp&quot;#,##0\)"/>
    <numFmt numFmtId="184" formatCode="&quot;Rp&quot;#,##0.00_);\(&quot;Rp&quot;#,##0.00\)"/>
    <numFmt numFmtId="185" formatCode="&quot;Rp&quot;#,##0.00_);[Red]\(&quot;Rp&quot;#,##0.00\)"/>
    <numFmt numFmtId="186" formatCode="_(&quot;Rp&quot;* #,##0_);_(&quot;Rp&quot;* \(#,##0\);_(&quot;Rp&quot;* &quot;-&quot;_);_(@_)"/>
    <numFmt numFmtId="187" formatCode="_(&quot;Rp&quot;* #,##0.00_);_(&quot;Rp&quot;* \(#,##0.00\);_(&quot;Rp&quot;* &quot;-&quot;??_);_(@_)"/>
    <numFmt numFmtId="188" formatCode="&quot;Rp&quot;\ #,##0_);\(&quot;Rp&quot;\ #,##0\)"/>
    <numFmt numFmtId="189" formatCode="&quot;Rp&quot;\ #,##0_);[Red]\(&quot;Rp&quot;\ #,##0\)"/>
    <numFmt numFmtId="190" formatCode="&quot;Rp&quot;\ #,##0.00_);\(&quot;Rp&quot;\ #,##0.00\)"/>
    <numFmt numFmtId="191" formatCode="&quot;Rp&quot;\ #,##0.00_);[Red]\(&quot;Rp&quot;\ #,##0.00\)"/>
    <numFmt numFmtId="192" formatCode="_(&quot;Rp&quot;\ * #,##0_);_(&quot;Rp&quot;\ * \(#,##0\);_(&quot;Rp&quot;\ * &quot;-&quot;_);_(@_)"/>
    <numFmt numFmtId="193" formatCode="_(&quot;Rp&quot;\ * #,##0.00_);_(&quot;Rp&quot;\ * \(#,##0.00\);_(&quot;Rp&quot;\ * &quot;-&quot;??_);_(@_)"/>
    <numFmt numFmtId="194" formatCode="_(* #,##0.0000_);_(* \(#,##0.0000\);_(* &quot;-&quot;??_);_(@_)"/>
    <numFmt numFmtId="195" formatCode="0.00000"/>
    <numFmt numFmtId="196" formatCode="[&gt;0]General"/>
    <numFmt numFmtId="197" formatCode="0.0000"/>
    <numFmt numFmtId="198" formatCode="0.0000%"/>
    <numFmt numFmtId="199" formatCode="0.0&quot; &quot;%"/>
  </numFmts>
  <fonts count="167" x14ac:knownFonts="1">
    <font>
      <sz val="10"/>
      <name val="Arial"/>
      <family val="2"/>
    </font>
    <font>
      <sz val="12"/>
      <color theme="0"/>
      <name val="Frutiger LT Std 55 Roman"/>
      <family val="2"/>
    </font>
    <font>
      <sz val="11"/>
      <name val="Frutiger LT Std 55 Roman"/>
      <family val="2"/>
    </font>
    <font>
      <sz val="8"/>
      <name val="Frutiger LT Std 45 Light"/>
      <family val="2"/>
    </font>
    <font>
      <u/>
      <sz val="8"/>
      <name val="Frutiger LT Std 45 Light"/>
      <family val="2"/>
    </font>
    <font>
      <sz val="7.5"/>
      <name val="Frutiger LT Std 45 Light"/>
      <family val="2"/>
    </font>
    <font>
      <b/>
      <sz val="8"/>
      <name val="Frutiger LT Std 45 Light"/>
      <family val="2"/>
    </font>
    <font>
      <sz val="6.5"/>
      <name val="Frutiger LT Std 45 Light"/>
      <family val="2"/>
    </font>
    <font>
      <u/>
      <sz val="7.5"/>
      <name val="Frutiger LT Std 45 Light"/>
      <family val="2"/>
    </font>
    <font>
      <b/>
      <sz val="7.5"/>
      <name val="Frutiger LT Std 45 Light"/>
      <family val="2"/>
    </font>
    <font>
      <sz val="7"/>
      <name val="Frutiger LT Std 45 Light"/>
      <family val="2"/>
    </font>
    <font>
      <u/>
      <sz val="7"/>
      <name val="Frutiger LT Std 45 Light"/>
      <family val="2"/>
    </font>
    <font>
      <b/>
      <sz val="7"/>
      <name val="Frutiger LT Std 45 Light"/>
      <family val="2"/>
    </font>
    <font>
      <sz val="10"/>
      <color theme="1"/>
      <name val="Tahoma"/>
      <family val="2"/>
    </font>
    <font>
      <sz val="6"/>
      <name val="Frutiger LT Std 45 Light"/>
      <family val="2"/>
    </font>
    <font>
      <b/>
      <sz val="11"/>
      <color indexed="63"/>
      <name val="Calibri"/>
      <family val="2"/>
    </font>
    <font>
      <b/>
      <sz val="8"/>
      <color rgb="FF333333"/>
      <name val="Frutiger LT Std 45 Light"/>
      <family val="2"/>
    </font>
    <font>
      <sz val="8"/>
      <color rgb="FF000000"/>
      <name val="Frutiger LT Std 45 Light"/>
      <family val="2"/>
    </font>
    <font>
      <u val="singleAccounting"/>
      <sz val="7"/>
      <name val="Frutiger LT Std 45 Light"/>
      <family val="2"/>
    </font>
    <font>
      <sz val="10"/>
      <name val="Tms Rmn"/>
      <family val="2"/>
    </font>
    <font>
      <sz val="4"/>
      <name val="Arial"/>
      <family val="2"/>
    </font>
    <font>
      <sz val="7"/>
      <name val="Arial"/>
      <family val="2"/>
    </font>
    <font>
      <sz val="10"/>
      <color rgb="FF000000"/>
      <name val="Arial"/>
      <family val="2"/>
    </font>
    <font>
      <sz val="10"/>
      <name val="Frutiger LT Std 45 Light"/>
      <family val="2"/>
    </font>
    <font>
      <b/>
      <sz val="7.5"/>
      <color rgb="FFAF0B1C"/>
      <name val="Frutiger LT Std 45 Light"/>
      <family val="2"/>
    </font>
    <font>
      <sz val="10"/>
      <color rgb="FFAF0B1C"/>
      <name val="Arial"/>
      <family val="2"/>
    </font>
    <font>
      <sz val="8"/>
      <name val="Arial"/>
      <family val="2"/>
    </font>
    <font>
      <b/>
      <sz val="8"/>
      <name val="Arial"/>
      <family val="2"/>
    </font>
    <font>
      <sz val="5"/>
      <name val="Arial"/>
      <family val="2"/>
    </font>
    <font>
      <b/>
      <sz val="10"/>
      <name val="Arial"/>
      <family val="2"/>
    </font>
    <font>
      <i/>
      <sz val="10"/>
      <name val="Arial"/>
      <family val="2"/>
    </font>
    <font>
      <sz val="2"/>
      <name val="Arial"/>
      <family val="2"/>
    </font>
    <font>
      <sz val="7.5"/>
      <name val="Arial"/>
      <family val="2"/>
    </font>
    <font>
      <sz val="10"/>
      <color rgb="FF800000"/>
      <name val="Arial"/>
      <family val="2"/>
    </font>
    <font>
      <b/>
      <sz val="10"/>
      <color rgb="FF800000"/>
      <name val="Arial"/>
      <family val="2"/>
    </font>
    <font>
      <sz val="8"/>
      <color theme="1"/>
      <name val="Frutiger LT Std 45 Light"/>
      <family val="2"/>
    </font>
    <font>
      <sz val="7.5"/>
      <color theme="1"/>
      <name val="Frutiger LT Std 45 Light"/>
      <family val="2"/>
    </font>
    <font>
      <sz val="6"/>
      <color theme="1"/>
      <name val="Frutiger LT Std 45 Light"/>
      <family val="2"/>
    </font>
    <font>
      <vertAlign val="superscript"/>
      <sz val="7.5"/>
      <name val="Frutiger LT Std 45 Light"/>
      <family val="2"/>
    </font>
    <font>
      <vertAlign val="superscript"/>
      <sz val="7.5"/>
      <color theme="1"/>
      <name val="Frutiger LT Std 45 Light"/>
      <family val="2"/>
    </font>
    <font>
      <sz val="10"/>
      <name val="Arial"/>
      <family val="2"/>
    </font>
    <font>
      <b/>
      <sz val="20"/>
      <name val="Arial"/>
      <family val="2"/>
    </font>
    <font>
      <sz val="14"/>
      <name val="Arial"/>
      <family val="2"/>
    </font>
    <font>
      <u/>
      <sz val="10"/>
      <color indexed="12"/>
      <name val="Tms Rmn"/>
      <family val="2"/>
    </font>
    <font>
      <sz val="9"/>
      <color indexed="8"/>
      <name val="Verdana"/>
      <family val="2"/>
    </font>
    <font>
      <sz val="9"/>
      <color indexed="9"/>
      <name val="Verdana"/>
      <family val="2"/>
    </font>
    <font>
      <sz val="9"/>
      <color indexed="20"/>
      <name val="Verdana"/>
      <family val="2"/>
    </font>
    <font>
      <sz val="10"/>
      <color indexed="8"/>
      <name val="Arial"/>
      <family val="2"/>
    </font>
    <font>
      <b/>
      <sz val="9"/>
      <color indexed="52"/>
      <name val="Verdana"/>
      <family val="2"/>
    </font>
    <font>
      <b/>
      <sz val="9"/>
      <color indexed="9"/>
      <name val="Verdana"/>
      <family val="2"/>
    </font>
    <font>
      <sz val="10"/>
      <color indexed="10"/>
      <name val="Arial"/>
      <family val="2"/>
    </font>
    <font>
      <sz val="10"/>
      <name val="MS Serif"/>
      <family val="2"/>
    </font>
    <font>
      <sz val="10"/>
      <color indexed="16"/>
      <name val="MS Serif"/>
      <family val="2"/>
    </font>
    <font>
      <i/>
      <sz val="9"/>
      <color indexed="23"/>
      <name val="Verdana"/>
      <family val="2"/>
    </font>
    <font>
      <sz val="9"/>
      <color indexed="17"/>
      <name val="Verdana"/>
      <family val="2"/>
    </font>
    <font>
      <b/>
      <sz val="12"/>
      <name val="Arial"/>
      <family val="2"/>
    </font>
    <font>
      <b/>
      <sz val="11"/>
      <color indexed="56"/>
      <name val="Verdana"/>
      <family val="2"/>
    </font>
    <font>
      <sz val="9"/>
      <color indexed="62"/>
      <name val="Verdana"/>
      <family val="2"/>
    </font>
    <font>
      <sz val="9"/>
      <color indexed="52"/>
      <name val="Verdana"/>
      <family val="2"/>
    </font>
    <font>
      <sz val="9"/>
      <color indexed="60"/>
      <name val="Verdana"/>
      <family val="2"/>
    </font>
    <font>
      <sz val="10"/>
      <color indexed="47"/>
      <name val="Arial"/>
      <family val="2"/>
    </font>
    <font>
      <b/>
      <sz val="14"/>
      <color indexed="9"/>
      <name val="Arial"/>
      <family val="2"/>
    </font>
    <font>
      <b/>
      <sz val="10"/>
      <color indexed="9"/>
      <name val="Arial"/>
      <family val="2"/>
    </font>
    <font>
      <b/>
      <sz val="9"/>
      <color indexed="63"/>
      <name val="Verdana"/>
      <family val="2"/>
    </font>
    <font>
      <sz val="11"/>
      <color indexed="8"/>
      <name val="Calibri"/>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7"/>
      <name val="Arial"/>
      <family val="2"/>
    </font>
    <font>
      <sz val="6"/>
      <name val="Arial"/>
      <family val="2"/>
    </font>
    <font>
      <sz val="5.5"/>
      <name val="Arial"/>
      <family val="2"/>
    </font>
    <font>
      <b/>
      <sz val="5.5"/>
      <name val="Arial"/>
      <family val="2"/>
    </font>
    <font>
      <vertAlign val="superscript"/>
      <sz val="5.5"/>
      <name val="Arial"/>
      <family val="2"/>
    </font>
    <font>
      <sz val="4"/>
      <color theme="1"/>
      <name val="Frutiger LT Std 45 Light"/>
      <family val="2"/>
    </font>
    <font>
      <sz val="7"/>
      <color theme="1"/>
      <name val="Frutiger LT Std 45 Light"/>
      <family val="2"/>
    </font>
    <font>
      <b/>
      <sz val="9"/>
      <color rgb="FFC00000"/>
      <name val="Frutiger LT Std 45 Light"/>
      <family val="2"/>
    </font>
    <font>
      <sz val="12"/>
      <color rgb="FFFFFFFF"/>
      <name val="Frutiger LT Std 55 Roman"/>
      <family val="2"/>
    </font>
    <font>
      <sz val="7.5"/>
      <color rgb="FFAF0B1C"/>
      <name val="Frutiger LT Std 45 Light"/>
      <family val="2"/>
    </font>
    <font>
      <sz val="4"/>
      <name val="Frutiger LT Std 55 Roman"/>
      <family val="2"/>
    </font>
    <font>
      <sz val="4"/>
      <name val="Frutiger LT Std 45 Light"/>
      <family val="2"/>
    </font>
    <font>
      <vertAlign val="superscript"/>
      <sz val="12"/>
      <color theme="0"/>
      <name val="Frutiger LT Std 55 Roman"/>
      <family val="2"/>
    </font>
    <font>
      <vertAlign val="superscript"/>
      <sz val="8"/>
      <name val="Frutiger LT Std 45 Light"/>
      <family val="2"/>
    </font>
    <font>
      <vertAlign val="superscript"/>
      <sz val="7"/>
      <name val="Frutiger LT Std 45 Light"/>
      <family val="2"/>
    </font>
    <font>
      <b/>
      <sz val="7"/>
      <color rgb="FF000000"/>
      <name val="Frutiger LT Std 45 Light"/>
      <family val="2"/>
    </font>
    <font>
      <sz val="6"/>
      <color rgb="FF8E8E8E"/>
      <name val="Frutiger LT Std 45 Light"/>
      <family val="2"/>
    </font>
    <font>
      <sz val="6.5"/>
      <color rgb="FF8E8E8E"/>
      <name val="Frutiger LT Std 45 Light"/>
      <family val="2"/>
    </font>
    <font>
      <b/>
      <sz val="8"/>
      <color rgb="FF000000"/>
      <name val="Frutiger LT Std 45 Light"/>
      <family val="2"/>
    </font>
    <font>
      <b/>
      <sz val="8"/>
      <color rgb="FFFFFFFF"/>
      <name val="Frutiger LT Std 45 Light"/>
      <family val="2"/>
    </font>
    <font>
      <b/>
      <sz val="7"/>
      <color rgb="FFFFFFFF"/>
      <name val="Frutiger LT Std 45 Light"/>
      <family val="2"/>
    </font>
    <font>
      <b/>
      <vertAlign val="superscript"/>
      <sz val="7.5"/>
      <name val="Frutiger LT Std 45 Light"/>
      <family val="2"/>
    </font>
    <font>
      <b/>
      <vertAlign val="superscript"/>
      <sz val="8"/>
      <name val="Frutiger LT Std 45 Light"/>
      <family val="2"/>
    </font>
    <font>
      <sz val="9"/>
      <name val="Arial"/>
      <family val="2"/>
    </font>
    <font>
      <sz val="9"/>
      <name val="Frutiger LT Std 45 Light"/>
      <family val="2"/>
    </font>
    <font>
      <b/>
      <u/>
      <sz val="9"/>
      <name val="Frutiger LT Std 45 Light"/>
      <family val="2"/>
    </font>
    <font>
      <b/>
      <i/>
      <sz val="8.5"/>
      <name val="Frutiger LT Std 45 Light"/>
      <family val="2"/>
    </font>
    <font>
      <i/>
      <sz val="7.5"/>
      <color theme="1"/>
      <name val="Frutiger LT Std 45 Light"/>
      <family val="2"/>
    </font>
    <font>
      <i/>
      <sz val="6"/>
      <color theme="1"/>
      <name val="Frutiger LT Std 45 Light"/>
      <family val="2"/>
    </font>
    <font>
      <sz val="11.5"/>
      <color theme="0"/>
      <name val="Frutiger LT Std 55 Roman"/>
      <family val="2"/>
    </font>
    <font>
      <i/>
      <sz val="12"/>
      <color theme="0"/>
      <name val="Frutiger LT Std 55 Roman"/>
      <family val="2"/>
    </font>
    <font>
      <i/>
      <sz val="10"/>
      <name val="Frutiger LT Std 45 Light"/>
      <family val="2"/>
    </font>
    <font>
      <b/>
      <sz val="10"/>
      <name val="Frutiger LT Std 45 Light"/>
      <family val="2"/>
    </font>
    <font>
      <sz val="10"/>
      <color rgb="FFFFFFFF"/>
      <name val="Frutiger LT Std 45 Light"/>
      <family val="2"/>
    </font>
    <font>
      <b/>
      <sz val="10"/>
      <color rgb="FFFFFFFF"/>
      <name val="Frutiger LT Std 45 Light"/>
      <family val="2"/>
    </font>
    <font>
      <vertAlign val="superscript"/>
      <sz val="12"/>
      <color rgb="FFFFFFFF"/>
      <name val="Frutiger LT Std 55 Roman"/>
      <family val="2"/>
    </font>
    <font>
      <b/>
      <vertAlign val="superscript"/>
      <sz val="7.5"/>
      <color rgb="FFAF0B1C"/>
      <name val="Frutiger LT Std 45 Light"/>
      <family val="2"/>
    </font>
    <font>
      <vertAlign val="superscript"/>
      <sz val="7.5"/>
      <color rgb="FFAF0B1C"/>
      <name val="Frutiger LT Std 45 Light"/>
      <family val="2"/>
    </font>
    <font>
      <sz val="7"/>
      <color rgb="FFAF0B1C"/>
      <name val="Frutiger LT Std 45 Light"/>
      <family val="2"/>
    </font>
    <font>
      <i/>
      <sz val="7.5"/>
      <name val="Frutiger LT Std 45 Light"/>
      <family val="2"/>
    </font>
    <font>
      <sz val="7.5"/>
      <color rgb="FF800000"/>
      <name val="Frutiger LT Std 45 Light"/>
      <family val="2"/>
    </font>
    <font>
      <b/>
      <sz val="7.5"/>
      <color rgb="FF800000"/>
      <name val="Frutiger LT Std 45 Light"/>
      <family val="2"/>
    </font>
    <font>
      <sz val="7"/>
      <color rgb="FF000000"/>
      <name val="Frutiger LT Std 45 Light"/>
      <family val="2"/>
    </font>
    <font>
      <sz val="7.5"/>
      <color rgb="FFFF0000"/>
      <name val="Frutiger LT Std 45 Light"/>
      <family val="2"/>
    </font>
    <font>
      <b/>
      <sz val="4"/>
      <color rgb="FFFFFFFF"/>
      <name val="Frutiger LT Std 45 Light"/>
      <family val="2"/>
    </font>
    <font>
      <b/>
      <sz val="6"/>
      <color rgb="FFFFFFFF"/>
      <name val="Frutiger LT Std 45 Light"/>
      <family val="2"/>
    </font>
    <font>
      <b/>
      <sz val="6"/>
      <name val="Frutiger LT Std 45 Light"/>
      <family val="2"/>
    </font>
    <font>
      <vertAlign val="superscript"/>
      <sz val="6"/>
      <name val="Frutiger LT Std 45 Light"/>
      <family val="2"/>
    </font>
    <font>
      <vertAlign val="superscript"/>
      <sz val="6.5"/>
      <name val="Frutiger LT Std 45 Light"/>
      <family val="2"/>
    </font>
    <font>
      <i/>
      <sz val="6"/>
      <name val="Frutiger LT Std 45 Light"/>
      <family val="2"/>
    </font>
    <font>
      <sz val="6"/>
      <color rgb="FF000000"/>
      <name val="Frutiger LT Std 45 Light"/>
      <family val="2"/>
    </font>
    <font>
      <sz val="6"/>
      <color rgb="FFAF0B1C"/>
      <name val="Frutiger LT Std 45 Light"/>
      <family val="2"/>
    </font>
    <font>
      <sz val="5"/>
      <name val="Frutiger LT Std 45 Light"/>
      <family val="2"/>
    </font>
    <font>
      <sz val="5.5"/>
      <name val="Frutiger LT Std 45 Light"/>
      <family val="2"/>
    </font>
    <font>
      <sz val="7"/>
      <color rgb="FF993300"/>
      <name val="Frutiger LT Std 45 Light"/>
      <family val="2"/>
    </font>
    <font>
      <sz val="7"/>
      <color rgb="FFFFFFFF"/>
      <name val="Frutiger LT Std 45 Light"/>
      <family val="2"/>
    </font>
    <font>
      <b/>
      <sz val="6.5"/>
      <name val="Frutiger LT Std 45 Light"/>
      <family val="2"/>
    </font>
    <font>
      <b/>
      <i/>
      <sz val="6.5"/>
      <name val="Frutiger LT Std 45 Light"/>
      <family val="2"/>
    </font>
    <font>
      <sz val="6.5"/>
      <color rgb="FF000000"/>
      <name val="Frutiger LT Std 45 Light"/>
      <family val="2"/>
    </font>
    <font>
      <sz val="6.5"/>
      <color rgb="FFAF0B1C"/>
      <name val="Frutiger LT Std 45 Light"/>
      <family val="2"/>
    </font>
    <font>
      <b/>
      <sz val="20"/>
      <name val="Frutiger LT Std 45 Light"/>
      <family val="2"/>
    </font>
    <font>
      <sz val="40"/>
      <color rgb="FFAF0B1C"/>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b/>
      <sz val="50"/>
      <color rgb="FFAF0B1C"/>
      <name val="Frutiger LT Std 45 Light"/>
      <family val="2"/>
    </font>
    <font>
      <b/>
      <sz val="50"/>
      <name val="Frutiger LT Std 45 Light"/>
      <family val="2"/>
    </font>
    <font>
      <sz val="11"/>
      <name val="Frutiger LT Std 45 Light"/>
      <family val="2"/>
    </font>
    <font>
      <sz val="11"/>
      <color theme="1"/>
      <name val="Calibri"/>
      <family val="2"/>
      <scheme val="minor"/>
    </font>
    <font>
      <b/>
      <sz val="8"/>
      <color theme="1"/>
      <name val="Frutiger LT Std 45 Light"/>
      <family val="2"/>
    </font>
    <font>
      <sz val="6.5"/>
      <color theme="1"/>
      <name val="Frutiger LT Std 45 Light"/>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8"/>
      <name val="Calibri"/>
      <family val="2"/>
    </font>
    <font>
      <sz val="11"/>
      <color indexed="10"/>
      <name val="Calibri"/>
      <family val="2"/>
    </font>
    <font>
      <sz val="14"/>
      <color theme="0"/>
      <name val="Frutiger LT Std 55 Roman"/>
      <family val="2"/>
    </font>
    <font>
      <sz val="14"/>
      <color rgb="FFFFFFFF"/>
      <name val="Frutiger LT Std 55 Roman"/>
      <family val="2"/>
    </font>
    <font>
      <sz val="6.5"/>
      <name val="Arial"/>
      <family val="2"/>
    </font>
    <font>
      <b/>
      <vertAlign val="superscript"/>
      <sz val="6.5"/>
      <name val="Frutiger LT Std 45 Light"/>
      <family val="2"/>
    </font>
    <font>
      <vertAlign val="superscript"/>
      <sz val="6.5"/>
      <color theme="1"/>
      <name val="Frutiger LT Std 45 Light"/>
      <family val="2"/>
    </font>
    <font>
      <vertAlign val="superscript"/>
      <sz val="8"/>
      <color theme="1"/>
      <name val="Frutiger LT Std 45 Light"/>
      <family val="2"/>
    </font>
    <font>
      <sz val="8"/>
      <name val="Trebuchet MS"/>
      <family val="2"/>
    </font>
    <font>
      <u/>
      <sz val="11"/>
      <color theme="10"/>
      <name val="Trebuchet MS"/>
      <family val="2"/>
    </font>
    <font>
      <u/>
      <sz val="6.5"/>
      <color theme="10"/>
      <name val="Frutiger LT Std 45 Light"/>
      <family val="2"/>
    </font>
    <font>
      <sz val="6.5"/>
      <color theme="10"/>
      <name val="Frutiger LT Std 45 Light"/>
      <family val="2"/>
    </font>
  </fonts>
  <fills count="37">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theme="0"/>
        <bgColor indexed="64"/>
      </patternFill>
    </fill>
    <fill>
      <patternFill patternType="solid">
        <fgColor rgb="FFFFFFFF"/>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indexed="48"/>
        <bgColor indexed="64"/>
      </patternFill>
    </fill>
    <fill>
      <patternFill patternType="solid">
        <fgColor indexed="32"/>
        <bgColor indexed="64"/>
      </patternFill>
    </fill>
    <fill>
      <patternFill patternType="lightGray">
        <bgColor indexed="44"/>
      </patternFill>
    </fill>
    <fill>
      <patternFill patternType="solid">
        <fgColor rgb="FFFFFF00"/>
        <bgColor indexed="64"/>
      </patternFill>
    </fill>
    <fill>
      <patternFill patternType="solid">
        <fgColor theme="1"/>
        <bgColor indexed="64"/>
      </patternFill>
    </fill>
    <fill>
      <patternFill patternType="solid">
        <fgColor rgb="FFC00000"/>
        <bgColor indexed="64"/>
      </patternFill>
    </fill>
  </fills>
  <borders count="24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top/>
      <bottom style="dotted">
        <color theme="0" tint="-0.24829859309671315"/>
      </bottom>
      <diagonal/>
    </border>
    <border>
      <left/>
      <right/>
      <top style="dotted">
        <color theme="0" tint="-0.24829859309671315"/>
      </top>
      <bottom style="dotted">
        <color theme="0" tint="-0.24829859309671315"/>
      </bottom>
      <diagonal/>
    </border>
    <border>
      <left style="thin">
        <color indexed="63"/>
      </left>
      <right style="thin">
        <color indexed="63"/>
      </right>
      <top style="thin">
        <color indexed="63"/>
      </top>
      <bottom style="thin">
        <color indexed="63"/>
      </bottom>
      <diagonal/>
    </border>
    <border>
      <left/>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right/>
      <top style="dotted">
        <color rgb="FFC0C0C0"/>
      </top>
      <bottom/>
      <diagonal/>
    </border>
    <border>
      <left style="thin">
        <color auto="1"/>
      </left>
      <right/>
      <top style="dotted">
        <color rgb="FFC0C0C0"/>
      </top>
      <bottom style="dotted">
        <color rgb="FFC0C0C0"/>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dotted">
        <color rgb="FFC0C0C0"/>
      </top>
      <bottom/>
      <diagonal/>
    </border>
    <border>
      <left style="thin">
        <color auto="1"/>
      </left>
      <right/>
      <top style="thin">
        <color auto="1"/>
      </top>
      <bottom style="dotted">
        <color rgb="FFC0C0C0"/>
      </bottom>
      <diagonal/>
    </border>
    <border>
      <left/>
      <right/>
      <top style="thin">
        <color auto="1"/>
      </top>
      <bottom style="dotted">
        <color rgb="FFC0C0C0"/>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style="thin">
        <color auto="1"/>
      </right>
      <top style="thin">
        <color auto="1"/>
      </top>
      <bottom style="dotted">
        <color rgb="FFC0C0C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auto="1"/>
      </left>
      <right/>
      <top style="thin">
        <color rgb="FF808080"/>
      </top>
      <bottom style="thin">
        <color rgb="FF808080"/>
      </bottom>
      <diagonal/>
    </border>
    <border>
      <left/>
      <right style="thin">
        <color auto="1"/>
      </right>
      <top style="thin">
        <color rgb="FF808080"/>
      </top>
      <bottom style="thin">
        <color rgb="FF808080"/>
      </bottom>
      <diagonal/>
    </border>
    <border>
      <left style="thin">
        <color auto="1"/>
      </left>
      <right/>
      <top style="thin">
        <color rgb="FF808080"/>
      </top>
      <bottom/>
      <diagonal/>
    </border>
    <border>
      <left/>
      <right style="thin">
        <color auto="1"/>
      </right>
      <top style="thin">
        <color rgb="FF808080"/>
      </top>
      <bottom/>
      <diagonal/>
    </border>
    <border>
      <left style="thin">
        <color auto="1"/>
      </left>
      <right/>
      <top style="thin">
        <color rgb="FF969696"/>
      </top>
      <bottom style="thin">
        <color rgb="FF969696"/>
      </bottom>
      <diagonal/>
    </border>
    <border>
      <left/>
      <right style="thin">
        <color auto="1"/>
      </right>
      <top style="thin">
        <color rgb="FF969696"/>
      </top>
      <bottom style="thin">
        <color rgb="FF969696"/>
      </bottom>
      <diagonal/>
    </border>
    <border>
      <left/>
      <right/>
      <top/>
      <bottom style="dotted">
        <color theme="0" tint="-0.24506363109225746"/>
      </bottom>
      <diagonal/>
    </border>
    <border>
      <left style="thin">
        <color auto="1"/>
      </left>
      <right/>
      <top style="thin">
        <color auto="1"/>
      </top>
      <bottom style="dotted">
        <color theme="0" tint="-0.24506363109225746"/>
      </bottom>
      <diagonal/>
    </border>
    <border>
      <left/>
      <right/>
      <top style="thin">
        <color auto="1"/>
      </top>
      <bottom style="dotted">
        <color theme="0" tint="-0.24506363109225746"/>
      </bottom>
      <diagonal/>
    </border>
    <border>
      <left/>
      <right/>
      <top style="dotted">
        <color theme="0" tint="-0.24506363109225746"/>
      </top>
      <bottom style="dotted">
        <color theme="0" tint="-0.24506363109225746"/>
      </bottom>
      <diagonal/>
    </border>
    <border>
      <left style="thin">
        <color auto="1"/>
      </left>
      <right/>
      <top style="dotted">
        <color theme="0" tint="-0.24506363109225746"/>
      </top>
      <bottom style="dotted">
        <color theme="0" tint="-0.24506363109225746"/>
      </bottom>
      <diagonal/>
    </border>
    <border>
      <left/>
      <right/>
      <top style="dotted">
        <color theme="0" tint="-0.24353770561845758"/>
      </top>
      <bottom style="dotted">
        <color theme="0" tint="-0.24353770561845758"/>
      </bottom>
      <diagonal/>
    </border>
    <border>
      <left style="thin">
        <color auto="1"/>
      </left>
      <right/>
      <top style="dotted">
        <color theme="0" tint="-0.24512466811120945"/>
      </top>
      <bottom style="dotted">
        <color theme="0" tint="-0.24512466811120945"/>
      </bottom>
      <diagonal/>
    </border>
    <border>
      <left/>
      <right/>
      <top style="dotted">
        <color theme="0" tint="-0.24530777916806543"/>
      </top>
      <bottom style="dotted">
        <color theme="0" tint="-0.24530777916806543"/>
      </bottom>
      <diagonal/>
    </border>
    <border>
      <left style="thin">
        <color auto="1"/>
      </left>
      <right/>
      <top style="dotted">
        <color theme="0" tint="-0.24530777916806543"/>
      </top>
      <bottom style="dotted">
        <color theme="0" tint="-0.24530777916806543"/>
      </bottom>
      <diagonal/>
    </border>
    <border>
      <left style="thin">
        <color auto="1"/>
      </left>
      <right/>
      <top/>
      <bottom style="dotted">
        <color theme="0" tint="-0.24512466811120945"/>
      </bottom>
      <diagonal/>
    </border>
    <border>
      <left/>
      <right/>
      <top style="dotted">
        <color theme="0" tint="-0.24353770561845758"/>
      </top>
      <bottom style="dotted">
        <color theme="0" tint="-0.24350718710898159"/>
      </bottom>
      <diagonal/>
    </border>
    <border>
      <left/>
      <right/>
      <top style="dotted">
        <color theme="0" tint="-0.2436597796563616"/>
      </top>
      <bottom style="dotted">
        <color theme="0" tint="-0.2436597796563616"/>
      </bottom>
      <diagonal/>
    </border>
    <border>
      <left/>
      <right/>
      <top/>
      <bottom style="dotted">
        <color theme="0" tint="-0.24353770561845758"/>
      </bottom>
      <diagonal/>
    </border>
    <border>
      <left style="thin">
        <color auto="1"/>
      </left>
      <right/>
      <top style="dotted">
        <color theme="0" tint="-0.24512466811120945"/>
      </top>
      <bottom style="thin">
        <color auto="1"/>
      </bottom>
      <diagonal/>
    </border>
    <border>
      <left/>
      <right/>
      <top style="dotted">
        <color theme="0" tint="-0.24350718710898159"/>
      </top>
      <bottom/>
      <diagonal/>
    </border>
    <border>
      <left/>
      <right/>
      <top/>
      <bottom style="dotted">
        <color theme="0" tint="-0.24362926114688557"/>
      </bottom>
      <diagonal/>
    </border>
    <border>
      <left/>
      <right/>
      <top style="dotted">
        <color theme="0" tint="-0.24362926114688557"/>
      </top>
      <bottom style="dotted">
        <color theme="0" tint="-0.24362926114688557"/>
      </bottom>
      <diagonal/>
    </border>
    <border>
      <left/>
      <right/>
      <top style="dotted">
        <color theme="0" tint="-0.24362926114688557"/>
      </top>
      <bottom style="thin">
        <color auto="1"/>
      </bottom>
      <diagonal/>
    </border>
    <border>
      <left/>
      <right/>
      <top style="dotted">
        <color theme="0" tint="-0.24384289071321757"/>
      </top>
      <bottom style="dotted">
        <color theme="0" tint="-0.24384289071321757"/>
      </bottom>
      <diagonal/>
    </border>
    <border>
      <left/>
      <right/>
      <top/>
      <bottom style="dotted">
        <color theme="0" tint="-0.24384289071321757"/>
      </bottom>
      <diagonal/>
    </border>
    <border>
      <left/>
      <right/>
      <top style="dotted">
        <color theme="0" tint="-0.24362926114688557"/>
      </top>
      <bottom/>
      <diagonal/>
    </border>
    <border>
      <left/>
      <right/>
      <top/>
      <bottom style="dotted">
        <color theme="0" tint="-0.14252143925290689"/>
      </bottom>
      <diagonal/>
    </border>
    <border>
      <left style="thin">
        <color auto="1"/>
      </left>
      <right/>
      <top style="thin">
        <color auto="1"/>
      </top>
      <bottom style="dotted">
        <color theme="0" tint="-0.14252143925290689"/>
      </bottom>
      <diagonal/>
    </border>
    <border>
      <left/>
      <right/>
      <top style="thin">
        <color auto="1"/>
      </top>
      <bottom style="dotted">
        <color theme="0" tint="-0.14252143925290689"/>
      </bottom>
      <diagonal/>
    </border>
    <border>
      <left/>
      <right/>
      <top style="dotted">
        <color theme="0" tint="-0.14252143925290689"/>
      </top>
      <bottom style="dotted">
        <color theme="0" tint="-0.14249092074343089"/>
      </bottom>
      <diagonal/>
    </border>
    <border>
      <left style="thin">
        <color auto="1"/>
      </left>
      <right/>
      <top style="dotted">
        <color theme="0" tint="-0.14252143925290689"/>
      </top>
      <bottom style="thin">
        <color auto="1"/>
      </bottom>
      <diagonal/>
    </border>
    <border>
      <left/>
      <right/>
      <top style="dotted">
        <color theme="0" tint="-0.14252143925290689"/>
      </top>
      <bottom style="thin">
        <color auto="1"/>
      </bottom>
      <diagonal/>
    </border>
    <border>
      <left/>
      <right/>
      <top style="dotted">
        <color theme="0" tint="-0.14249092074343089"/>
      </top>
      <bottom style="dotted">
        <color theme="0" tint="-0.1424604022339549"/>
      </bottom>
      <diagonal/>
    </border>
    <border>
      <left style="thin">
        <color auto="1"/>
      </left>
      <right/>
      <top/>
      <bottom style="dotted">
        <color theme="0" tint="-0.1424604022339549"/>
      </bottom>
      <diagonal/>
    </border>
    <border>
      <left/>
      <right/>
      <top/>
      <bottom style="dotted">
        <color theme="0" tint="-0.1424604022339549"/>
      </bottom>
      <diagonal/>
    </border>
    <border>
      <left/>
      <right/>
      <top style="dotted">
        <color theme="0" tint="-0.1424604022339549"/>
      </top>
      <bottom style="dotted">
        <color theme="0" tint="-0.1424298837244789"/>
      </bottom>
      <diagonal/>
    </border>
    <border>
      <left/>
      <right/>
      <top style="dotted">
        <color theme="0" tint="-0.1424298837244789"/>
      </top>
      <bottom style="dotted">
        <color theme="0" tint="-0.1423993652150029"/>
      </bottom>
      <diagonal/>
    </border>
    <border>
      <left style="thin">
        <color auto="1"/>
      </left>
      <right/>
      <top style="dotted">
        <color theme="0" tint="-0.1424604022339549"/>
      </top>
      <bottom style="dotted">
        <color theme="0" tint="-0.1424298837244789"/>
      </bottom>
      <diagonal/>
    </border>
    <border>
      <left/>
      <right/>
      <top style="dotted">
        <color theme="0" tint="-0.1423993652150029"/>
      </top>
      <bottom style="dotted">
        <color theme="0" tint="-0.14236884670552691"/>
      </bottom>
      <diagonal/>
    </border>
    <border>
      <left/>
      <right/>
      <top/>
      <bottom style="dotted">
        <color theme="0" tint="-0.24250007629627368"/>
      </bottom>
      <diagonal/>
    </border>
    <border>
      <left/>
      <right/>
      <top style="dotted">
        <color theme="0" tint="-0.24250007629627368"/>
      </top>
      <bottom style="dotted">
        <color theme="0" tint="-0.24250007629627368"/>
      </bottom>
      <diagonal/>
    </border>
    <border>
      <left/>
      <right/>
      <top style="dotted">
        <color theme="0" tint="-0.1424604022339549"/>
      </top>
      <bottom style="thin">
        <color auto="1"/>
      </bottom>
      <diagonal/>
    </border>
    <border>
      <left/>
      <right/>
      <top/>
      <bottom style="dotted">
        <color theme="0" tint="-0.24607074190496536"/>
      </bottom>
      <diagonal/>
    </border>
    <border>
      <left style="thin">
        <color auto="1"/>
      </left>
      <right/>
      <top style="thin">
        <color auto="1"/>
      </top>
      <bottom style="dotted">
        <color theme="0" tint="-0.24607074190496536"/>
      </bottom>
      <diagonal/>
    </border>
    <border>
      <left/>
      <right/>
      <top style="thin">
        <color auto="1"/>
      </top>
      <bottom style="dotted">
        <color theme="0" tint="-0.24607074190496536"/>
      </bottom>
      <diagonal/>
    </border>
    <border>
      <left/>
      <right/>
      <top style="dotted">
        <color theme="0" tint="-0.24607074190496536"/>
      </top>
      <bottom style="dotted">
        <color theme="0" tint="-0.24607074190496536"/>
      </bottom>
      <diagonal/>
    </border>
    <border>
      <left style="thin">
        <color auto="1"/>
      </left>
      <right/>
      <top style="dotted">
        <color theme="0" tint="-0.24607074190496536"/>
      </top>
      <bottom style="dotted">
        <color theme="0" tint="-0.24607074190496536"/>
      </bottom>
      <diagonal/>
    </border>
    <border>
      <left/>
      <right/>
      <top style="dotted">
        <color theme="0" tint="-0.24735251930295724"/>
      </top>
      <bottom style="dotted">
        <color theme="0" tint="-0.24607074190496536"/>
      </bottom>
      <diagonal/>
    </border>
    <border>
      <left/>
      <right/>
      <top style="dotted">
        <color theme="0" tint="-0.24735251930295724"/>
      </top>
      <bottom style="thin">
        <color auto="1"/>
      </bottom>
      <diagonal/>
    </border>
    <border>
      <left/>
      <right/>
      <top style="dotted">
        <color theme="0" tint="-0.24607074190496536"/>
      </top>
      <bottom style="thin">
        <color auto="1"/>
      </bottom>
      <diagonal/>
    </border>
    <border>
      <left/>
      <right/>
      <top/>
      <bottom style="dotted">
        <color theme="0" tint="-0.24750511185033722"/>
      </bottom>
      <diagonal/>
    </border>
    <border>
      <left/>
      <right/>
      <top style="dotted">
        <color theme="0" tint="-0.24750511185033722"/>
      </top>
      <bottom style="dotted">
        <color theme="0" tint="-0.24750511185033722"/>
      </bottom>
      <diagonal/>
    </border>
    <border>
      <left style="thin">
        <color auto="1"/>
      </left>
      <right/>
      <top style="dotted">
        <color theme="0" tint="-0.24817651905880916"/>
      </top>
      <bottom style="dotted">
        <color theme="0" tint="-0.24750511185033722"/>
      </bottom>
      <diagonal/>
    </border>
    <border>
      <left/>
      <right/>
      <top/>
      <bottom style="dotted">
        <color theme="0" tint="-0.24692526017029329"/>
      </bottom>
      <diagonal/>
    </border>
    <border>
      <left style="thin">
        <color auto="1"/>
      </left>
      <right/>
      <top style="thin">
        <color auto="1"/>
      </top>
      <bottom style="dotted">
        <color theme="0" tint="-0.24771874141666922"/>
      </bottom>
      <diagonal/>
    </border>
    <border>
      <left/>
      <right/>
      <top style="thin">
        <color auto="1"/>
      </top>
      <bottom style="dotted">
        <color theme="0" tint="-0.24771874141666922"/>
      </bottom>
      <diagonal/>
    </border>
    <border>
      <left style="thin">
        <color auto="1"/>
      </left>
      <right/>
      <top style="dotted">
        <color theme="0" tint="-0.24771874141666922"/>
      </top>
      <bottom style="thin">
        <color auto="1"/>
      </bottom>
      <diagonal/>
    </border>
    <border>
      <left/>
      <right/>
      <top style="dotted">
        <color theme="0" tint="-0.24771874141666922"/>
      </top>
      <bottom style="thin">
        <color auto="1"/>
      </bottom>
      <diagonal/>
    </border>
    <border>
      <left/>
      <right/>
      <top/>
      <bottom style="dotted">
        <color theme="0" tint="-0.24594866786706138"/>
      </bottom>
      <diagonal/>
    </border>
    <border>
      <left style="thin">
        <color auto="1"/>
      </left>
      <right/>
      <top style="thin">
        <color auto="1"/>
      </top>
      <bottom style="dotted">
        <color theme="0" tint="-0.24594866786706138"/>
      </bottom>
      <diagonal/>
    </border>
    <border>
      <left/>
      <right/>
      <top style="thin">
        <color auto="1"/>
      </top>
      <bottom style="dotted">
        <color theme="0" tint="-0.24594866786706138"/>
      </bottom>
      <diagonal/>
    </border>
    <border>
      <left/>
      <right/>
      <top style="dotted">
        <color theme="0" tint="-0.24674214911343731"/>
      </top>
      <bottom style="dotted">
        <color theme="0" tint="-0.24594866786706138"/>
      </bottom>
      <diagonal/>
    </border>
    <border>
      <left/>
      <right/>
      <top style="dotted">
        <color theme="0" tint="-0.24594866786706138"/>
      </top>
      <bottom style="dotted">
        <color theme="0" tint="-0.24594866786706138"/>
      </bottom>
      <diagonal/>
    </border>
    <border>
      <left style="thin">
        <color auto="1"/>
      </left>
      <right/>
      <top style="dotted">
        <color theme="0" tint="-0.24594866786706138"/>
      </top>
      <bottom style="dotted">
        <color theme="0" tint="-0.24594866786706138"/>
      </bottom>
      <diagonal/>
    </border>
    <border>
      <left style="thin">
        <color auto="1"/>
      </left>
      <right/>
      <top style="dotted">
        <color theme="0" tint="-0.24750511185033722"/>
      </top>
      <bottom style="dotted">
        <color theme="0" tint="-0.24750511185033722"/>
      </bottom>
      <diagonal/>
    </border>
    <border>
      <left/>
      <right/>
      <top/>
      <bottom style="dotted">
        <color theme="0" tint="-0.24588763084810938"/>
      </bottom>
      <diagonal/>
    </border>
    <border>
      <left style="thin">
        <color auto="1"/>
      </left>
      <right/>
      <top/>
      <bottom style="dotted">
        <color theme="0" tint="-0.24588763084810938"/>
      </bottom>
      <diagonal/>
    </border>
    <border>
      <left/>
      <right/>
      <top style="dotted">
        <color theme="0" tint="-0.24588763084810938"/>
      </top>
      <bottom style="dotted">
        <color theme="0" tint="-0.24588763084810938"/>
      </bottom>
      <diagonal/>
    </border>
    <border>
      <left style="thin">
        <color auto="1"/>
      </left>
      <right/>
      <top style="dotted">
        <color theme="0" tint="-0.24588763084810938"/>
      </top>
      <bottom style="dotted">
        <color theme="0" tint="-0.24588763084810938"/>
      </bottom>
      <diagonal/>
    </border>
    <border>
      <left/>
      <right/>
      <top style="dotted">
        <color theme="0" tint="-0.24588763084810938"/>
      </top>
      <bottom/>
      <diagonal/>
    </border>
    <border>
      <left/>
      <right style="thin">
        <color auto="1"/>
      </right>
      <top style="dotted">
        <color theme="0" tint="-0.24588763084810938"/>
      </top>
      <bottom/>
      <diagonal/>
    </border>
    <border>
      <left/>
      <right/>
      <top style="dotted">
        <color theme="0" tint="-0.2447279274880215"/>
      </top>
      <bottom style="dotted">
        <color theme="0" tint="-0.2447279274880215"/>
      </bottom>
      <diagonal/>
    </border>
    <border>
      <left style="thin">
        <color auto="1"/>
      </left>
      <right/>
      <top style="dotted">
        <color theme="0" tint="-0.2447279274880215"/>
      </top>
      <bottom style="dotted">
        <color theme="0" tint="-0.2447279274880215"/>
      </bottom>
      <diagonal/>
    </border>
    <border>
      <left/>
      <right/>
      <top style="dotted">
        <color theme="0" tint="-0.2454908902249214"/>
      </top>
      <bottom style="dotted">
        <color theme="0" tint="-0.2454908902249214"/>
      </bottom>
      <diagonal/>
    </border>
    <border>
      <left/>
      <right style="thin">
        <color auto="1"/>
      </right>
      <top style="dotted">
        <color theme="0" tint="-0.2447279274880215"/>
      </top>
      <bottom style="dotted">
        <color theme="0" tint="-0.2447279274880215"/>
      </bottom>
      <diagonal/>
    </border>
    <border>
      <left/>
      <right/>
      <top style="dotted">
        <color theme="0" tint="-0.2447279274880215"/>
      </top>
      <bottom/>
      <diagonal/>
    </border>
    <border>
      <left/>
      <right style="thin">
        <color auto="1"/>
      </right>
      <top style="dotted">
        <color theme="0" tint="-0.2447279274880215"/>
      </top>
      <bottom/>
      <diagonal/>
    </border>
    <border>
      <left/>
      <right/>
      <top/>
      <bottom style="dotted">
        <color theme="0" tint="-0.24527726065858943"/>
      </bottom>
      <diagonal/>
    </border>
    <border>
      <left style="thin">
        <color auto="1"/>
      </left>
      <right/>
      <top/>
      <bottom style="dotted">
        <color theme="0" tint="-0.24527726065858943"/>
      </bottom>
      <diagonal/>
    </border>
    <border>
      <left/>
      <right/>
      <top style="dotted">
        <color theme="0" tint="-0.24527726065858943"/>
      </top>
      <bottom style="dotted">
        <color theme="0" tint="-0.24527726065858943"/>
      </bottom>
      <diagonal/>
    </border>
    <border>
      <left/>
      <right style="thin">
        <color auto="1"/>
      </right>
      <top/>
      <bottom style="dotted">
        <color theme="0" tint="-0.24527726065858943"/>
      </bottom>
      <diagonal/>
    </border>
    <border>
      <left/>
      <right style="thin">
        <color auto="1"/>
      </right>
      <top style="dotted">
        <color theme="0" tint="-0.24527726065858943"/>
      </top>
      <bottom style="dotted">
        <color theme="0" tint="-0.24527726065858943"/>
      </bottom>
      <diagonal/>
    </border>
    <border>
      <left/>
      <right/>
      <top/>
      <bottom style="dotted">
        <color theme="0" tint="-0.24695577867976928"/>
      </bottom>
      <diagonal/>
    </border>
    <border>
      <left style="thin">
        <color auto="1"/>
      </left>
      <right/>
      <top/>
      <bottom style="dotted">
        <color theme="0" tint="-0.24695577867976928"/>
      </bottom>
      <diagonal/>
    </border>
    <border>
      <left/>
      <right/>
      <top style="dotted">
        <color theme="0" tint="-0.24695577867976928"/>
      </top>
      <bottom style="dotted">
        <color theme="0" tint="-0.24695577867976928"/>
      </bottom>
      <diagonal/>
    </border>
    <border>
      <left/>
      <right style="thin">
        <color auto="1"/>
      </right>
      <top/>
      <bottom style="dotted">
        <color theme="0" tint="-0.24695577867976928"/>
      </bottom>
      <diagonal/>
    </border>
    <border>
      <left/>
      <right style="thin">
        <color auto="1"/>
      </right>
      <top style="dotted">
        <color theme="0" tint="-0.24695577867976928"/>
      </top>
      <bottom style="dotted">
        <color theme="0" tint="-0.24695577867976928"/>
      </bottom>
      <diagonal/>
    </border>
    <border>
      <left/>
      <right/>
      <top style="thin">
        <color auto="1"/>
      </top>
      <bottom style="dotted">
        <color theme="0" tint="-0.2478408154545732"/>
      </bottom>
      <diagonal/>
    </border>
    <border>
      <left/>
      <right/>
      <top style="dotted">
        <color theme="0" tint="-0.2478408154545732"/>
      </top>
      <bottom style="dotted">
        <color theme="0" tint="-0.2478408154545732"/>
      </bottom>
      <diagonal/>
    </border>
    <border>
      <left style="thin">
        <color auto="1"/>
      </left>
      <right/>
      <top style="dotted">
        <color theme="0" tint="-0.24820703756828516"/>
      </top>
      <bottom style="dotted">
        <color theme="0" tint="-0.24820703756828516"/>
      </bottom>
      <diagonal/>
    </border>
    <border>
      <left/>
      <right/>
      <top style="dotted">
        <color theme="0" tint="-0.24820703756828516"/>
      </top>
      <bottom style="dotted">
        <color theme="0" tint="-0.24820703756828516"/>
      </bottom>
      <diagonal/>
    </border>
    <border>
      <left/>
      <right/>
      <top/>
      <bottom style="dotted">
        <color theme="0" tint="-0.2478408154545732"/>
      </bottom>
      <diagonal/>
    </border>
    <border>
      <left/>
      <right/>
      <top style="dotted">
        <color theme="0" tint="-0.2478408154545732"/>
      </top>
      <bottom style="thin">
        <color auto="1"/>
      </bottom>
      <diagonal/>
    </border>
    <border>
      <left style="thin">
        <color auto="1"/>
      </left>
      <right/>
      <top style="dotted">
        <color theme="0" tint="-0.24820703756828516"/>
      </top>
      <bottom style="thin">
        <color auto="1"/>
      </bottom>
      <diagonal/>
    </border>
    <border>
      <left/>
      <right/>
      <top style="dotted">
        <color theme="0" tint="-0.24820703756828516"/>
      </top>
      <bottom style="thin">
        <color auto="1"/>
      </bottom>
      <diagonal/>
    </border>
    <border>
      <left style="thin">
        <color auto="1"/>
      </left>
      <right/>
      <top style="thin">
        <color auto="1"/>
      </top>
      <bottom style="dotted">
        <color theme="0" tint="-0.24692526017029329"/>
      </bottom>
      <diagonal/>
    </border>
    <border>
      <left/>
      <right/>
      <top style="thin">
        <color auto="1"/>
      </top>
      <bottom style="dotted">
        <color theme="0" tint="-0.24692526017029329"/>
      </bottom>
      <diagonal/>
    </border>
    <border>
      <left/>
      <right/>
      <top style="dotted">
        <color theme="0" tint="-0.24692526017029329"/>
      </top>
      <bottom style="dotted">
        <color theme="0" tint="-0.24692526017029329"/>
      </bottom>
      <diagonal/>
    </border>
    <border>
      <left style="thin">
        <color auto="1"/>
      </left>
      <right/>
      <top style="dotted">
        <color theme="0" tint="-0.24692526017029329"/>
      </top>
      <bottom style="dotted">
        <color theme="0" tint="-0.24692526017029329"/>
      </bottom>
      <diagonal/>
    </border>
    <border>
      <left/>
      <right/>
      <top style="dotted">
        <color theme="0" tint="-0.24726096377452925"/>
      </top>
      <bottom style="dotted">
        <color theme="0" tint="-0.24692526017029329"/>
      </bottom>
      <diagonal/>
    </border>
    <border>
      <left/>
      <right/>
      <top style="dotted">
        <color theme="0" tint="-0.24726096377452925"/>
      </top>
      <bottom style="thin">
        <color auto="1"/>
      </bottom>
      <diagonal/>
    </border>
    <border>
      <left/>
      <right/>
      <top/>
      <bottom style="dotted">
        <color theme="0" tint="-0.24738303781243323"/>
      </bottom>
      <diagonal/>
    </border>
    <border>
      <left style="thin">
        <color auto="1"/>
      </left>
      <right/>
      <top style="thin">
        <color auto="1"/>
      </top>
      <bottom style="dotted">
        <color theme="0" tint="-0.24738303781243323"/>
      </bottom>
      <diagonal/>
    </border>
    <border>
      <left/>
      <right/>
      <top style="dotted">
        <color theme="0" tint="-0.24738303781243323"/>
      </top>
      <bottom style="dotted">
        <color theme="0" tint="-0.24738303781243323"/>
      </bottom>
      <diagonal/>
    </border>
    <border>
      <left style="thin">
        <color auto="1"/>
      </left>
      <right/>
      <top style="dotted">
        <color theme="0" tint="-0.24738303781243323"/>
      </top>
      <bottom style="dotted">
        <color theme="0" tint="-0.24738303781243323"/>
      </bottom>
      <diagonal/>
    </border>
    <border>
      <left/>
      <right/>
      <top style="dotted">
        <color theme="0" tint="-0.24771874141666922"/>
      </top>
      <bottom style="dotted">
        <color theme="0" tint="-0.24738303781243323"/>
      </bottom>
      <diagonal/>
    </border>
    <border>
      <left style="thin">
        <color auto="1"/>
      </left>
      <right/>
      <top style="dotted">
        <color theme="0" tint="-0.24738303781243323"/>
      </top>
      <bottom style="thin">
        <color auto="1"/>
      </bottom>
      <diagonal/>
    </border>
    <border>
      <left/>
      <right/>
      <top/>
      <bottom style="dotted">
        <color theme="0" tint="-0.24875637073885312"/>
      </bottom>
      <diagonal/>
    </border>
    <border>
      <left/>
      <right style="thin">
        <color auto="1"/>
      </right>
      <top/>
      <bottom style="dotted">
        <color theme="0" tint="-0.24875637073885312"/>
      </bottom>
      <diagonal/>
    </border>
    <border>
      <left style="thin">
        <color auto="1"/>
      </left>
      <right/>
      <top style="thin">
        <color auto="1"/>
      </top>
      <bottom style="dotted">
        <color theme="0" tint="-0.24875637073885312"/>
      </bottom>
      <diagonal/>
    </border>
    <border>
      <left/>
      <right/>
      <top style="thin">
        <color auto="1"/>
      </top>
      <bottom style="dotted">
        <color theme="0" tint="-0.24875637073885312"/>
      </bottom>
      <diagonal/>
    </border>
    <border>
      <left/>
      <right/>
      <top style="dotted">
        <color theme="0" tint="-0.24875637073885312"/>
      </top>
      <bottom style="dotted">
        <color theme="0" tint="-0.24875637073885312"/>
      </bottom>
      <diagonal/>
    </border>
    <border>
      <left/>
      <right style="thin">
        <color auto="1"/>
      </right>
      <top style="dotted">
        <color theme="0" tint="-0.24875637073885312"/>
      </top>
      <bottom style="dotted">
        <color theme="0" tint="-0.24875637073885312"/>
      </bottom>
      <diagonal/>
    </border>
    <border>
      <left style="thin">
        <color auto="1"/>
      </left>
      <right/>
      <top style="dotted">
        <color theme="0" tint="-0.24875637073885312"/>
      </top>
      <bottom style="dotted">
        <color theme="0" tint="-0.24875637073885312"/>
      </bottom>
      <diagonal/>
    </border>
    <border>
      <left/>
      <right/>
      <top style="dotted">
        <color theme="0" tint="-0.24875637073885312"/>
      </top>
      <bottom style="thin">
        <color auto="1"/>
      </bottom>
      <diagonal/>
    </border>
    <border>
      <left/>
      <right style="thin">
        <color auto="1"/>
      </right>
      <top style="dotted">
        <color theme="0" tint="-0.24875637073885312"/>
      </top>
      <bottom style="thin">
        <color auto="1"/>
      </bottom>
      <diagonal/>
    </border>
    <border>
      <left/>
      <right/>
      <top/>
      <bottom style="dotted">
        <color theme="0" tint="-0.24726096377452925"/>
      </bottom>
      <diagonal/>
    </border>
    <border>
      <left style="thin">
        <color auto="1"/>
      </left>
      <right/>
      <top/>
      <bottom style="dotted">
        <color theme="0" tint="-0.24726096377452925"/>
      </bottom>
      <diagonal/>
    </border>
    <border>
      <left/>
      <right/>
      <top style="dotted">
        <color theme="0" tint="-0.24726096377452925"/>
      </top>
      <bottom style="dotted">
        <color theme="0" tint="-0.24726096377452925"/>
      </bottom>
      <diagonal/>
    </border>
    <border>
      <left/>
      <right style="thin">
        <color auto="1"/>
      </right>
      <top style="dotted">
        <color theme="0" tint="-0.24726096377452925"/>
      </top>
      <bottom style="dotted">
        <color theme="0" tint="-0.24726096377452925"/>
      </bottom>
      <diagonal/>
    </border>
    <border>
      <left/>
      <right/>
      <top/>
      <bottom style="dotted">
        <color theme="0" tint="-0.24741355632190923"/>
      </bottom>
      <diagonal/>
    </border>
    <border>
      <left/>
      <right/>
      <top style="dotted">
        <color theme="0" tint="-0.24741355632190923"/>
      </top>
      <bottom style="dotted">
        <color theme="0" tint="-0.24741355632190923"/>
      </bottom>
      <diagonal/>
    </border>
    <border>
      <left style="thin">
        <color auto="1"/>
      </left>
      <right/>
      <top style="dotted">
        <color theme="0" tint="-0.24774925992614522"/>
      </top>
      <bottom style="dotted">
        <color theme="0" tint="-0.24741355632190923"/>
      </bottom>
      <diagonal/>
    </border>
    <border>
      <left/>
      <right/>
      <top style="dotted">
        <color theme="0" tint="-0.24774925992614522"/>
      </top>
      <bottom style="dotted">
        <color theme="0" tint="-0.24741355632190923"/>
      </bottom>
      <diagonal/>
    </border>
    <border>
      <left style="thin">
        <color auto="1"/>
      </left>
      <right/>
      <top/>
      <bottom style="dotted">
        <color theme="0" tint="-0.24875637073885312"/>
      </bottom>
      <diagonal/>
    </border>
    <border>
      <left style="thin">
        <color auto="1"/>
      </left>
      <right/>
      <top style="thin">
        <color auto="1"/>
      </top>
      <bottom style="dotted">
        <color theme="0" tint="-0.24829859309671315"/>
      </bottom>
      <diagonal/>
    </border>
    <border>
      <left/>
      <right/>
      <top style="thin">
        <color auto="1"/>
      </top>
      <bottom style="dotted">
        <color theme="0" tint="-0.24829859309671315"/>
      </bottom>
      <diagonal/>
    </border>
    <border>
      <left style="thin">
        <color auto="1"/>
      </left>
      <right/>
      <top style="dotted">
        <color theme="0" tint="-0.24829859309671315"/>
      </top>
      <bottom style="dotted">
        <color theme="0" tint="-0.24829859309671315"/>
      </bottom>
      <diagonal/>
    </border>
    <border>
      <left/>
      <right/>
      <top style="dotted">
        <color theme="0" tint="-0.24829859309671315"/>
      </top>
      <bottom/>
      <diagonal/>
    </border>
    <border>
      <left/>
      <right/>
      <top style="dotted">
        <color theme="0" tint="-0.24829859309671315"/>
      </top>
      <bottom style="thin">
        <color auto="1"/>
      </bottom>
      <diagonal/>
    </border>
    <border>
      <left style="thin">
        <color auto="1"/>
      </left>
      <right/>
      <top style="dotted">
        <color theme="0" tint="-0.24829859309671315"/>
      </top>
      <bottom style="thin">
        <color auto="1"/>
      </bottom>
      <diagonal/>
    </border>
    <border>
      <left style="thin">
        <color auto="1"/>
      </left>
      <right/>
      <top style="dotted">
        <color theme="0" tint="-0.24793237098300119"/>
      </top>
      <bottom style="dotted">
        <color theme="0" tint="-0.24750511185033722"/>
      </bottom>
      <diagonal/>
    </border>
    <border>
      <left/>
      <right/>
      <top style="dotted">
        <color theme="0" tint="-0.24793237098300119"/>
      </top>
      <bottom style="dotted">
        <color theme="0" tint="-0.24750511185033722"/>
      </bottom>
      <diagonal/>
    </border>
    <border>
      <left style="thin">
        <color auto="1"/>
      </left>
      <right/>
      <top style="dotted">
        <color theme="0" tint="-0.24750511185033722"/>
      </top>
      <bottom style="dotted">
        <color theme="0" tint="-0.24793237098300119"/>
      </bottom>
      <diagonal/>
    </border>
    <border>
      <left/>
      <right/>
      <top style="dotted">
        <color theme="0" tint="-0.24750511185033722"/>
      </top>
      <bottom style="dotted">
        <color theme="0" tint="-0.24793237098300119"/>
      </bottom>
      <diagonal/>
    </border>
    <border>
      <left style="thin">
        <color auto="1"/>
      </left>
      <right/>
      <top style="dotted">
        <color theme="0" tint="-0.24793237098300119"/>
      </top>
      <bottom style="medium">
        <color auto="1"/>
      </bottom>
      <diagonal/>
    </border>
    <border>
      <left/>
      <right/>
      <top style="dotted">
        <color theme="0" tint="-0.24793237098300119"/>
      </top>
      <bottom style="medium">
        <color auto="1"/>
      </bottom>
      <diagonal/>
    </border>
    <border>
      <left/>
      <right/>
      <top/>
      <bottom style="dotted">
        <color theme="0" tint="-0.24677266762291331"/>
      </bottom>
      <diagonal/>
    </border>
    <border>
      <left style="thin">
        <color auto="1"/>
      </left>
      <right/>
      <top style="thin">
        <color auto="1"/>
      </top>
      <bottom style="dotted">
        <color theme="0" tint="-0.24713888973662526"/>
      </bottom>
      <diagonal/>
    </border>
    <border>
      <left/>
      <right/>
      <top style="dotted">
        <color theme="0" tint="-0.24677266762291331"/>
      </top>
      <bottom style="dotted">
        <color theme="0" tint="-0.24677266762291331"/>
      </bottom>
      <diagonal/>
    </border>
    <border>
      <left style="thin">
        <color auto="1"/>
      </left>
      <right/>
      <top style="dotted">
        <color theme="0" tint="-0.24713888973662526"/>
      </top>
      <bottom style="dotted">
        <color theme="0" tint="-0.24677266762291331"/>
      </bottom>
      <diagonal/>
    </border>
    <border>
      <left/>
      <right/>
      <top style="dotted">
        <color theme="0" tint="-0.24713888973662526"/>
      </top>
      <bottom style="dotted">
        <color theme="0" tint="-0.24677266762291331"/>
      </bottom>
      <diagonal/>
    </border>
    <border>
      <left style="thin">
        <color auto="1"/>
      </left>
      <right/>
      <top style="dotted">
        <color theme="0" tint="-0.24713888973662526"/>
      </top>
      <bottom style="medium">
        <color auto="1"/>
      </bottom>
      <diagonal/>
    </border>
    <border>
      <left/>
      <right/>
      <top style="dotted">
        <color theme="0" tint="-0.24713888973662526"/>
      </top>
      <bottom style="medium">
        <color auto="1"/>
      </bottom>
      <diagonal/>
    </border>
    <border>
      <left/>
      <right/>
      <top/>
      <bottom style="dotted">
        <color theme="0" tint="-0.24704733420819727"/>
      </bottom>
      <diagonal/>
    </border>
    <border>
      <left style="thin">
        <color auto="1"/>
      </left>
      <right/>
      <top style="thin">
        <color auto="1"/>
      </top>
      <bottom style="dotted">
        <color theme="0" tint="-0.24704733420819727"/>
      </bottom>
      <diagonal/>
    </border>
    <border>
      <left/>
      <right/>
      <top style="thin">
        <color auto="1"/>
      </top>
      <bottom style="dotted">
        <color theme="0" tint="-0.24704733420819727"/>
      </bottom>
      <diagonal/>
    </border>
    <border>
      <left/>
      <right/>
      <top style="dotted">
        <color theme="0" tint="-0.24704733420819727"/>
      </top>
      <bottom style="dotted">
        <color theme="0" tint="-0.24704733420819727"/>
      </bottom>
      <diagonal/>
    </border>
    <border>
      <left style="thin">
        <color auto="1"/>
      </left>
      <right/>
      <top style="dotted">
        <color theme="0" tint="-0.24704733420819727"/>
      </top>
      <bottom style="dotted">
        <color theme="0" tint="-0.24704733420819727"/>
      </bottom>
      <diagonal/>
    </border>
    <border>
      <left/>
      <right style="thin">
        <color auto="1"/>
      </right>
      <top style="dotted">
        <color theme="0" tint="-0.24704733420819727"/>
      </top>
      <bottom style="dotted">
        <color theme="0" tint="-0.24704733420819727"/>
      </bottom>
      <diagonal/>
    </border>
    <border>
      <left style="thin">
        <color auto="1"/>
      </left>
      <right/>
      <top style="dotted">
        <color theme="0" tint="-0.24704733420819727"/>
      </top>
      <bottom style="medium">
        <color auto="1"/>
      </bottom>
      <diagonal/>
    </border>
    <border>
      <left/>
      <right/>
      <top style="dotted">
        <color theme="0" tint="-0.24704733420819727"/>
      </top>
      <bottom style="medium">
        <color auto="1"/>
      </bottom>
      <diagonal/>
    </border>
    <border>
      <left/>
      <right/>
      <top/>
      <bottom style="dotted">
        <color theme="0" tint="-0.24744407483138522"/>
      </bottom>
      <diagonal/>
    </border>
    <border>
      <left style="thin">
        <color auto="1"/>
      </left>
      <right/>
      <top style="thin">
        <color auto="1"/>
      </top>
      <bottom style="dotted">
        <color theme="0" tint="-0.24744407483138522"/>
      </bottom>
      <diagonal/>
    </border>
    <border>
      <left/>
      <right/>
      <top style="thin">
        <color auto="1"/>
      </top>
      <bottom style="dotted">
        <color theme="0" tint="-0.24744407483138522"/>
      </bottom>
      <diagonal/>
    </border>
    <border>
      <left/>
      <right/>
      <top style="dotted">
        <color theme="0" tint="-0.24744407483138522"/>
      </top>
      <bottom style="dotted">
        <color theme="0" tint="-0.24744407483138522"/>
      </bottom>
      <diagonal/>
    </border>
    <border>
      <left style="thin">
        <color auto="1"/>
      </left>
      <right/>
      <top style="dotted">
        <color theme="0" tint="-0.24744407483138522"/>
      </top>
      <bottom style="dotted">
        <color theme="0" tint="-0.24744407483138522"/>
      </bottom>
      <diagonal/>
    </border>
    <border>
      <left style="thin">
        <color auto="1"/>
      </left>
      <right/>
      <top style="dotted">
        <color theme="0" tint="-0.24744407483138522"/>
      </top>
      <bottom style="medium">
        <color auto="1"/>
      </bottom>
      <diagonal/>
    </border>
    <border>
      <left/>
      <right/>
      <top style="dotted">
        <color theme="0" tint="-0.24744407483138522"/>
      </top>
      <bottom style="medium">
        <color auto="1"/>
      </bottom>
      <diagonal/>
    </border>
    <border>
      <left/>
      <right/>
      <top style="dotted">
        <color theme="0" tint="-0.24750511185033722"/>
      </top>
      <bottom style="thin">
        <color auto="1"/>
      </bottom>
      <diagonal/>
    </border>
    <border>
      <left/>
      <right style="thin">
        <color auto="1"/>
      </right>
      <top style="dotted">
        <color theme="0" tint="-0.24750511185033722"/>
      </top>
      <bottom style="thin">
        <color auto="1"/>
      </bottom>
      <diagonal/>
    </border>
    <border>
      <left/>
      <right style="thin">
        <color auto="1"/>
      </right>
      <top style="dotted">
        <color theme="0" tint="-0.24750511185033722"/>
      </top>
      <bottom style="dotted">
        <color theme="0" tint="-0.24750511185033722"/>
      </bottom>
      <diagonal/>
    </border>
    <border>
      <left/>
      <right style="thin">
        <color auto="1"/>
      </right>
      <top/>
      <bottom style="dotted">
        <color theme="0" tint="-0.24750511185033722"/>
      </bottom>
      <diagonal/>
    </border>
    <border>
      <left/>
      <right/>
      <top/>
      <bottom style="dashed">
        <color rgb="FFC0C0C0"/>
      </bottom>
      <diagonal/>
    </border>
    <border>
      <left/>
      <right/>
      <top style="dashed">
        <color rgb="FFC0C0C0"/>
      </top>
      <bottom/>
      <diagonal/>
    </border>
    <border>
      <left/>
      <right/>
      <top style="dashed">
        <color rgb="FFC0C0C0"/>
      </top>
      <bottom style="dashed">
        <color rgb="FFC0C0C0"/>
      </bottom>
      <diagonal/>
    </border>
    <border>
      <left style="thin">
        <color auto="1"/>
      </left>
      <right/>
      <top style="dotted">
        <color theme="0" tint="-0.1424604022339549"/>
      </top>
      <bottom style="thin">
        <color indexed="64"/>
      </bottom>
      <diagonal/>
    </border>
    <border>
      <left style="thin">
        <color auto="1"/>
      </left>
      <right/>
      <top/>
      <bottom style="dotted">
        <color theme="0" tint="-0.24829859309671315"/>
      </bottom>
      <diagonal/>
    </border>
    <border>
      <left style="thin">
        <color auto="1"/>
      </left>
      <right/>
      <top style="dotted">
        <color theme="0" tint="-0.24829859309671315"/>
      </top>
      <bottom/>
      <diagonal/>
    </border>
    <border>
      <left/>
      <right/>
      <top style="dotted">
        <color theme="0" tint="-0.24924466689046906"/>
      </top>
      <bottom style="dotted">
        <color theme="0" tint="-0.24924466689046906"/>
      </bottom>
      <diagonal/>
    </border>
    <border>
      <left style="thin">
        <color auto="1"/>
      </left>
      <right/>
      <top style="dotted">
        <color theme="0" tint="-0.24924466689046906"/>
      </top>
      <bottom style="dotted">
        <color theme="0" tint="-0.24924466689046906"/>
      </bottom>
      <diagonal/>
    </border>
    <border>
      <left/>
      <right/>
      <top/>
      <bottom style="dotted">
        <color theme="0" tint="-0.24884792626728111"/>
      </bottom>
      <diagonal/>
    </border>
    <border>
      <left/>
      <right/>
      <top style="dotted">
        <color theme="0" tint="-0.24884792626728111"/>
      </top>
      <bottom style="dotted">
        <color theme="0" tint="-0.24884792626728111"/>
      </bottom>
      <diagonal/>
    </border>
    <border>
      <left/>
      <right/>
      <top style="dotted">
        <color theme="0" tint="-0.24884792626728111"/>
      </top>
      <bottom style="thin">
        <color auto="1"/>
      </bottom>
      <diagonal/>
    </border>
    <border>
      <left/>
      <right/>
      <top style="dotted">
        <color theme="0" tint="-0.24884792626728111"/>
      </top>
      <bottom/>
      <diagonal/>
    </border>
    <border>
      <left/>
      <right/>
      <top style="dotted">
        <color theme="0" tint="-0.24860377819147314"/>
      </top>
      <bottom style="dotted">
        <color theme="0" tint="-0.24860377819147314"/>
      </bottom>
      <diagonal/>
    </border>
    <border>
      <left/>
      <right/>
      <top/>
      <bottom style="thick">
        <color indexed="62"/>
      </bottom>
      <diagonal/>
    </border>
    <border>
      <left/>
      <right/>
      <top/>
      <bottom style="thick">
        <color indexed="22"/>
      </bottom>
      <diagonal/>
    </border>
    <border>
      <left/>
      <right/>
      <top style="dotted">
        <color theme="0" tint="-0.24344615009002959"/>
      </top>
      <bottom style="dotted">
        <color theme="0" tint="-0.24344615009002959"/>
      </bottom>
      <diagonal/>
    </border>
    <border>
      <left/>
      <right/>
      <top/>
      <bottom style="dotted">
        <color indexed="22"/>
      </bottom>
      <diagonal/>
    </border>
    <border>
      <left/>
      <right/>
      <top style="dotted">
        <color indexed="22"/>
      </top>
      <bottom style="dotted">
        <color indexed="22"/>
      </bottom>
      <diagonal/>
    </border>
    <border>
      <left style="thin">
        <color indexed="64"/>
      </left>
      <right/>
      <top/>
      <bottom style="dotted">
        <color theme="0" tint="-0.24884792626728111"/>
      </bottom>
      <diagonal/>
    </border>
    <border>
      <left style="thin">
        <color indexed="64"/>
      </left>
      <right/>
      <top style="dotted">
        <color theme="0" tint="-0.24884792626728111"/>
      </top>
      <bottom style="dotted">
        <color theme="0" tint="-0.24884792626728111"/>
      </bottom>
      <diagonal/>
    </border>
    <border>
      <left style="thin">
        <color indexed="64"/>
      </left>
      <right/>
      <top style="dotted">
        <color theme="0" tint="-0.24884792626728111"/>
      </top>
      <bottom style="thin">
        <color auto="1"/>
      </bottom>
      <diagonal/>
    </border>
    <border>
      <left style="thin">
        <color indexed="64"/>
      </left>
      <right/>
      <top style="dotted">
        <color theme="0" tint="-0.24884792626728111"/>
      </top>
      <bottom/>
      <diagonal/>
    </border>
    <border>
      <left style="thin">
        <color indexed="64"/>
      </left>
      <right/>
      <top style="dotted">
        <color theme="0" tint="-0.24860377819147314"/>
      </top>
      <bottom style="dotted">
        <color theme="0" tint="-0.24860377819147314"/>
      </bottom>
      <diagonal/>
    </border>
    <border>
      <left style="thin">
        <color auto="1"/>
      </left>
      <right style="thin">
        <color auto="1"/>
      </right>
      <top style="thin">
        <color indexed="64"/>
      </top>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right/>
      <top/>
      <bottom style="dotted">
        <color theme="0" tint="-0.24771874141666922"/>
      </bottom>
      <diagonal/>
    </border>
    <border>
      <left/>
      <right/>
      <top style="dotted">
        <color theme="0" tint="-0.24176763206884977"/>
      </top>
      <bottom style="dotted">
        <color theme="0" tint="-0.24176763206884977"/>
      </bottom>
      <diagonal/>
    </border>
  </borders>
  <cellStyleXfs count="1113">
    <xf numFmtId="0" fontId="0" fillId="0" borderId="0"/>
    <xf numFmtId="9" fontId="40" fillId="0" borderId="0" applyFont="0" applyFill="0" applyBorder="0" applyAlignment="0" applyProtection="0"/>
    <xf numFmtId="167" fontId="40" fillId="0" borderId="0" applyFont="0" applyFill="0" applyBorder="0" applyAlignment="0" applyProtection="0"/>
    <xf numFmtId="165" fontId="40" fillId="0" borderId="0" applyFont="0" applyFill="0" applyBorder="0" applyAlignment="0" applyProtection="0"/>
    <xf numFmtId="168" fontId="40" fillId="0" borderId="0" applyFont="0" applyFill="0" applyBorder="0" applyAlignment="0" applyProtection="0"/>
    <xf numFmtId="166" fontId="40"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15" fillId="6" borderId="23" applyNumberFormat="0" applyAlignment="0" applyProtection="0"/>
    <xf numFmtId="168" fontId="13" fillId="0" borderId="0" applyFont="0" applyFill="0" applyBorder="0" applyAlignment="0" applyProtection="0"/>
    <xf numFmtId="0" fontId="13" fillId="0" borderId="0"/>
    <xf numFmtId="0" fontId="40" fillId="0" borderId="0"/>
    <xf numFmtId="37" fontId="19" fillId="0" borderId="0"/>
    <xf numFmtId="175" fontId="40" fillId="0" borderId="0" applyFont="0" applyFill="0" applyBorder="0" applyAlignment="0" applyProtection="0"/>
    <xf numFmtId="0" fontId="40" fillId="0" borderId="0"/>
    <xf numFmtId="0" fontId="40" fillId="0" borderId="0"/>
    <xf numFmtId="0" fontId="40" fillId="0" borderId="0"/>
    <xf numFmtId="0" fontId="22" fillId="0" borderId="0"/>
    <xf numFmtId="37" fontId="19" fillId="0" borderId="0"/>
    <xf numFmtId="175" fontId="40" fillId="0" borderId="0" applyFont="0" applyFill="0" applyBorder="0" applyAlignment="0" applyProtection="0"/>
    <xf numFmtId="0" fontId="40" fillId="0" borderId="0"/>
    <xf numFmtId="175" fontId="40" fillId="0" borderId="0" applyFont="0" applyFill="0" applyBorder="0" applyAlignment="0" applyProtection="0"/>
    <xf numFmtId="0" fontId="40" fillId="0" borderId="0"/>
    <xf numFmtId="0" fontId="40" fillId="0" borderId="0"/>
    <xf numFmtId="0" fontId="40" fillId="0" borderId="0"/>
    <xf numFmtId="0" fontId="40" fillId="0" borderId="0"/>
    <xf numFmtId="37" fontId="19" fillId="0" borderId="0"/>
    <xf numFmtId="9" fontId="40" fillId="0" borderId="0" applyFont="0" applyFill="0" applyBorder="0" applyAlignment="0" applyProtection="0"/>
    <xf numFmtId="0" fontId="40" fillId="0" borderId="0"/>
    <xf numFmtId="0" fontId="40" fillId="0" borderId="0">
      <alignment vertical="center"/>
    </xf>
    <xf numFmtId="0" fontId="43" fillId="0" borderId="0" applyNumberFormat="0" applyFill="0" applyBorder="0">
      <protection locked="0"/>
    </xf>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6" fillId="10" borderId="0" applyNumberFormat="0" applyBorder="0" applyAlignment="0" applyProtection="0"/>
    <xf numFmtId="181" fontId="47" fillId="0" borderId="0" applyFill="0" applyBorder="0" applyAlignment="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0" fontId="51" fillId="0" borderId="0" applyNumberFormat="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0" fontId="52" fillId="0" borderId="0" applyNumberFormat="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11" borderId="0" applyNumberFormat="0" applyBorder="0" applyAlignment="0" applyProtection="0"/>
    <xf numFmtId="0" fontId="26" fillId="6" borderId="0" applyNumberFormat="0" applyBorder="0" applyAlignment="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55" fillId="0" borderId="19" applyNumberFormat="0" applyProtection="0"/>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41" fillId="8" borderId="6" applyNumberFormat="0" applyFill="0" applyBorder="0" applyProtection="0"/>
    <xf numFmtId="0" fontId="55" fillId="0" borderId="0" applyNumberFormat="0" applyFill="0" applyBorder="0" applyAlignment="0" applyProtection="0"/>
    <xf numFmtId="0" fontId="56" fillId="0" borderId="44" applyNumberFormat="0" applyFill="0" applyAlignment="0" applyProtection="0"/>
    <xf numFmtId="0" fontId="56" fillId="0" borderId="0" applyNumberFormat="0" applyFill="0" applyBorder="0" applyAlignment="0" applyProtection="0"/>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57" fillId="14" borderId="41" applyNumberFormat="0" applyAlignment="0" applyProtection="0"/>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9" fillId="29" borderId="0" applyNumberFormat="0" applyBorder="0" applyAlignment="0" applyProtection="0"/>
    <xf numFmtId="0" fontId="40" fillId="0" borderId="0"/>
    <xf numFmtId="0" fontId="40" fillId="0" borderId="0"/>
    <xf numFmtId="0" fontId="40" fillId="0" borderId="0"/>
    <xf numFmtId="0" fontId="40" fillId="30" borderId="46" applyNumberFormat="0" applyFont="0" applyAlignment="0" applyProtection="0"/>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60" fillId="6" borderId="0"/>
    <xf numFmtId="0" fontId="42" fillId="6" borderId="0"/>
    <xf numFmtId="0" fontId="61" fillId="31" borderId="0">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1" fillId="32" borderId="0"/>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0" fontId="63" fillId="6" borderId="23" applyNumberFormat="0" applyAlignment="0" applyProtection="0"/>
    <xf numFmtId="10"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64"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65" fillId="0" borderId="0" applyNumberFormat="0" applyFill="0" applyBorder="0" applyProtection="0"/>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0" fontId="40" fillId="0" borderId="0"/>
    <xf numFmtId="40" fontId="66" fillId="0" borderId="0" applyBorder="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9" fillId="0" borderId="0" applyNumberFormat="0" applyFill="0" applyBorder="0" applyAlignment="0">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0" fontId="140" fillId="0" borderId="0"/>
    <xf numFmtId="0" fontId="64" fillId="9" borderId="0" applyNumberFormat="0" applyBorder="0" applyAlignment="0" applyProtection="0"/>
    <xf numFmtId="0" fontId="64" fillId="10" borderId="0" applyNumberFormat="0" applyBorder="0" applyAlignment="0" applyProtection="0"/>
    <xf numFmtId="0" fontId="64" fillId="11" borderId="0" applyNumberFormat="0" applyBorder="0" applyAlignment="0" applyProtection="0"/>
    <xf numFmtId="0" fontId="64" fillId="12"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6" borderId="0" applyNumberFormat="0" applyBorder="0" applyAlignment="0" applyProtection="0"/>
    <xf numFmtId="0" fontId="64" fillId="17" borderId="0" applyNumberFormat="0" applyBorder="0" applyAlignment="0" applyProtection="0"/>
    <xf numFmtId="0" fontId="64" fillId="12"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143" fillId="19" borderId="0" applyNumberFormat="0" applyBorder="0" applyAlignment="0" applyProtection="0"/>
    <xf numFmtId="0" fontId="143" fillId="16" borderId="0" applyNumberFormat="0" applyBorder="0" applyAlignment="0" applyProtection="0"/>
    <xf numFmtId="0" fontId="143" fillId="17" borderId="0" applyNumberFormat="0" applyBorder="0" applyAlignment="0" applyProtection="0"/>
    <xf numFmtId="0" fontId="143" fillId="20" borderId="0" applyNumberFormat="0" applyBorder="0" applyAlignment="0" applyProtection="0"/>
    <xf numFmtId="0" fontId="143" fillId="21" borderId="0" applyNumberFormat="0" applyBorder="0" applyAlignment="0" applyProtection="0"/>
    <xf numFmtId="0" fontId="143" fillId="22" borderId="0" applyNumberFormat="0" applyBorder="0" applyAlignment="0" applyProtection="0"/>
    <xf numFmtId="0" fontId="143" fillId="23" borderId="0" applyNumberFormat="0" applyBorder="0" applyAlignment="0" applyProtection="0"/>
    <xf numFmtId="0" fontId="143" fillId="24" borderId="0" applyNumberFormat="0" applyBorder="0" applyAlignment="0" applyProtection="0"/>
    <xf numFmtId="0" fontId="143" fillId="25" borderId="0" applyNumberFormat="0" applyBorder="0" applyAlignment="0" applyProtection="0"/>
    <xf numFmtId="0" fontId="143" fillId="20" borderId="0" applyNumberFormat="0" applyBorder="0" applyAlignment="0" applyProtection="0"/>
    <xf numFmtId="0" fontId="143" fillId="21" borderId="0" applyNumberFormat="0" applyBorder="0" applyAlignment="0" applyProtection="0"/>
    <xf numFmtId="0" fontId="143" fillId="26" borderId="0" applyNumberFormat="0" applyBorder="0" applyAlignment="0" applyProtection="0"/>
    <xf numFmtId="0" fontId="144" fillId="10" borderId="0" applyNumberFormat="0" applyBorder="0" applyAlignment="0" applyProtection="0"/>
    <xf numFmtId="0" fontId="145" fillId="6" borderId="41" applyNumberFormat="0" applyAlignment="0" applyProtection="0"/>
    <xf numFmtId="0" fontId="146" fillId="27" borderId="42" applyNumberFormat="0" applyAlignment="0" applyProtection="0"/>
    <xf numFmtId="0" fontId="147" fillId="0" borderId="0" applyNumberFormat="0" applyFill="0" applyBorder="0" applyAlignment="0" applyProtection="0"/>
    <xf numFmtId="0" fontId="148" fillId="11" borderId="0" applyNumberFormat="0" applyBorder="0" applyAlignment="0" applyProtection="0"/>
    <xf numFmtId="0" fontId="149" fillId="0" borderId="225" applyNumberFormat="0" applyFill="0" applyAlignment="0" applyProtection="0"/>
    <xf numFmtId="0" fontId="150" fillId="0" borderId="226" applyNumberFormat="0" applyFill="0" applyAlignment="0" applyProtection="0"/>
    <xf numFmtId="0" fontId="151" fillId="0" borderId="44" applyNumberFormat="0" applyFill="0" applyAlignment="0" applyProtection="0"/>
    <xf numFmtId="0" fontId="151" fillId="0" borderId="0" applyNumberFormat="0" applyFill="0" applyBorder="0" applyAlignment="0" applyProtection="0"/>
    <xf numFmtId="0" fontId="152" fillId="14" borderId="41" applyNumberFormat="0" applyAlignment="0" applyProtection="0"/>
    <xf numFmtId="0" fontId="153" fillId="0" borderId="45" applyNumberFormat="0" applyFill="0" applyAlignment="0" applyProtection="0"/>
    <xf numFmtId="0" fontId="154" fillId="29" borderId="0" applyNumberFormat="0" applyBorder="0" applyAlignment="0" applyProtection="0"/>
    <xf numFmtId="0" fontId="155" fillId="0" borderId="47" applyNumberFormat="0" applyFill="0" applyAlignment="0" applyProtection="0"/>
    <xf numFmtId="0" fontId="156" fillId="0" borderId="0" applyNumberFormat="0" applyFill="0" applyBorder="0" applyAlignment="0" applyProtection="0"/>
    <xf numFmtId="0" fontId="40" fillId="0" borderId="0"/>
    <xf numFmtId="167" fontId="13" fillId="0" borderId="0" applyFont="0" applyFill="0" applyBorder="0" applyAlignment="0" applyProtection="0"/>
    <xf numFmtId="9" fontId="13" fillId="0" borderId="0" applyFont="0" applyFill="0" applyBorder="0" applyAlignment="0" applyProtection="0"/>
    <xf numFmtId="0" fontId="40" fillId="0" borderId="0"/>
    <xf numFmtId="168" fontId="40"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164" fillId="0" borderId="0" applyNumberFormat="0" applyFill="0" applyBorder="0" applyAlignment="0" applyProtection="0"/>
  </cellStyleXfs>
  <cellXfs count="2804">
    <xf numFmtId="0" fontId="0" fillId="0" borderId="0" xfId="0"/>
    <xf numFmtId="0" fontId="3" fillId="3" borderId="0" xfId="0" applyFont="1" applyFill="1" applyBorder="1" applyAlignment="1">
      <alignment horizontal="center"/>
    </xf>
    <xf numFmtId="0" fontId="3" fillId="3" borderId="0" xfId="0" applyFont="1" applyFill="1" applyBorder="1" applyAlignment="1"/>
    <xf numFmtId="0" fontId="3" fillId="3" borderId="0" xfId="0" applyFont="1" applyFill="1" applyBorder="1" applyAlignment="1">
      <alignment horizontal="right"/>
    </xf>
    <xf numFmtId="166" fontId="3" fillId="3" borderId="5" xfId="2" applyNumberFormat="1" applyFont="1" applyFill="1" applyBorder="1" applyAlignment="1"/>
    <xf numFmtId="166" fontId="3" fillId="3" borderId="0" xfId="2" applyNumberFormat="1" applyFont="1" applyFill="1" applyBorder="1" applyAlignment="1"/>
    <xf numFmtId="166" fontId="6" fillId="3" borderId="0" xfId="2" applyNumberFormat="1" applyFont="1" applyFill="1" applyBorder="1" applyAlignment="1">
      <alignment horizontal="right"/>
    </xf>
    <xf numFmtId="166" fontId="3" fillId="3" borderId="0" xfId="2" applyNumberFormat="1" applyFont="1" applyFill="1" applyBorder="1" applyAlignment="1">
      <alignment horizontal="right"/>
    </xf>
    <xf numFmtId="0" fontId="3" fillId="3" borderId="4" xfId="0" applyFont="1" applyFill="1" applyBorder="1" applyAlignment="1">
      <alignment horizontal="right"/>
    </xf>
    <xf numFmtId="166" fontId="3" fillId="3" borderId="7" xfId="2" applyNumberFormat="1" applyFont="1" applyFill="1" applyBorder="1" applyAlignment="1"/>
    <xf numFmtId="0" fontId="3" fillId="3" borderId="8" xfId="0" applyFont="1" applyFill="1" applyBorder="1" applyAlignment="1">
      <alignment horizontal="right"/>
    </xf>
    <xf numFmtId="166" fontId="6" fillId="3" borderId="8" xfId="2" applyNumberFormat="1" applyFont="1" applyFill="1" applyBorder="1" applyAlignment="1">
      <alignment horizontal="right"/>
    </xf>
    <xf numFmtId="166" fontId="3" fillId="3" borderId="8" xfId="2" applyNumberFormat="1" applyFont="1" applyFill="1" applyBorder="1" applyAlignment="1">
      <alignment horizontal="right"/>
    </xf>
    <xf numFmtId="166" fontId="3" fillId="3" borderId="10" xfId="2" applyNumberFormat="1" applyFont="1" applyFill="1" applyBorder="1" applyAlignment="1"/>
    <xf numFmtId="0" fontId="7" fillId="4" borderId="0" xfId="0" quotePrefix="1" applyFont="1" applyFill="1" applyBorder="1" applyAlignment="1">
      <alignment vertical="top"/>
    </xf>
    <xf numFmtId="0" fontId="3" fillId="0" borderId="0" xfId="0" applyFont="1" applyAlignment="1"/>
    <xf numFmtId="0" fontId="5" fillId="0" borderId="0" xfId="0" applyFont="1" applyAlignment="1"/>
    <xf numFmtId="166" fontId="8" fillId="3" borderId="0" xfId="0" applyNumberFormat="1" applyFont="1" applyFill="1" applyBorder="1" applyAlignment="1">
      <alignment horizontal="center"/>
    </xf>
    <xf numFmtId="0" fontId="5" fillId="3" borderId="0" xfId="0" applyFont="1" applyFill="1" applyAlignment="1"/>
    <xf numFmtId="0" fontId="5" fillId="3" borderId="0" xfId="0" applyFont="1" applyFill="1" applyBorder="1" applyAlignment="1">
      <alignment horizontal="center" vertical="center"/>
    </xf>
    <xf numFmtId="166" fontId="5" fillId="3" borderId="0" xfId="0" applyNumberFormat="1" applyFont="1" applyFill="1" applyAlignment="1">
      <alignment horizontal="right"/>
    </xf>
    <xf numFmtId="0" fontId="5" fillId="3" borderId="0" xfId="0" applyNumberFormat="1" applyFont="1" applyFill="1" applyAlignment="1">
      <alignment horizontal="left"/>
    </xf>
    <xf numFmtId="0" fontId="5" fillId="3" borderId="0" xfId="0" applyNumberFormat="1" applyFont="1" applyFill="1" applyBorder="1" applyAlignment="1">
      <alignment horizontal="left"/>
    </xf>
    <xf numFmtId="0" fontId="5" fillId="3" borderId="11" xfId="0" applyFont="1" applyFill="1" applyBorder="1" applyAlignment="1">
      <alignment horizontal="right" vertical="center"/>
    </xf>
    <xf numFmtId="0" fontId="5" fillId="3" borderId="12" xfId="0" applyFont="1" applyFill="1" applyBorder="1" applyAlignment="1">
      <alignment horizontal="right" vertical="center"/>
    </xf>
    <xf numFmtId="0" fontId="5" fillId="3" borderId="12" xfId="0" applyNumberFormat="1" applyFont="1" applyFill="1" applyBorder="1" applyAlignment="1">
      <alignment horizontal="left"/>
    </xf>
    <xf numFmtId="0" fontId="5" fillId="3" borderId="13" xfId="0" applyFont="1" applyFill="1" applyBorder="1" applyAlignment="1">
      <alignment horizontal="right" vertical="center"/>
    </xf>
    <xf numFmtId="166" fontId="5" fillId="3" borderId="0" xfId="2" applyNumberFormat="1" applyFont="1" applyFill="1" applyBorder="1" applyAlignment="1">
      <alignment horizontal="right"/>
    </xf>
    <xf numFmtId="166" fontId="5" fillId="3" borderId="5" xfId="2" applyNumberFormat="1" applyFont="1" applyFill="1" applyBorder="1" applyAlignment="1">
      <alignment horizontal="right"/>
    </xf>
    <xf numFmtId="166" fontId="5" fillId="3" borderId="4" xfId="2" applyNumberFormat="1" applyFont="1" applyFill="1" applyBorder="1" applyAlignment="1">
      <alignment horizontal="right"/>
    </xf>
    <xf numFmtId="166" fontId="5" fillId="3" borderId="7" xfId="2" applyNumberFormat="1" applyFont="1" applyFill="1" applyBorder="1" applyAlignment="1">
      <alignment horizontal="right"/>
    </xf>
    <xf numFmtId="166" fontId="5" fillId="3" borderId="3" xfId="2" applyNumberFormat="1" applyFont="1" applyFill="1" applyBorder="1" applyAlignment="1">
      <alignment horizontal="right"/>
    </xf>
    <xf numFmtId="166" fontId="5" fillId="3" borderId="8" xfId="2" applyNumberFormat="1" applyFont="1" applyFill="1" applyBorder="1" applyAlignment="1">
      <alignment horizontal="right"/>
    </xf>
    <xf numFmtId="166" fontId="5" fillId="3" borderId="10" xfId="2" applyNumberFormat="1" applyFont="1" applyFill="1" applyBorder="1" applyAlignment="1">
      <alignment horizontal="right"/>
    </xf>
    <xf numFmtId="166" fontId="5" fillId="3" borderId="2" xfId="2" applyNumberFormat="1" applyFont="1" applyFill="1" applyBorder="1" applyAlignment="1">
      <alignment horizontal="right"/>
    </xf>
    <xf numFmtId="166" fontId="5" fillId="3" borderId="15" xfId="2" applyNumberFormat="1" applyFont="1" applyFill="1" applyBorder="1" applyAlignment="1">
      <alignment horizontal="right"/>
    </xf>
    <xf numFmtId="166" fontId="5" fillId="3" borderId="17" xfId="2" applyNumberFormat="1" applyFont="1" applyFill="1" applyBorder="1" applyAlignment="1">
      <alignment horizontal="right"/>
    </xf>
    <xf numFmtId="0" fontId="7" fillId="4" borderId="0" xfId="0" quotePrefix="1" applyFont="1" applyFill="1" applyAlignment="1"/>
    <xf numFmtId="0" fontId="3" fillId="4" borderId="0" xfId="0" applyFont="1" applyFill="1" applyAlignment="1"/>
    <xf numFmtId="0" fontId="3" fillId="3" borderId="0" xfId="0" applyFont="1" applyFill="1" applyAlignment="1"/>
    <xf numFmtId="0" fontId="3" fillId="3" borderId="0" xfId="0" applyFont="1" applyFill="1" applyBorder="1" applyAlignment="1">
      <alignment horizontal="center" vertical="center"/>
    </xf>
    <xf numFmtId="166" fontId="3" fillId="3" borderId="0" xfId="0" applyNumberFormat="1" applyFont="1" applyFill="1" applyBorder="1" applyAlignment="1">
      <alignment horizontal="center"/>
    </xf>
    <xf numFmtId="166" fontId="3" fillId="3" borderId="0" xfId="0" applyNumberFormat="1" applyFont="1" applyFill="1" applyAlignment="1">
      <alignment horizontal="right"/>
    </xf>
    <xf numFmtId="0" fontId="3" fillId="3" borderId="0" xfId="0" applyFont="1" applyFill="1" applyBorder="1" applyAlignment="1">
      <alignment vertical="center"/>
    </xf>
    <xf numFmtId="166" fontId="3" fillId="3" borderId="13" xfId="2" applyNumberFormat="1" applyFont="1" applyFill="1" applyBorder="1" applyAlignment="1">
      <alignment horizontal="right"/>
    </xf>
    <xf numFmtId="166" fontId="3" fillId="3" borderId="5" xfId="2" applyNumberFormat="1" applyFont="1" applyFill="1" applyBorder="1" applyAlignment="1">
      <alignment horizontal="right"/>
    </xf>
    <xf numFmtId="166" fontId="3" fillId="3" borderId="7" xfId="2" applyNumberFormat="1" applyFont="1" applyFill="1" applyBorder="1" applyAlignment="1">
      <alignment horizontal="right"/>
    </xf>
    <xf numFmtId="0" fontId="3" fillId="3" borderId="8" xfId="0" applyFont="1" applyFill="1" applyBorder="1" applyAlignment="1"/>
    <xf numFmtId="166" fontId="3" fillId="3" borderId="17" xfId="2" applyNumberFormat="1" applyFont="1" applyFill="1" applyBorder="1" applyAlignment="1">
      <alignment horizontal="right"/>
    </xf>
    <xf numFmtId="0" fontId="2" fillId="3" borderId="0" xfId="0" applyFont="1" applyFill="1" applyAlignment="1" applyProtection="1">
      <protection locked="0"/>
    </xf>
    <xf numFmtId="0" fontId="4" fillId="3" borderId="0" xfId="0" applyFont="1" applyFill="1" applyBorder="1" applyAlignment="1" applyProtection="1">
      <protection locked="0"/>
    </xf>
    <xf numFmtId="166" fontId="4" fillId="3" borderId="0" xfId="0" applyNumberFormat="1" applyFont="1" applyFill="1" applyBorder="1" applyAlignment="1" applyProtection="1">
      <alignment horizontal="center"/>
      <protection locked="0"/>
    </xf>
    <xf numFmtId="0" fontId="3" fillId="3" borderId="0" xfId="0" applyFont="1" applyFill="1" applyBorder="1" applyAlignment="1" applyProtection="1">
      <protection locked="0"/>
    </xf>
    <xf numFmtId="0" fontId="3" fillId="3" borderId="0" xfId="0" applyFont="1" applyFill="1" applyAlignment="1" applyProtection="1">
      <protection locked="0"/>
    </xf>
    <xf numFmtId="166" fontId="3" fillId="3" borderId="12" xfId="0" applyNumberFormat="1" applyFont="1" applyFill="1" applyBorder="1" applyAlignment="1" applyProtection="1">
      <alignment horizontal="right"/>
      <protection locked="0"/>
    </xf>
    <xf numFmtId="166" fontId="3" fillId="3" borderId="13" xfId="2" applyNumberFormat="1" applyFont="1" applyFill="1" applyBorder="1" applyAlignment="1" applyProtection="1">
      <alignment horizontal="right"/>
      <protection locked="0"/>
    </xf>
    <xf numFmtId="166" fontId="3" fillId="3" borderId="5" xfId="2" applyNumberFormat="1" applyFont="1" applyFill="1" applyBorder="1" applyAlignment="1" applyProtection="1">
      <alignment horizontal="right"/>
      <protection locked="0"/>
    </xf>
    <xf numFmtId="0" fontId="3" fillId="3" borderId="4" xfId="0" applyFont="1" applyFill="1" applyBorder="1" applyAlignment="1" applyProtection="1">
      <alignment horizontal="center"/>
      <protection locked="0"/>
    </xf>
    <xf numFmtId="0" fontId="3" fillId="3" borderId="4" xfId="0" applyFont="1" applyFill="1" applyBorder="1" applyAlignment="1" applyProtection="1">
      <protection locked="0"/>
    </xf>
    <xf numFmtId="0" fontId="3" fillId="3" borderId="14" xfId="0" applyFont="1" applyFill="1" applyBorder="1" applyAlignment="1" applyProtection="1">
      <protection locked="0"/>
    </xf>
    <xf numFmtId="166" fontId="3" fillId="3" borderId="7" xfId="2" applyNumberFormat="1" applyFont="1" applyFill="1" applyBorder="1" applyAlignment="1" applyProtection="1">
      <alignment horizontal="right"/>
      <protection locked="0"/>
    </xf>
    <xf numFmtId="0" fontId="3" fillId="3" borderId="8" xfId="0" applyFont="1" applyFill="1" applyBorder="1" applyAlignment="1" applyProtection="1">
      <alignment horizontal="center"/>
      <protection locked="0"/>
    </xf>
    <xf numFmtId="0" fontId="3" fillId="3" borderId="8" xfId="0" applyFont="1" applyFill="1" applyBorder="1" applyAlignment="1" applyProtection="1">
      <protection locked="0"/>
    </xf>
    <xf numFmtId="0" fontId="3" fillId="3" borderId="9" xfId="0" applyFont="1" applyFill="1" applyBorder="1" applyAlignment="1" applyProtection="1">
      <protection locked="0"/>
    </xf>
    <xf numFmtId="166" fontId="3" fillId="3" borderId="17" xfId="2" applyNumberFormat="1" applyFont="1" applyFill="1" applyBorder="1" applyAlignment="1" applyProtection="1">
      <alignment horizontal="right"/>
      <protection locked="0"/>
    </xf>
    <xf numFmtId="0" fontId="7" fillId="0" borderId="0" xfId="0" quotePrefix="1" applyFont="1" applyFill="1" applyBorder="1" applyAlignment="1" applyProtection="1">
      <alignment horizontal="left" vertical="top"/>
      <protection locked="0"/>
    </xf>
    <xf numFmtId="0" fontId="2" fillId="3" borderId="0" xfId="0" applyFont="1" applyFill="1" applyAlignment="1"/>
    <xf numFmtId="0" fontId="3" fillId="4" borderId="3" xfId="0" applyFont="1" applyFill="1" applyBorder="1" applyAlignment="1">
      <alignment horizontal="center"/>
    </xf>
    <xf numFmtId="0" fontId="3" fillId="4" borderId="0" xfId="0" applyFont="1" applyFill="1" applyBorder="1" applyAlignment="1"/>
    <xf numFmtId="166" fontId="4" fillId="4" borderId="0" xfId="0" applyNumberFormat="1" applyFont="1" applyFill="1" applyBorder="1" applyAlignment="1">
      <alignment horizontal="center"/>
    </xf>
    <xf numFmtId="166" fontId="3" fillId="4" borderId="13" xfId="2" applyNumberFormat="1" applyFont="1" applyFill="1" applyBorder="1" applyAlignment="1">
      <alignment horizontal="right"/>
    </xf>
    <xf numFmtId="166" fontId="3" fillId="4" borderId="5" xfId="2" applyNumberFormat="1" applyFont="1" applyFill="1" applyBorder="1" applyAlignment="1">
      <alignment horizontal="right"/>
    </xf>
    <xf numFmtId="0" fontId="3" fillId="4" borderId="4" xfId="0" applyFont="1" applyFill="1" applyBorder="1" applyAlignment="1">
      <alignment horizontal="center" vertical="center"/>
    </xf>
    <xf numFmtId="0" fontId="3" fillId="4" borderId="4" xfId="0" applyFont="1" applyFill="1" applyBorder="1" applyAlignment="1"/>
    <xf numFmtId="166" fontId="3" fillId="4" borderId="7" xfId="2" applyNumberFormat="1" applyFont="1" applyFill="1" applyBorder="1" applyAlignment="1">
      <alignment horizontal="right"/>
    </xf>
    <xf numFmtId="0" fontId="3" fillId="4" borderId="8" xfId="0" applyFont="1" applyFill="1" applyBorder="1" applyAlignment="1">
      <alignment horizontal="center" vertical="center"/>
    </xf>
    <xf numFmtId="0" fontId="3" fillId="4" borderId="8" xfId="0" applyFont="1" applyFill="1" applyBorder="1" applyAlignment="1"/>
    <xf numFmtId="166" fontId="3" fillId="4" borderId="17" xfId="2" applyNumberFormat="1" applyFont="1" applyFill="1" applyBorder="1" applyAlignment="1">
      <alignment horizontal="right"/>
    </xf>
    <xf numFmtId="0" fontId="3" fillId="3" borderId="0" xfId="0" applyFont="1" applyFill="1" applyBorder="1" applyAlignment="1">
      <alignment horizontal="left" vertical="center"/>
    </xf>
    <xf numFmtId="0" fontId="6" fillId="3" borderId="0" xfId="0" applyFont="1" applyFill="1" applyBorder="1" applyAlignment="1">
      <alignment horizontal="left" vertical="center"/>
    </xf>
    <xf numFmtId="166" fontId="3" fillId="3" borderId="13" xfId="1" applyNumberFormat="1" applyFont="1" applyFill="1" applyBorder="1" applyAlignment="1">
      <alignment horizontal="right"/>
    </xf>
    <xf numFmtId="0" fontId="3" fillId="3" borderId="0" xfId="0" applyFont="1" applyFill="1" applyBorder="1" applyAlignment="1">
      <alignment horizontal="right" vertical="center"/>
    </xf>
    <xf numFmtId="0" fontId="3" fillId="3" borderId="0" xfId="0" applyFont="1" applyFill="1" applyBorder="1" applyAlignment="1">
      <alignment wrapText="1"/>
    </xf>
    <xf numFmtId="0" fontId="3" fillId="3" borderId="6" xfId="0" applyFont="1" applyFill="1" applyBorder="1" applyAlignment="1">
      <alignment horizontal="right" wrapText="1"/>
    </xf>
    <xf numFmtId="166" fontId="3" fillId="3" borderId="5" xfId="1" applyNumberFormat="1" applyFont="1" applyFill="1" applyBorder="1" applyAlignment="1">
      <alignment horizontal="right"/>
    </xf>
    <xf numFmtId="0" fontId="3" fillId="3" borderId="6" xfId="0" applyFont="1" applyFill="1" applyBorder="1" applyAlignment="1">
      <alignment horizontal="right"/>
    </xf>
    <xf numFmtId="166" fontId="3" fillId="3" borderId="7" xfId="1" applyNumberFormat="1" applyFont="1" applyFill="1" applyBorder="1" applyAlignment="1">
      <alignment horizontal="right"/>
    </xf>
    <xf numFmtId="0" fontId="3" fillId="3" borderId="8" xfId="0" applyFont="1" applyFill="1" applyBorder="1" applyAlignment="1">
      <alignment horizontal="right" vertical="center"/>
    </xf>
    <xf numFmtId="0" fontId="3" fillId="3" borderId="9" xfId="0" applyFont="1" applyFill="1" applyBorder="1" applyAlignment="1">
      <alignment horizontal="right"/>
    </xf>
    <xf numFmtId="166" fontId="3" fillId="3" borderId="10" xfId="1" applyNumberFormat="1" applyFont="1" applyFill="1" applyBorder="1" applyAlignment="1">
      <alignment horizontal="right"/>
    </xf>
    <xf numFmtId="0" fontId="4" fillId="3" borderId="12" xfId="0" applyFont="1" applyFill="1" applyBorder="1" applyAlignment="1">
      <alignment horizontal="center"/>
    </xf>
    <xf numFmtId="0" fontId="4" fillId="3" borderId="0" xfId="0" applyFont="1" applyFill="1" applyBorder="1" applyAlignment="1">
      <alignment horizontal="center"/>
    </xf>
    <xf numFmtId="166" fontId="3" fillId="3" borderId="4" xfId="0" quotePrefix="1" applyNumberFormat="1" applyFont="1" applyFill="1" applyBorder="1" applyAlignment="1">
      <alignment horizontal="right"/>
    </xf>
    <xf numFmtId="166" fontId="3" fillId="3" borderId="13" xfId="4" applyNumberFormat="1" applyFont="1" applyFill="1" applyBorder="1" applyAlignment="1">
      <alignment horizontal="right"/>
    </xf>
    <xf numFmtId="166" fontId="3" fillId="3" borderId="5" xfId="4" applyNumberFormat="1" applyFont="1" applyFill="1" applyBorder="1" applyAlignment="1">
      <alignment horizontal="right"/>
    </xf>
    <xf numFmtId="166" fontId="3" fillId="3" borderId="7" xfId="4" applyNumberFormat="1" applyFont="1" applyFill="1" applyBorder="1" applyAlignment="1">
      <alignment horizontal="right"/>
    </xf>
    <xf numFmtId="166" fontId="3" fillId="3" borderId="17" xfId="4" applyNumberFormat="1" applyFont="1" applyFill="1" applyBorder="1" applyAlignment="1">
      <alignment horizontal="right"/>
    </xf>
    <xf numFmtId="0" fontId="7" fillId="4" borderId="0" xfId="0" quotePrefix="1" applyFont="1" applyFill="1" applyBorder="1" applyAlignment="1"/>
    <xf numFmtId="0" fontId="10" fillId="0" borderId="0" xfId="0" applyFont="1" applyFill="1" applyAlignment="1">
      <alignment horizontal="left"/>
    </xf>
    <xf numFmtId="0" fontId="10" fillId="3" borderId="12" xfId="0" applyFont="1" applyFill="1" applyBorder="1" applyAlignment="1">
      <alignment horizontal="left"/>
    </xf>
    <xf numFmtId="166" fontId="11" fillId="3" borderId="12" xfId="0" applyNumberFormat="1" applyFont="1" applyFill="1" applyBorder="1" applyAlignment="1">
      <alignment horizontal="center"/>
    </xf>
    <xf numFmtId="166" fontId="11" fillId="3" borderId="0" xfId="0" applyNumberFormat="1" applyFont="1" applyFill="1" applyBorder="1" applyAlignment="1">
      <alignment horizontal="center"/>
    </xf>
    <xf numFmtId="0" fontId="10" fillId="3" borderId="0" xfId="0" applyFont="1" applyFill="1" applyAlignment="1">
      <alignment horizontal="left"/>
    </xf>
    <xf numFmtId="166" fontId="10" fillId="3" borderId="0" xfId="0" applyNumberFormat="1" applyFont="1" applyFill="1" applyAlignment="1">
      <alignment horizontal="right"/>
    </xf>
    <xf numFmtId="0" fontId="10" fillId="3" borderId="11" xfId="0" applyFont="1" applyFill="1" applyBorder="1" applyAlignment="1">
      <alignment vertical="center" wrapText="1"/>
    </xf>
    <xf numFmtId="0" fontId="10" fillId="3" borderId="12" xfId="0" applyFont="1" applyFill="1" applyBorder="1" applyAlignment="1">
      <alignment vertical="center" wrapText="1"/>
    </xf>
    <xf numFmtId="0" fontId="10" fillId="3" borderId="12" xfId="0" applyFont="1" applyFill="1" applyBorder="1" applyAlignment="1">
      <alignment horizontal="right" vertical="center" wrapText="1"/>
    </xf>
    <xf numFmtId="0" fontId="10" fillId="3" borderId="12" xfId="0" applyNumberFormat="1" applyFont="1" applyFill="1" applyBorder="1" applyAlignment="1">
      <alignment horizontal="right" vertical="center" wrapText="1"/>
    </xf>
    <xf numFmtId="0" fontId="10" fillId="3" borderId="12" xfId="0" applyFont="1" applyFill="1" applyBorder="1" applyAlignment="1">
      <alignment horizontal="right" vertical="center"/>
    </xf>
    <xf numFmtId="0" fontId="10" fillId="3" borderId="13" xfId="0" applyFont="1" applyFill="1" applyBorder="1" applyAlignment="1">
      <alignment horizontal="right" vertical="center"/>
    </xf>
    <xf numFmtId="0" fontId="10" fillId="4" borderId="6" xfId="0" applyFont="1" applyFill="1" applyBorder="1" applyAlignment="1">
      <alignment horizontal="left"/>
    </xf>
    <xf numFmtId="166" fontId="10" fillId="4" borderId="0" xfId="2" applyNumberFormat="1" applyFont="1" applyFill="1" applyBorder="1" applyAlignment="1">
      <alignment horizontal="right"/>
    </xf>
    <xf numFmtId="170" fontId="10" fillId="4" borderId="0" xfId="2" applyNumberFormat="1" applyFont="1" applyFill="1" applyBorder="1" applyAlignment="1">
      <alignment horizontal="right"/>
    </xf>
    <xf numFmtId="170" fontId="10" fillId="4" borderId="0" xfId="2" applyNumberFormat="1" applyFont="1" applyFill="1" applyBorder="1" applyAlignment="1">
      <alignment horizontal="left"/>
    </xf>
    <xf numFmtId="166" fontId="10" fillId="4" borderId="0" xfId="1" applyNumberFormat="1" applyFont="1" applyFill="1" applyBorder="1" applyAlignment="1">
      <alignment horizontal="right"/>
    </xf>
    <xf numFmtId="168" fontId="10" fillId="4" borderId="0" xfId="2" applyNumberFormat="1" applyFont="1" applyFill="1" applyBorder="1" applyAlignment="1">
      <alignment horizontal="right"/>
    </xf>
    <xf numFmtId="166" fontId="10" fillId="4" borderId="0" xfId="0" applyNumberFormat="1" applyFont="1" applyFill="1" applyBorder="1" applyAlignment="1">
      <alignment horizontal="right"/>
    </xf>
    <xf numFmtId="168" fontId="10" fillId="4" borderId="0" xfId="0" applyNumberFormat="1" applyFont="1" applyFill="1" applyBorder="1" applyAlignment="1">
      <alignment horizontal="right"/>
    </xf>
    <xf numFmtId="171" fontId="10" fillId="4" borderId="0" xfId="0" applyNumberFormat="1" applyFont="1" applyFill="1" applyBorder="1" applyAlignment="1">
      <alignment horizontal="right"/>
    </xf>
    <xf numFmtId="171" fontId="10" fillId="4" borderId="5" xfId="0" applyNumberFormat="1" applyFont="1" applyFill="1" applyBorder="1" applyAlignment="1">
      <alignment horizontal="right"/>
    </xf>
    <xf numFmtId="166" fontId="10" fillId="4" borderId="5" xfId="2" applyNumberFormat="1" applyFont="1" applyFill="1" applyBorder="1" applyAlignment="1">
      <alignment horizontal="right"/>
    </xf>
    <xf numFmtId="0" fontId="10" fillId="0" borderId="0" xfId="0" applyFont="1" applyFill="1" applyAlignment="1"/>
    <xf numFmtId="166" fontId="10" fillId="4" borderId="7" xfId="2" applyNumberFormat="1" applyFont="1" applyFill="1" applyBorder="1" applyAlignment="1">
      <alignment horizontal="right"/>
    </xf>
    <xf numFmtId="0" fontId="10" fillId="4" borderId="1" xfId="0" applyFont="1" applyFill="1" applyBorder="1" applyAlignment="1">
      <alignment horizontal="left"/>
    </xf>
    <xf numFmtId="166" fontId="10" fillId="4" borderId="3" xfId="2" applyNumberFormat="1" applyFont="1" applyFill="1" applyBorder="1" applyAlignment="1">
      <alignment horizontal="right"/>
    </xf>
    <xf numFmtId="166" fontId="10" fillId="4" borderId="5" xfId="0" applyNumberFormat="1" applyFont="1" applyFill="1" applyBorder="1" applyAlignment="1">
      <alignment horizontal="right"/>
    </xf>
    <xf numFmtId="0" fontId="10" fillId="4" borderId="0" xfId="0" applyFont="1" applyFill="1" applyBorder="1" applyAlignment="1">
      <alignment horizontal="right"/>
    </xf>
    <xf numFmtId="0" fontId="14" fillId="0" borderId="0" xfId="0" quotePrefix="1" applyFont="1" applyFill="1" applyBorder="1" applyAlignment="1">
      <alignment horizontal="left"/>
    </xf>
    <xf numFmtId="0" fontId="14" fillId="4" borderId="0" xfId="0" quotePrefix="1" applyFont="1" applyFill="1" applyBorder="1" applyAlignment="1">
      <alignment horizontal="left"/>
    </xf>
    <xf numFmtId="0" fontId="3" fillId="0" borderId="0" xfId="0" applyFont="1" applyFill="1" applyAlignment="1"/>
    <xf numFmtId="0" fontId="7" fillId="0" borderId="0" xfId="0" applyFont="1" applyAlignment="1"/>
    <xf numFmtId="0" fontId="3" fillId="0" borderId="0" xfId="0" applyFont="1" applyBorder="1" applyAlignment="1"/>
    <xf numFmtId="0" fontId="3" fillId="3" borderId="0" xfId="0" applyNumberFormat="1" applyFont="1" applyFill="1" applyBorder="1" applyAlignment="1">
      <alignment horizontal="right" vertical="center" wrapText="1"/>
    </xf>
    <xf numFmtId="0" fontId="3" fillId="3" borderId="11" xfId="0" applyNumberFormat="1" applyFont="1" applyFill="1" applyBorder="1" applyAlignment="1">
      <alignment horizontal="right" vertical="center" wrapText="1"/>
    </xf>
    <xf numFmtId="0" fontId="3" fillId="3" borderId="12" xfId="0" applyNumberFormat="1" applyFont="1" applyFill="1" applyBorder="1" applyAlignment="1">
      <alignment horizontal="right" vertical="center" wrapText="1"/>
    </xf>
    <xf numFmtId="0" fontId="3" fillId="3" borderId="13" xfId="0" applyNumberFormat="1" applyFont="1" applyFill="1" applyBorder="1" applyAlignment="1">
      <alignment horizontal="right" vertical="center" wrapText="1"/>
    </xf>
    <xf numFmtId="0" fontId="3" fillId="3" borderId="6" xfId="0" applyNumberFormat="1" applyFont="1" applyFill="1" applyBorder="1" applyAlignment="1">
      <alignment horizontal="right" vertical="center" wrapText="1"/>
    </xf>
    <xf numFmtId="0" fontId="3" fillId="3" borderId="5" xfId="0" applyNumberFormat="1" applyFont="1" applyFill="1" applyBorder="1" applyAlignment="1">
      <alignment horizontal="right" vertical="center" wrapText="1"/>
    </xf>
    <xf numFmtId="168" fontId="3" fillId="3" borderId="0" xfId="1" applyNumberFormat="1" applyFont="1" applyFill="1" applyBorder="1" applyAlignment="1">
      <alignment horizontal="right"/>
    </xf>
    <xf numFmtId="166" fontId="3" fillId="3" borderId="5" xfId="0" applyNumberFormat="1" applyFont="1" applyFill="1" applyBorder="1" applyAlignment="1">
      <alignment horizontal="right"/>
    </xf>
    <xf numFmtId="168" fontId="3" fillId="3" borderId="2" xfId="1" applyNumberFormat="1" applyFont="1" applyFill="1" applyBorder="1" applyAlignment="1">
      <alignment horizontal="right"/>
    </xf>
    <xf numFmtId="166" fontId="3" fillId="3" borderId="3" xfId="0" applyNumberFormat="1" applyFont="1" applyFill="1" applyBorder="1" applyAlignment="1">
      <alignment horizontal="right"/>
    </xf>
    <xf numFmtId="168" fontId="3" fillId="3" borderId="0" xfId="0" applyNumberFormat="1" applyFont="1" applyFill="1" applyBorder="1" applyAlignment="1">
      <alignment horizontal="right"/>
    </xf>
    <xf numFmtId="0" fontId="3" fillId="4" borderId="5" xfId="0" applyFont="1" applyFill="1" applyBorder="1" applyAlignment="1"/>
    <xf numFmtId="166" fontId="3" fillId="3" borderId="11" xfId="0" applyNumberFormat="1" applyFont="1" applyFill="1" applyBorder="1" applyAlignment="1">
      <alignment horizontal="right"/>
    </xf>
    <xf numFmtId="166" fontId="3" fillId="3" borderId="13" xfId="0" applyNumberFormat="1" applyFont="1" applyFill="1" applyBorder="1" applyAlignment="1">
      <alignment horizontal="right"/>
    </xf>
    <xf numFmtId="166" fontId="3" fillId="3" borderId="6" xfId="0" applyNumberFormat="1" applyFont="1" applyFill="1" applyBorder="1" applyAlignment="1">
      <alignment horizontal="right"/>
    </xf>
    <xf numFmtId="0" fontId="3" fillId="3" borderId="4" xfId="0" applyFont="1" applyFill="1" applyBorder="1" applyAlignment="1">
      <alignment horizontal="left" vertical="center"/>
    </xf>
    <xf numFmtId="166" fontId="3" fillId="3" borderId="14" xfId="0" applyNumberFormat="1" applyFont="1" applyFill="1" applyBorder="1" applyAlignment="1">
      <alignment horizontal="right"/>
    </xf>
    <xf numFmtId="166" fontId="3" fillId="3" borderId="7" xfId="0" applyNumberFormat="1" applyFont="1" applyFill="1" applyBorder="1" applyAlignment="1">
      <alignment horizontal="right"/>
    </xf>
    <xf numFmtId="166" fontId="17" fillId="5" borderId="5" xfId="10" applyNumberFormat="1" applyFont="1" applyFill="1" applyBorder="1" applyAlignment="1">
      <alignment horizontal="right"/>
    </xf>
    <xf numFmtId="0" fontId="3" fillId="7" borderId="4" xfId="0" applyFont="1" applyFill="1" applyBorder="1" applyAlignment="1"/>
    <xf numFmtId="166" fontId="17" fillId="5" borderId="7" xfId="10" applyNumberFormat="1" applyFont="1" applyFill="1" applyBorder="1" applyAlignment="1">
      <alignment horizontal="right"/>
    </xf>
    <xf numFmtId="0" fontId="3" fillId="7" borderId="15" xfId="0" applyFont="1" applyFill="1" applyBorder="1" applyAlignment="1"/>
    <xf numFmtId="166" fontId="3" fillId="3" borderId="10" xfId="0" applyNumberFormat="1" applyFont="1" applyFill="1" applyBorder="1" applyAlignment="1">
      <alignment horizontal="right"/>
    </xf>
    <xf numFmtId="0" fontId="3" fillId="3" borderId="15" xfId="0" applyFont="1" applyFill="1" applyBorder="1" applyAlignment="1"/>
    <xf numFmtId="0" fontId="6" fillId="3" borderId="0" xfId="0" applyFont="1" applyFill="1" applyBorder="1" applyAlignment="1"/>
    <xf numFmtId="0" fontId="6" fillId="3" borderId="0" xfId="0" applyNumberFormat="1" applyFont="1" applyFill="1" applyBorder="1" applyAlignment="1">
      <alignment vertical="center" wrapText="1"/>
    </xf>
    <xf numFmtId="9" fontId="3" fillId="3" borderId="5" xfId="1" applyNumberFormat="1" applyFont="1" applyFill="1" applyBorder="1" applyAlignment="1">
      <alignment horizontal="right"/>
    </xf>
    <xf numFmtId="168" fontId="3" fillId="3" borderId="0" xfId="2" applyNumberFormat="1" applyFont="1" applyFill="1" applyBorder="1" applyAlignment="1">
      <alignment horizontal="right"/>
    </xf>
    <xf numFmtId="9" fontId="3" fillId="3" borderId="7" xfId="1" applyNumberFormat="1" applyFont="1" applyFill="1" applyBorder="1" applyAlignment="1">
      <alignment horizontal="right"/>
    </xf>
    <xf numFmtId="9" fontId="3" fillId="3" borderId="3" xfId="1" applyNumberFormat="1" applyFont="1" applyFill="1" applyBorder="1" applyAlignment="1">
      <alignment horizontal="right"/>
    </xf>
    <xf numFmtId="9" fontId="3" fillId="3" borderId="13" xfId="1" applyNumberFormat="1" applyFont="1" applyFill="1" applyBorder="1" applyAlignment="1">
      <alignment horizontal="right"/>
    </xf>
    <xf numFmtId="9" fontId="3" fillId="3" borderId="17" xfId="1" applyNumberFormat="1" applyFont="1" applyFill="1" applyBorder="1" applyAlignment="1">
      <alignment horizontal="right"/>
    </xf>
    <xf numFmtId="171" fontId="3" fillId="3" borderId="0" xfId="2" applyNumberFormat="1" applyFont="1" applyFill="1" applyBorder="1" applyAlignment="1">
      <alignment horizontal="right"/>
    </xf>
    <xf numFmtId="9" fontId="3" fillId="3" borderId="0" xfId="1" applyNumberFormat="1" applyFont="1" applyFill="1" applyBorder="1" applyAlignment="1">
      <alignment horizontal="right"/>
    </xf>
    <xf numFmtId="0" fontId="14" fillId="0" borderId="0" xfId="0" applyFont="1" applyAlignment="1"/>
    <xf numFmtId="0" fontId="14" fillId="3" borderId="0" xfId="0" quotePrefix="1" applyFont="1" applyFill="1" applyBorder="1" applyAlignment="1">
      <alignment horizontal="left"/>
    </xf>
    <xf numFmtId="166" fontId="4" fillId="3" borderId="12" xfId="0" applyNumberFormat="1" applyFont="1" applyFill="1" applyBorder="1" applyAlignment="1">
      <alignment horizontal="center"/>
    </xf>
    <xf numFmtId="0" fontId="3" fillId="3" borderId="15" xfId="0" applyFont="1" applyFill="1" applyBorder="1" applyAlignment="1">
      <alignment horizontal="right"/>
    </xf>
    <xf numFmtId="166" fontId="6" fillId="3" borderId="12" xfId="0" applyNumberFormat="1" applyFont="1" applyFill="1" applyBorder="1" applyAlignment="1">
      <alignment horizontal="right"/>
    </xf>
    <xf numFmtId="166" fontId="6" fillId="4" borderId="12" xfId="0" applyNumberFormat="1" applyFont="1" applyFill="1" applyBorder="1" applyAlignment="1">
      <alignment horizontal="right"/>
    </xf>
    <xf numFmtId="166" fontId="3" fillId="4" borderId="13" xfId="0" applyNumberFormat="1" applyFont="1" applyFill="1" applyBorder="1" applyAlignment="1">
      <alignment horizontal="right"/>
    </xf>
    <xf numFmtId="166" fontId="3" fillId="4" borderId="5" xfId="0" applyNumberFormat="1" applyFont="1" applyFill="1" applyBorder="1" applyAlignment="1">
      <alignment horizontal="right"/>
    </xf>
    <xf numFmtId="166" fontId="3" fillId="4" borderId="17" xfId="0" applyNumberFormat="1" applyFont="1" applyFill="1" applyBorder="1" applyAlignment="1">
      <alignment horizontal="right"/>
    </xf>
    <xf numFmtId="166" fontId="6" fillId="3" borderId="12" xfId="4" applyNumberFormat="1" applyFont="1" applyFill="1" applyBorder="1" applyAlignment="1">
      <alignment horizontal="right"/>
    </xf>
    <xf numFmtId="9" fontId="3" fillId="3" borderId="0" xfId="0" applyNumberFormat="1" applyFont="1" applyFill="1" applyAlignment="1">
      <alignment horizontal="right"/>
    </xf>
    <xf numFmtId="0" fontId="3" fillId="3" borderId="4" xfId="0" applyNumberFormat="1" applyFont="1" applyFill="1" applyBorder="1" applyAlignment="1">
      <alignment horizontal="right"/>
    </xf>
    <xf numFmtId="166" fontId="18" fillId="3" borderId="12" xfId="0" applyNumberFormat="1" applyFont="1" applyFill="1" applyBorder="1" applyAlignment="1">
      <alignment horizontal="center"/>
    </xf>
    <xf numFmtId="166" fontId="18" fillId="3" borderId="0" xfId="0" applyNumberFormat="1" applyFont="1" applyFill="1" applyBorder="1" applyAlignment="1">
      <alignment horizontal="center"/>
    </xf>
    <xf numFmtId="166" fontId="10" fillId="3" borderId="4" xfId="0" applyNumberFormat="1" applyFont="1" applyFill="1" applyBorder="1" applyAlignment="1"/>
    <xf numFmtId="0" fontId="10" fillId="4" borderId="11" xfId="0" applyFont="1" applyFill="1" applyBorder="1" applyAlignment="1">
      <alignment horizontal="left"/>
    </xf>
    <xf numFmtId="166" fontId="10" fillId="4" borderId="12" xfId="2" applyNumberFormat="1" applyFont="1" applyFill="1" applyBorder="1" applyAlignment="1">
      <alignment horizontal="right"/>
    </xf>
    <xf numFmtId="170" fontId="10" fillId="4" borderId="12" xfId="2" applyNumberFormat="1" applyFont="1" applyFill="1" applyBorder="1" applyAlignment="1">
      <alignment horizontal="right"/>
    </xf>
    <xf numFmtId="170" fontId="10" fillId="4" borderId="12" xfId="2" applyNumberFormat="1" applyFont="1" applyFill="1" applyBorder="1" applyAlignment="1">
      <alignment horizontal="left"/>
    </xf>
    <xf numFmtId="166" fontId="10" fillId="4" borderId="12" xfId="1" applyNumberFormat="1" applyFont="1" applyFill="1" applyBorder="1" applyAlignment="1">
      <alignment horizontal="right"/>
    </xf>
    <xf numFmtId="0" fontId="10" fillId="4" borderId="12" xfId="0" applyFont="1" applyFill="1" applyBorder="1" applyAlignment="1">
      <alignment horizontal="left"/>
    </xf>
    <xf numFmtId="168" fontId="10" fillId="4" borderId="12" xfId="2" applyNumberFormat="1" applyFont="1" applyFill="1" applyBorder="1" applyAlignment="1">
      <alignment horizontal="right"/>
    </xf>
    <xf numFmtId="168" fontId="10" fillId="4" borderId="12" xfId="0" applyNumberFormat="1" applyFont="1" applyFill="1" applyBorder="1" applyAlignment="1">
      <alignment horizontal="right"/>
    </xf>
    <xf numFmtId="171" fontId="10" fillId="4" borderId="12" xfId="0" applyNumberFormat="1" applyFont="1" applyFill="1" applyBorder="1" applyAlignment="1">
      <alignment horizontal="right"/>
    </xf>
    <xf numFmtId="171" fontId="10" fillId="4" borderId="13" xfId="0" applyNumberFormat="1" applyFont="1" applyFill="1" applyBorder="1" applyAlignment="1">
      <alignment horizontal="right"/>
    </xf>
    <xf numFmtId="0" fontId="10" fillId="4" borderId="6" xfId="0" applyFont="1" applyFill="1" applyBorder="1" applyAlignment="1"/>
    <xf numFmtId="0" fontId="10" fillId="4" borderId="0" xfId="0" applyFont="1" applyFill="1" applyBorder="1" applyAlignment="1"/>
    <xf numFmtId="173" fontId="10" fillId="4" borderId="0" xfId="0" applyNumberFormat="1" applyFont="1" applyFill="1" applyBorder="1" applyAlignment="1">
      <alignment horizontal="right"/>
    </xf>
    <xf numFmtId="173" fontId="10" fillId="4" borderId="5" xfId="0" applyNumberFormat="1" applyFont="1" applyFill="1" applyBorder="1" applyAlignment="1">
      <alignment horizontal="right"/>
    </xf>
    <xf numFmtId="0" fontId="10" fillId="4" borderId="11" xfId="0" applyFont="1" applyFill="1" applyBorder="1" applyAlignment="1"/>
    <xf numFmtId="0" fontId="10" fillId="4" borderId="9" xfId="0" applyFont="1" applyFill="1" applyBorder="1" applyAlignment="1">
      <alignment horizontal="left"/>
    </xf>
    <xf numFmtId="166" fontId="10" fillId="4" borderId="10" xfId="2" applyNumberFormat="1" applyFont="1" applyFill="1" applyBorder="1" applyAlignment="1">
      <alignment horizontal="right"/>
    </xf>
    <xf numFmtId="0" fontId="14" fillId="4" borderId="0" xfId="0" applyFont="1" applyFill="1" applyAlignment="1"/>
    <xf numFmtId="166" fontId="3" fillId="4" borderId="4" xfId="0" applyNumberFormat="1" applyFont="1" applyFill="1" applyBorder="1" applyAlignment="1">
      <alignment horizontal="right"/>
    </xf>
    <xf numFmtId="166" fontId="3" fillId="4" borderId="0" xfId="0" applyNumberFormat="1" applyFont="1" applyFill="1" applyBorder="1" applyAlignment="1">
      <alignment horizontal="right"/>
    </xf>
    <xf numFmtId="166" fontId="3" fillId="4" borderId="3" xfId="0" applyNumberFormat="1" applyFont="1" applyFill="1" applyBorder="1" applyAlignment="1">
      <alignment horizontal="right"/>
    </xf>
    <xf numFmtId="166" fontId="6" fillId="3" borderId="0" xfId="0" applyNumberFormat="1" applyFont="1" applyFill="1" applyBorder="1" applyAlignment="1">
      <alignment horizontal="right"/>
    </xf>
    <xf numFmtId="166" fontId="6" fillId="3" borderId="5" xfId="0" applyNumberFormat="1" applyFont="1" applyFill="1" applyBorder="1" applyAlignment="1">
      <alignment horizontal="right"/>
    </xf>
    <xf numFmtId="0" fontId="23" fillId="0" borderId="0" xfId="14" applyFont="1" applyAlignment="1"/>
    <xf numFmtId="0" fontId="3" fillId="0" borderId="0" xfId="14" applyFont="1" applyAlignment="1"/>
    <xf numFmtId="0" fontId="10" fillId="0" borderId="0" xfId="14" applyFont="1" applyAlignment="1"/>
    <xf numFmtId="0" fontId="0" fillId="0" borderId="0" xfId="14" applyFont="1" applyAlignment="1"/>
    <xf numFmtId="0" fontId="29" fillId="0" borderId="0" xfId="25" applyFont="1" applyAlignment="1" applyProtection="1">
      <alignment horizontal="center"/>
    </xf>
    <xf numFmtId="0" fontId="31" fillId="0" borderId="0" xfId="25" applyFont="1" applyProtection="1"/>
    <xf numFmtId="0" fontId="21" fillId="0" borderId="0" xfId="25" applyFont="1" applyAlignment="1" applyProtection="1">
      <alignment horizontal="center"/>
      <protection locked="0"/>
    </xf>
    <xf numFmtId="0" fontId="26" fillId="0" borderId="0" xfId="25" applyFont="1" applyProtection="1"/>
    <xf numFmtId="0" fontId="33" fillId="0" borderId="0" xfId="25" applyFont="1" applyAlignment="1" applyProtection="1">
      <alignment horizontal="center"/>
    </xf>
    <xf numFmtId="0" fontId="29" fillId="0" borderId="0" xfId="25" applyFont="1" applyAlignment="1" applyProtection="1">
      <alignment horizontal="right"/>
    </xf>
    <xf numFmtId="0" fontId="29" fillId="0" borderId="0" xfId="25" applyFont="1" applyProtection="1"/>
    <xf numFmtId="0" fontId="0" fillId="0" borderId="0" xfId="25" applyFont="1" applyProtection="1"/>
    <xf numFmtId="0" fontId="36" fillId="0" borderId="0" xfId="0" applyFont="1"/>
    <xf numFmtId="0" fontId="36" fillId="4" borderId="38" xfId="0" applyFont="1" applyFill="1" applyBorder="1"/>
    <xf numFmtId="0" fontId="36" fillId="4" borderId="12" xfId="0" applyFont="1" applyFill="1" applyBorder="1"/>
    <xf numFmtId="0" fontId="36" fillId="4" borderId="13" xfId="0" applyFont="1" applyFill="1" applyBorder="1"/>
    <xf numFmtId="0" fontId="36" fillId="4" borderId="38" xfId="0" applyFont="1" applyFill="1" applyBorder="1" applyAlignment="1">
      <alignment horizontal="center"/>
    </xf>
    <xf numFmtId="0" fontId="24" fillId="4" borderId="38" xfId="0" applyFont="1" applyFill="1" applyBorder="1" applyAlignment="1">
      <alignment horizontal="center"/>
    </xf>
    <xf numFmtId="0" fontId="36" fillId="4" borderId="39" xfId="0" applyFont="1" applyFill="1" applyBorder="1"/>
    <xf numFmtId="0" fontId="36" fillId="4" borderId="0" xfId="0" applyFont="1" applyFill="1" applyBorder="1"/>
    <xf numFmtId="0" fontId="36" fillId="4" borderId="5" xfId="0" applyFont="1" applyFill="1" applyBorder="1"/>
    <xf numFmtId="0" fontId="24" fillId="4" borderId="39" xfId="0" applyFont="1" applyFill="1" applyBorder="1" applyAlignment="1">
      <alignment horizontal="center"/>
    </xf>
    <xf numFmtId="0" fontId="24" fillId="4" borderId="40" xfId="0" applyFont="1" applyFill="1" applyBorder="1" applyAlignment="1">
      <alignment horizontal="center"/>
    </xf>
    <xf numFmtId="0" fontId="36" fillId="4" borderId="40" xfId="0" applyFont="1" applyFill="1" applyBorder="1"/>
    <xf numFmtId="0" fontId="36" fillId="4" borderId="4" xfId="0" applyFont="1" applyFill="1" applyBorder="1"/>
    <xf numFmtId="0" fontId="36" fillId="4" borderId="7" xfId="0" applyFont="1" applyFill="1" applyBorder="1"/>
    <xf numFmtId="0" fontId="36" fillId="4" borderId="39" xfId="0" applyFont="1" applyFill="1" applyBorder="1" applyAlignment="1">
      <alignment horizontal="center"/>
    </xf>
    <xf numFmtId="0" fontId="37" fillId="0" borderId="0" xfId="0" applyFont="1"/>
    <xf numFmtId="0" fontId="35" fillId="0" borderId="0" xfId="0" applyFont="1"/>
    <xf numFmtId="0" fontId="35" fillId="0" borderId="0" xfId="0" applyFont="1" applyAlignment="1">
      <alignment horizontal="center"/>
    </xf>
    <xf numFmtId="37" fontId="21" fillId="0" borderId="0" xfId="12" applyFont="1" applyAlignment="1" applyProtection="1">
      <alignment wrapText="1"/>
    </xf>
    <xf numFmtId="37" fontId="21" fillId="3" borderId="0" xfId="12" applyFont="1" applyFill="1" applyAlignment="1" applyProtection="1">
      <alignment wrapText="1"/>
    </xf>
    <xf numFmtId="37" fontId="21" fillId="0" borderId="0" xfId="12" applyFont="1" applyAlignment="1" applyProtection="1">
      <alignment horizontal="center" wrapText="1"/>
    </xf>
    <xf numFmtId="37" fontId="21" fillId="0" borderId="0" xfId="12" applyNumberFormat="1" applyFont="1" applyAlignment="1" applyProtection="1">
      <alignment wrapText="1"/>
    </xf>
    <xf numFmtId="0" fontId="22" fillId="0" borderId="0" xfId="0" applyFont="1" applyAlignment="1">
      <alignment wrapText="1"/>
    </xf>
    <xf numFmtId="37" fontId="27" fillId="0" borderId="0" xfId="18" applyFont="1" applyFill="1" applyAlignment="1" applyProtection="1">
      <alignment wrapText="1"/>
    </xf>
    <xf numFmtId="37" fontId="20" fillId="0" borderId="0" xfId="18" applyFont="1" applyFill="1" applyAlignment="1" applyProtection="1">
      <alignment wrapText="1"/>
    </xf>
    <xf numFmtId="37" fontId="72" fillId="0" borderId="0" xfId="18" applyFont="1" applyFill="1" applyAlignment="1" applyProtection="1">
      <alignment wrapText="1"/>
    </xf>
    <xf numFmtId="37" fontId="28" fillId="0" borderId="0" xfId="18" applyFont="1" applyFill="1" applyAlignment="1" applyProtection="1">
      <alignment wrapText="1"/>
    </xf>
    <xf numFmtId="37" fontId="73" fillId="0" borderId="0" xfId="18" applyFont="1" applyFill="1" applyAlignment="1" applyProtection="1">
      <alignment wrapText="1"/>
    </xf>
    <xf numFmtId="37" fontId="26" fillId="0" borderId="0" xfId="18" applyFont="1" applyFill="1" applyAlignment="1" applyProtection="1">
      <alignment wrapText="1"/>
    </xf>
    <xf numFmtId="0" fontId="0" fillId="0" borderId="0" xfId="0" applyAlignment="1" applyProtection="1">
      <alignment horizontal="center" wrapText="1"/>
    </xf>
    <xf numFmtId="0" fontId="0" fillId="0" borderId="0" xfId="0" applyFont="1" applyAlignment="1" applyProtection="1">
      <alignment wrapText="1"/>
    </xf>
    <xf numFmtId="0" fontId="32" fillId="0" borderId="0" xfId="0" applyFont="1" applyAlignment="1" applyProtection="1">
      <alignment wrapText="1"/>
    </xf>
    <xf numFmtId="0" fontId="0" fillId="0" borderId="0" xfId="0" applyAlignment="1" applyProtection="1">
      <alignment wrapText="1"/>
    </xf>
    <xf numFmtId="0" fontId="72" fillId="0" borderId="0" xfId="0" applyFont="1" applyAlignment="1" applyProtection="1"/>
    <xf numFmtId="0" fontId="0" fillId="0" borderId="0" xfId="25" applyFont="1" applyFill="1" applyProtection="1"/>
    <xf numFmtId="3" fontId="0" fillId="0" borderId="0" xfId="25" applyNumberFormat="1" applyFont="1" applyProtection="1"/>
    <xf numFmtId="37" fontId="0" fillId="0" borderId="0" xfId="26" applyFont="1" applyAlignment="1" applyProtection="1">
      <alignment wrapText="1"/>
    </xf>
    <xf numFmtId="37" fontId="32" fillId="0" borderId="0" xfId="26" applyFont="1" applyAlignment="1" applyProtection="1">
      <alignment wrapText="1"/>
    </xf>
    <xf numFmtId="37" fontId="33" fillId="0" borderId="0" xfId="26" applyFont="1" applyAlignment="1" applyProtection="1">
      <alignment horizontal="center" wrapText="1"/>
    </xf>
    <xf numFmtId="37" fontId="29" fillId="0" borderId="0" xfId="26" applyFont="1" applyAlignment="1" applyProtection="1">
      <alignment wrapText="1"/>
    </xf>
    <xf numFmtId="37" fontId="34" fillId="0" borderId="0" xfId="26" applyFont="1" applyAlignment="1" applyProtection="1">
      <alignment wrapText="1"/>
    </xf>
    <xf numFmtId="37" fontId="31" fillId="0" borderId="0" xfId="26" applyFont="1" applyAlignment="1" applyProtection="1">
      <alignment wrapText="1"/>
    </xf>
    <xf numFmtId="0" fontId="0" fillId="0" borderId="0" xfId="25" applyFont="1" applyAlignment="1" applyProtection="1">
      <alignment wrapText="1"/>
    </xf>
    <xf numFmtId="0" fontId="30" fillId="5" borderId="0" xfId="24" applyFont="1" applyFill="1" applyBorder="1" applyAlignment="1" applyProtection="1">
      <alignment wrapText="1"/>
    </xf>
    <xf numFmtId="0" fontId="33" fillId="0" borderId="0" xfId="25" applyFont="1" applyAlignment="1" applyProtection="1">
      <alignment wrapText="1"/>
    </xf>
    <xf numFmtId="0" fontId="25" fillId="0" borderId="0" xfId="25" applyFont="1" applyAlignment="1" applyProtection="1">
      <alignment wrapText="1"/>
    </xf>
    <xf numFmtId="0" fontId="71" fillId="3" borderId="0" xfId="29" applyFont="1" applyFill="1" applyBorder="1" applyAlignment="1" applyProtection="1">
      <alignment vertical="center" wrapText="1"/>
    </xf>
    <xf numFmtId="0" fontId="24" fillId="4" borderId="5" xfId="0" applyFont="1" applyFill="1" applyBorder="1" applyAlignment="1">
      <alignment horizontal="center"/>
    </xf>
    <xf numFmtId="0" fontId="2" fillId="3" borderId="0" xfId="0" applyFont="1" applyFill="1" applyAlignment="1">
      <alignment horizontal="left"/>
    </xf>
    <xf numFmtId="0" fontId="3" fillId="3" borderId="0" xfId="0" applyFont="1" applyFill="1" applyBorder="1" applyAlignment="1">
      <alignment horizontal="left"/>
    </xf>
    <xf numFmtId="166" fontId="5" fillId="3" borderId="0" xfId="0" applyNumberFormat="1" applyFont="1" applyFill="1" applyBorder="1" applyAlignment="1">
      <alignment horizontal="right"/>
    </xf>
    <xf numFmtId="0" fontId="1" fillId="2" borderId="0" xfId="0" applyFont="1" applyFill="1" applyAlignment="1">
      <alignment horizontal="center" wrapText="1"/>
    </xf>
    <xf numFmtId="0" fontId="7" fillId="4" borderId="0" xfId="0" applyFont="1" applyFill="1" applyBorder="1" applyAlignment="1">
      <alignment horizontal="left"/>
    </xf>
    <xf numFmtId="0" fontId="5" fillId="3" borderId="0" xfId="0" applyFont="1" applyFill="1" applyBorder="1" applyAlignment="1">
      <alignment horizontal="left"/>
    </xf>
    <xf numFmtId="166" fontId="3" fillId="3" borderId="12"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0" xfId="0" applyNumberFormat="1" applyFont="1" applyFill="1" applyBorder="1" applyAlignment="1" applyProtection="1">
      <alignment horizontal="right"/>
      <protection locked="0"/>
    </xf>
    <xf numFmtId="0" fontId="3" fillId="3" borderId="0" xfId="0" applyFont="1" applyFill="1" applyBorder="1" applyAlignment="1" applyProtection="1">
      <alignment horizontal="left"/>
      <protection locked="0"/>
    </xf>
    <xf numFmtId="166" fontId="3" fillId="3" borderId="4" xfId="0" applyNumberFormat="1" applyFont="1" applyFill="1" applyBorder="1" applyAlignment="1">
      <alignment horizontal="right"/>
    </xf>
    <xf numFmtId="166" fontId="3" fillId="3" borderId="4" xfId="0" applyNumberFormat="1" applyFont="1" applyFill="1" applyBorder="1" applyAlignment="1">
      <alignment horizontal="right" wrapText="1"/>
    </xf>
    <xf numFmtId="166" fontId="3" fillId="3" borderId="0" xfId="0" applyNumberFormat="1" applyFont="1" applyFill="1" applyBorder="1" applyAlignment="1">
      <alignment horizontal="right" wrapText="1"/>
    </xf>
    <xf numFmtId="0" fontId="6" fillId="3" borderId="0" xfId="0" applyFont="1" applyFill="1" applyBorder="1" applyAlignment="1">
      <alignment horizontal="left"/>
    </xf>
    <xf numFmtId="166" fontId="10" fillId="3" borderId="4" xfId="0" applyNumberFormat="1" applyFont="1" applyFill="1" applyBorder="1" applyAlignment="1">
      <alignment horizontal="right" wrapText="1"/>
    </xf>
    <xf numFmtId="0" fontId="10" fillId="4" borderId="0" xfId="0" applyFont="1" applyFill="1" applyBorder="1" applyAlignment="1">
      <alignment horizontal="left"/>
    </xf>
    <xf numFmtId="0" fontId="14" fillId="0" borderId="0" xfId="0" applyFont="1" applyFill="1" applyBorder="1" applyAlignment="1">
      <alignment horizontal="left"/>
    </xf>
    <xf numFmtId="0" fontId="14" fillId="4" borderId="0" xfId="0" applyFont="1" applyFill="1" applyBorder="1" applyAlignment="1">
      <alignment horizontal="left"/>
    </xf>
    <xf numFmtId="166" fontId="10" fillId="3" borderId="0" xfId="0" applyNumberFormat="1" applyFont="1" applyFill="1" applyBorder="1" applyAlignment="1">
      <alignment horizontal="right"/>
    </xf>
    <xf numFmtId="0" fontId="10" fillId="3" borderId="0" xfId="0" applyFont="1" applyFill="1" applyBorder="1" applyAlignment="1">
      <alignment horizontal="left"/>
    </xf>
    <xf numFmtId="166" fontId="10" fillId="3" borderId="4" xfId="0" applyNumberFormat="1" applyFont="1" applyFill="1" applyBorder="1" applyAlignment="1">
      <alignment horizontal="right"/>
    </xf>
    <xf numFmtId="0" fontId="3" fillId="3" borderId="0" xfId="0" applyFont="1" applyFill="1" applyAlignment="1">
      <alignment horizontal="left"/>
    </xf>
    <xf numFmtId="166" fontId="4" fillId="3" borderId="0" xfId="0" applyNumberFormat="1" applyFont="1" applyFill="1" applyBorder="1" applyAlignment="1">
      <alignment horizontal="center"/>
    </xf>
    <xf numFmtId="0" fontId="2" fillId="3" borderId="0" xfId="0" applyFont="1" applyFill="1" applyBorder="1" applyAlignment="1">
      <alignment horizontal="left"/>
    </xf>
    <xf numFmtId="0" fontId="14" fillId="3" borderId="0" xfId="0" applyFont="1" applyFill="1" applyBorder="1" applyAlignment="1">
      <alignment horizontal="left"/>
    </xf>
    <xf numFmtId="0" fontId="3" fillId="3" borderId="0" xfId="0" applyNumberFormat="1" applyFont="1" applyFill="1" applyBorder="1" applyAlignment="1">
      <alignment horizontal="left" vertical="center" wrapText="1"/>
    </xf>
    <xf numFmtId="0" fontId="3" fillId="3" borderId="0" xfId="0" applyNumberFormat="1" applyFont="1" applyFill="1" applyAlignment="1">
      <alignment horizontal="right"/>
    </xf>
    <xf numFmtId="166" fontId="3" fillId="3" borderId="0" xfId="0" applyNumberFormat="1" applyFont="1" applyFill="1" applyAlignment="1">
      <alignment horizontal="center"/>
    </xf>
    <xf numFmtId="0" fontId="29" fillId="5" borderId="4" xfId="24" applyFont="1" applyFill="1" applyBorder="1" applyAlignment="1" applyProtection="1">
      <alignment wrapText="1"/>
    </xf>
    <xf numFmtId="0" fontId="0" fillId="5" borderId="4" xfId="24" applyFont="1" applyFill="1" applyBorder="1" applyAlignment="1" applyProtection="1">
      <alignment wrapText="1"/>
    </xf>
    <xf numFmtId="0" fontId="73" fillId="0" borderId="0" xfId="25" applyFont="1" applyAlignment="1" applyProtection="1">
      <alignment wrapText="1"/>
    </xf>
    <xf numFmtId="0" fontId="33" fillId="0" borderId="0" xfId="25" applyFont="1" applyAlignment="1" applyProtection="1">
      <alignment horizontal="center" wrapText="1"/>
    </xf>
    <xf numFmtId="0" fontId="29" fillId="0" borderId="0" xfId="25" applyFont="1" applyAlignment="1" applyProtection="1">
      <alignment wrapText="1"/>
    </xf>
    <xf numFmtId="0" fontId="76" fillId="0" borderId="0" xfId="0" applyFont="1"/>
    <xf numFmtId="0" fontId="77" fillId="0" borderId="0" xfId="0" applyFont="1"/>
    <xf numFmtId="166" fontId="6" fillId="3" borderId="2" xfId="0" applyNumberFormat="1" applyFont="1" applyFill="1" applyBorder="1" applyAlignment="1">
      <alignment horizontal="right"/>
    </xf>
    <xf numFmtId="0" fontId="5" fillId="4" borderId="0" xfId="14" applyFont="1" applyFill="1" applyAlignment="1" applyProtection="1"/>
    <xf numFmtId="0" fontId="9" fillId="4" borderId="0" xfId="14" applyFont="1" applyFill="1" applyBorder="1" applyAlignment="1" applyProtection="1"/>
    <xf numFmtId="0" fontId="5" fillId="4" borderId="0" xfId="14" applyFont="1" applyFill="1" applyBorder="1" applyAlignment="1" applyProtection="1"/>
    <xf numFmtId="0" fontId="5" fillId="0" borderId="0" xfId="14" applyFont="1" applyAlignment="1"/>
    <xf numFmtId="0" fontId="5" fillId="4" borderId="0" xfId="14" applyFont="1" applyFill="1" applyAlignment="1" applyProtection="1">
      <alignment horizontal="left"/>
    </xf>
    <xf numFmtId="166" fontId="5" fillId="4" borderId="0" xfId="14" applyNumberFormat="1" applyFont="1" applyFill="1" applyBorder="1" applyAlignment="1" applyProtection="1">
      <alignment horizontal="right"/>
    </xf>
    <xf numFmtId="0" fontId="5" fillId="4" borderId="0" xfId="14" applyFont="1" applyFill="1" applyBorder="1" applyAlignment="1" applyProtection="1">
      <alignment horizontal="left"/>
    </xf>
    <xf numFmtId="166" fontId="9" fillId="4" borderId="11" xfId="14" applyNumberFormat="1" applyFont="1" applyFill="1" applyBorder="1" applyAlignment="1" applyProtection="1">
      <alignment horizontal="right"/>
    </xf>
    <xf numFmtId="0" fontId="5" fillId="4" borderId="13" xfId="14" applyFont="1" applyFill="1" applyBorder="1" applyAlignment="1" applyProtection="1"/>
    <xf numFmtId="0" fontId="5" fillId="4" borderId="0" xfId="14" applyFont="1" applyFill="1" applyBorder="1" applyAlignment="1" applyProtection="1">
      <alignment horizontal="right"/>
    </xf>
    <xf numFmtId="0" fontId="5" fillId="4" borderId="0" xfId="14" applyFont="1" applyFill="1" applyAlignment="1" applyProtection="1">
      <alignment horizontal="center"/>
    </xf>
    <xf numFmtId="166" fontId="9" fillId="4" borderId="0" xfId="14" applyNumberFormat="1" applyFont="1" applyFill="1" applyBorder="1" applyAlignment="1" applyProtection="1">
      <alignment horizontal="right"/>
    </xf>
    <xf numFmtId="166" fontId="9" fillId="4" borderId="6" xfId="14" applyNumberFormat="1" applyFont="1" applyFill="1" applyBorder="1" applyAlignment="1" applyProtection="1">
      <alignment horizontal="right"/>
    </xf>
    <xf numFmtId="0" fontId="5" fillId="4" borderId="5" xfId="14" applyFont="1" applyFill="1" applyBorder="1" applyAlignment="1" applyProtection="1"/>
    <xf numFmtId="0" fontId="9" fillId="4" borderId="0" xfId="14" applyFont="1" applyFill="1" applyAlignment="1" applyProtection="1"/>
    <xf numFmtId="0" fontId="9" fillId="4" borderId="0" xfId="14" applyFont="1" applyFill="1" applyBorder="1" applyAlignment="1" applyProtection="1">
      <alignment horizontal="right"/>
    </xf>
    <xf numFmtId="0" fontId="9" fillId="4" borderId="5" xfId="14" applyFont="1" applyFill="1" applyBorder="1" applyAlignment="1" applyProtection="1"/>
    <xf numFmtId="166" fontId="9" fillId="4" borderId="4" xfId="14" applyNumberFormat="1" applyFont="1" applyFill="1" applyBorder="1" applyAlignment="1" applyProtection="1">
      <alignment horizontal="right"/>
    </xf>
    <xf numFmtId="0" fontId="9" fillId="4" borderId="4" xfId="14" applyFont="1" applyFill="1" applyBorder="1" applyAlignment="1" applyProtection="1">
      <alignment horizontal="right"/>
    </xf>
    <xf numFmtId="166" fontId="9" fillId="4" borderId="14" xfId="14" applyNumberFormat="1" applyFont="1" applyFill="1" applyBorder="1" applyAlignment="1" applyProtection="1">
      <alignment horizontal="right"/>
    </xf>
    <xf numFmtId="0" fontId="5" fillId="4" borderId="7" xfId="14" quotePrefix="1" applyFont="1" applyFill="1" applyBorder="1" applyAlignment="1" applyProtection="1">
      <alignment horizontal="left"/>
    </xf>
    <xf numFmtId="0" fontId="80" fillId="4" borderId="0" xfId="14" quotePrefix="1" applyFont="1" applyFill="1" applyBorder="1" applyAlignment="1" applyProtection="1">
      <alignment horizontal="left"/>
    </xf>
    <xf numFmtId="166" fontId="5" fillId="4" borderId="5" xfId="14" applyNumberFormat="1" applyFont="1" applyFill="1" applyBorder="1" applyAlignment="1" applyProtection="1">
      <alignment horizontal="right"/>
    </xf>
    <xf numFmtId="166" fontId="9" fillId="4" borderId="0" xfId="21" applyNumberFormat="1" applyFont="1" applyFill="1" applyBorder="1" applyAlignment="1" applyProtection="1">
      <alignment horizontal="right"/>
    </xf>
    <xf numFmtId="174" fontId="5" fillId="4" borderId="5" xfId="21" applyNumberFormat="1" applyFont="1" applyFill="1" applyBorder="1" applyAlignment="1" applyProtection="1">
      <alignment horizontal="right"/>
    </xf>
    <xf numFmtId="166" fontId="5" fillId="4" borderId="0" xfId="21" applyNumberFormat="1" applyFont="1" applyFill="1" applyBorder="1" applyAlignment="1" applyProtection="1">
      <alignment horizontal="right"/>
    </xf>
    <xf numFmtId="166" fontId="5" fillId="4" borderId="25" xfId="21" applyNumberFormat="1" applyFont="1" applyFill="1" applyBorder="1" applyAlignment="1" applyProtection="1">
      <alignment horizontal="right"/>
    </xf>
    <xf numFmtId="171" fontId="5" fillId="4" borderId="0" xfId="21" applyNumberFormat="1" applyFont="1" applyFill="1" applyBorder="1" applyAlignment="1" applyProtection="1">
      <alignment horizontal="right"/>
    </xf>
    <xf numFmtId="0" fontId="5" fillId="4" borderId="26" xfId="14" applyFont="1" applyFill="1" applyBorder="1" applyAlignment="1" applyProtection="1">
      <alignment horizontal="left"/>
    </xf>
    <xf numFmtId="0" fontId="5" fillId="4" borderId="26" xfId="14" applyFont="1" applyFill="1" applyBorder="1" applyAlignment="1" applyProtection="1"/>
    <xf numFmtId="166" fontId="5" fillId="4" borderId="5" xfId="14" applyNumberFormat="1" applyFont="1" applyFill="1" applyBorder="1" applyAlignment="1" applyProtection="1">
      <alignment horizontal="right"/>
      <protection locked="0"/>
    </xf>
    <xf numFmtId="166" fontId="5" fillId="4" borderId="2" xfId="14" applyNumberFormat="1" applyFont="1" applyFill="1" applyBorder="1" applyAlignment="1" applyProtection="1">
      <alignment horizontal="right"/>
    </xf>
    <xf numFmtId="166" fontId="9" fillId="4" borderId="2" xfId="21" applyNumberFormat="1" applyFont="1" applyFill="1" applyBorder="1" applyAlignment="1" applyProtection="1">
      <alignment horizontal="right"/>
    </xf>
    <xf numFmtId="174" fontId="5" fillId="4" borderId="3" xfId="21" applyNumberFormat="1" applyFont="1" applyFill="1" applyBorder="1" applyAlignment="1" applyProtection="1">
      <alignment horizontal="right"/>
    </xf>
    <xf numFmtId="166" fontId="5" fillId="4" borderId="1" xfId="21" applyNumberFormat="1" applyFont="1" applyFill="1" applyBorder="1" applyAlignment="1" applyProtection="1">
      <alignment horizontal="right"/>
    </xf>
    <xf numFmtId="166" fontId="5" fillId="4" borderId="3" xfId="14" applyNumberFormat="1" applyFont="1" applyFill="1" applyBorder="1" applyAlignment="1" applyProtection="1">
      <alignment horizontal="right"/>
    </xf>
    <xf numFmtId="0" fontId="5" fillId="4" borderId="24" xfId="14" applyFont="1" applyFill="1" applyBorder="1" applyAlignment="1" applyProtection="1"/>
    <xf numFmtId="166" fontId="9" fillId="4" borderId="6" xfId="21" applyNumberFormat="1" applyFont="1" applyFill="1" applyBorder="1" applyAlignment="1" applyProtection="1">
      <alignment horizontal="right"/>
    </xf>
    <xf numFmtId="174" fontId="5" fillId="4" borderId="0" xfId="21" applyNumberFormat="1" applyFont="1" applyFill="1" applyBorder="1" applyAlignment="1" applyProtection="1">
      <alignment horizontal="right"/>
    </xf>
    <xf numFmtId="166" fontId="9" fillId="4" borderId="6" xfId="21" applyNumberFormat="1" applyFont="1" applyFill="1" applyBorder="1" applyAlignment="1" applyProtection="1">
      <alignment horizontal="right"/>
      <protection locked="0"/>
    </xf>
    <xf numFmtId="166" fontId="9" fillId="4" borderId="0" xfId="21" applyNumberFormat="1" applyFont="1" applyFill="1" applyBorder="1" applyAlignment="1" applyProtection="1">
      <alignment horizontal="right"/>
      <protection locked="0"/>
    </xf>
    <xf numFmtId="0" fontId="5" fillId="4" borderId="37" xfId="14" applyFont="1" applyFill="1" applyBorder="1" applyAlignment="1" applyProtection="1">
      <alignment horizontal="left"/>
    </xf>
    <xf numFmtId="174" fontId="9" fillId="4" borderId="0" xfId="21" applyNumberFormat="1" applyFont="1" applyFill="1" applyBorder="1" applyAlignment="1" applyProtection="1">
      <alignment horizontal="right"/>
    </xf>
    <xf numFmtId="169" fontId="5" fillId="4" borderId="0" xfId="21" applyNumberFormat="1" applyFont="1" applyFill="1" applyBorder="1" applyAlignment="1" applyProtection="1">
      <alignment horizontal="right"/>
    </xf>
    <xf numFmtId="0" fontId="5" fillId="4" borderId="30" xfId="14" applyFont="1" applyFill="1" applyBorder="1" applyAlignment="1" applyProtection="1">
      <alignment horizontal="left"/>
    </xf>
    <xf numFmtId="0" fontId="5" fillId="4" borderId="29" xfId="14" applyFont="1" applyFill="1" applyBorder="1" applyAlignment="1" applyProtection="1">
      <alignment horizontal="left"/>
    </xf>
    <xf numFmtId="0" fontId="5" fillId="4" borderId="3" xfId="14" applyFont="1" applyFill="1" applyBorder="1" applyAlignment="1" applyProtection="1">
      <alignment horizontal="left"/>
    </xf>
    <xf numFmtId="166" fontId="5" fillId="4" borderId="1" xfId="14" applyNumberFormat="1" applyFont="1" applyFill="1" applyBorder="1" applyAlignment="1" applyProtection="1">
      <alignment horizontal="right"/>
    </xf>
    <xf numFmtId="0" fontId="5" fillId="4" borderId="0" xfId="14" applyFont="1" applyFill="1" applyBorder="1" applyAlignment="1" applyProtection="1">
      <alignment horizontal="center"/>
    </xf>
    <xf numFmtId="0" fontId="5" fillId="4" borderId="4" xfId="14" applyFont="1" applyFill="1" applyBorder="1" applyAlignment="1" applyProtection="1">
      <alignment horizontal="right"/>
    </xf>
    <xf numFmtId="0" fontId="5" fillId="4" borderId="31" xfId="14" applyFont="1" applyFill="1" applyBorder="1" applyAlignment="1" applyProtection="1">
      <alignment horizontal="left"/>
    </xf>
    <xf numFmtId="0" fontId="14" fillId="4" borderId="0" xfId="14" applyFont="1" applyFill="1" applyAlignment="1"/>
    <xf numFmtId="0" fontId="7" fillId="0" borderId="0" xfId="14" applyFont="1" applyAlignment="1"/>
    <xf numFmtId="0" fontId="81" fillId="3" borderId="0" xfId="0" applyFont="1" applyFill="1" applyAlignment="1">
      <alignment horizontal="left"/>
    </xf>
    <xf numFmtId="0" fontId="82" fillId="0" borderId="0" xfId="0" applyFont="1" applyAlignment="1"/>
    <xf numFmtId="166" fontId="5" fillId="3" borderId="0" xfId="0" applyNumberFormat="1" applyFont="1" applyFill="1" applyBorder="1" applyAlignment="1"/>
    <xf numFmtId="166" fontId="5" fillId="3" borderId="4" xfId="0" applyNumberFormat="1" applyFont="1" applyFill="1" applyBorder="1" applyAlignment="1">
      <alignment horizontal="right"/>
    </xf>
    <xf numFmtId="166" fontId="5" fillId="3" borderId="61" xfId="2" applyNumberFormat="1" applyFont="1" applyFill="1" applyBorder="1" applyAlignment="1">
      <alignment horizontal="right"/>
    </xf>
    <xf numFmtId="0" fontId="5" fillId="3" borderId="68" xfId="0" applyFont="1" applyFill="1" applyBorder="1" applyAlignment="1">
      <alignment horizontal="left"/>
    </xf>
    <xf numFmtId="0" fontId="5" fillId="3" borderId="74" xfId="0" applyFont="1" applyFill="1" applyBorder="1" applyAlignment="1">
      <alignment horizontal="left"/>
    </xf>
    <xf numFmtId="0" fontId="3" fillId="3" borderId="75" xfId="0" applyFont="1" applyFill="1" applyBorder="1" applyAlignment="1"/>
    <xf numFmtId="0" fontId="3" fillId="3" borderId="78" xfId="0" applyFont="1" applyFill="1" applyBorder="1" applyAlignment="1"/>
    <xf numFmtId="0" fontId="3" fillId="3" borderId="81" xfId="0" applyFont="1" applyFill="1" applyBorder="1" applyAlignment="1"/>
    <xf numFmtId="0" fontId="3" fillId="3" borderId="84" xfId="0" applyFont="1" applyFill="1" applyBorder="1" applyAlignment="1"/>
    <xf numFmtId="0" fontId="3" fillId="3" borderId="85" xfId="0" applyFont="1" applyFill="1" applyBorder="1" applyAlignment="1"/>
    <xf numFmtId="0" fontId="3" fillId="3" borderId="5" xfId="2" quotePrefix="1" applyNumberFormat="1" applyFont="1" applyFill="1" applyBorder="1" applyAlignment="1">
      <alignment horizontal="left"/>
    </xf>
    <xf numFmtId="0" fontId="3" fillId="3" borderId="87" xfId="0" applyFont="1" applyFill="1" applyBorder="1" applyAlignment="1"/>
    <xf numFmtId="0" fontId="3" fillId="3" borderId="88" xfId="0" applyFont="1" applyFill="1" applyBorder="1" applyAlignment="1"/>
    <xf numFmtId="0" fontId="3" fillId="3" borderId="89" xfId="0" applyFont="1" applyFill="1" applyBorder="1" applyAlignment="1"/>
    <xf numFmtId="0" fontId="3" fillId="4" borderId="75" xfId="0" applyFont="1" applyFill="1" applyBorder="1" applyAlignment="1"/>
    <xf numFmtId="0" fontId="3" fillId="4" borderId="78" xfId="0" applyFont="1" applyFill="1" applyBorder="1" applyAlignment="1"/>
    <xf numFmtId="0" fontId="3" fillId="4" borderId="81" xfId="0" applyFont="1" applyFill="1" applyBorder="1" applyAlignment="1"/>
    <xf numFmtId="0" fontId="3" fillId="4" borderId="90" xfId="0" applyFont="1" applyFill="1" applyBorder="1" applyAlignment="1"/>
    <xf numFmtId="0" fontId="3" fillId="3" borderId="10" xfId="2" quotePrefix="1" applyNumberFormat="1" applyFont="1" applyFill="1" applyBorder="1" applyAlignment="1">
      <alignment horizontal="left"/>
    </xf>
    <xf numFmtId="0" fontId="7" fillId="4" borderId="0" xfId="0" applyFont="1" applyFill="1" applyBorder="1" applyAlignment="1"/>
    <xf numFmtId="0" fontId="7" fillId="4" borderId="0" xfId="0" applyFont="1" applyFill="1" applyBorder="1" applyAlignment="1">
      <alignment wrapText="1"/>
    </xf>
    <xf numFmtId="0" fontId="7" fillId="0" borderId="0" xfId="0" quotePrefix="1" applyFont="1" applyFill="1" applyBorder="1" applyAlignment="1">
      <alignment horizontal="left" vertical="top"/>
    </xf>
    <xf numFmtId="0" fontId="7" fillId="0" borderId="0" xfId="0" applyFont="1" applyFill="1" applyBorder="1" applyAlignment="1">
      <alignment wrapText="1"/>
    </xf>
    <xf numFmtId="0" fontId="3" fillId="3" borderId="91" xfId="0" applyFont="1" applyFill="1" applyBorder="1" applyAlignment="1" applyProtection="1">
      <alignment horizontal="center"/>
      <protection locked="0"/>
    </xf>
    <xf numFmtId="0" fontId="3" fillId="3" borderId="91" xfId="0" applyFont="1" applyFill="1" applyBorder="1" applyAlignment="1" applyProtection="1">
      <protection locked="0"/>
    </xf>
    <xf numFmtId="0" fontId="3" fillId="3" borderId="92" xfId="0" applyFont="1" applyFill="1" applyBorder="1" applyAlignment="1" applyProtection="1">
      <protection locked="0"/>
    </xf>
    <xf numFmtId="0" fontId="3" fillId="3" borderId="94" xfId="0" applyFont="1" applyFill="1" applyBorder="1" applyAlignment="1" applyProtection="1">
      <alignment horizontal="center"/>
      <protection locked="0"/>
    </xf>
    <xf numFmtId="0" fontId="3" fillId="3" borderId="94" xfId="0" applyFont="1" applyFill="1" applyBorder="1" applyAlignment="1" applyProtection="1">
      <protection locked="0"/>
    </xf>
    <xf numFmtId="0" fontId="3" fillId="3" borderId="95" xfId="0" applyFont="1" applyFill="1" applyBorder="1" applyAlignment="1" applyProtection="1">
      <protection locked="0"/>
    </xf>
    <xf numFmtId="166" fontId="6" fillId="4" borderId="96" xfId="2" applyNumberFormat="1" applyFont="1" applyFill="1" applyBorder="1" applyAlignment="1" applyProtection="1">
      <alignment horizontal="right"/>
      <protection locked="0"/>
    </xf>
    <xf numFmtId="166" fontId="6" fillId="4" borderId="94" xfId="2" applyNumberFormat="1" applyFont="1" applyFill="1" applyBorder="1" applyAlignment="1" applyProtection="1">
      <protection locked="0"/>
    </xf>
    <xf numFmtId="166" fontId="6" fillId="4" borderId="94" xfId="2" applyNumberFormat="1" applyFont="1" applyFill="1" applyBorder="1" applyAlignment="1" applyProtection="1">
      <alignment horizontal="right"/>
      <protection locked="0"/>
    </xf>
    <xf numFmtId="166" fontId="6" fillId="4" borderId="97" xfId="2" applyNumberFormat="1" applyFont="1" applyFill="1" applyBorder="1" applyAlignment="1" applyProtection="1">
      <alignment horizontal="right"/>
      <protection locked="0"/>
    </xf>
    <xf numFmtId="166" fontId="6" fillId="4" borderId="98" xfId="2" applyNumberFormat="1" applyFont="1" applyFill="1" applyBorder="1" applyAlignment="1" applyProtection="1">
      <protection locked="0"/>
    </xf>
    <xf numFmtId="166" fontId="6" fillId="4" borderId="4" xfId="2" applyNumberFormat="1" applyFont="1" applyFill="1" applyBorder="1" applyAlignment="1" applyProtection="1">
      <alignment horizontal="right"/>
      <protection locked="0"/>
    </xf>
    <xf numFmtId="0" fontId="3" fillId="4" borderId="99" xfId="0" applyFont="1" applyFill="1" applyBorder="1" applyAlignment="1">
      <alignment horizontal="center" vertical="center"/>
    </xf>
    <xf numFmtId="0" fontId="3" fillId="4" borderId="99" xfId="0" applyFont="1" applyFill="1" applyBorder="1" applyAlignment="1"/>
    <xf numFmtId="0" fontId="3" fillId="4" borderId="100" xfId="0" applyFont="1" applyFill="1" applyBorder="1" applyAlignment="1">
      <alignment horizontal="center" vertical="center"/>
    </xf>
    <xf numFmtId="0" fontId="3" fillId="4" borderId="100" xfId="0" applyFont="1" applyFill="1" applyBorder="1" applyAlignment="1"/>
    <xf numFmtId="0" fontId="3" fillId="4" borderId="100" xfId="0" applyFont="1" applyFill="1" applyBorder="1" applyAlignment="1">
      <alignment horizontal="center"/>
    </xf>
    <xf numFmtId="166" fontId="3" fillId="3" borderId="0" xfId="0" applyNumberFormat="1" applyFont="1" applyFill="1" applyBorder="1" applyAlignment="1"/>
    <xf numFmtId="0" fontId="3" fillId="3" borderId="107" xfId="0" applyFont="1" applyFill="1" applyBorder="1" applyAlignment="1">
      <alignment horizontal="right" vertical="center"/>
    </xf>
    <xf numFmtId="0" fontId="3" fillId="3" borderId="107" xfId="0" applyFont="1" applyFill="1" applyBorder="1" applyAlignment="1"/>
    <xf numFmtId="0" fontId="3" fillId="3" borderId="108" xfId="0" applyFont="1" applyFill="1" applyBorder="1" applyAlignment="1">
      <alignment horizontal="right"/>
    </xf>
    <xf numFmtId="0" fontId="3" fillId="3" borderId="111" xfId="0" applyFont="1" applyFill="1" applyBorder="1" applyAlignment="1">
      <alignment horizontal="right" vertical="center"/>
    </xf>
    <xf numFmtId="0" fontId="3" fillId="3" borderId="111" xfId="0" applyFont="1" applyFill="1" applyBorder="1" applyAlignment="1"/>
    <xf numFmtId="0" fontId="3" fillId="3" borderId="112" xfId="0" applyFont="1" applyFill="1" applyBorder="1" applyAlignment="1">
      <alignment horizontal="right"/>
    </xf>
    <xf numFmtId="0" fontId="3" fillId="3" borderId="100" xfId="0" applyFont="1" applyFill="1" applyBorder="1" applyAlignment="1"/>
    <xf numFmtId="0" fontId="85" fillId="3" borderId="4" xfId="0" quotePrefix="1" applyNumberFormat="1" applyFont="1" applyFill="1" applyBorder="1" applyAlignment="1">
      <alignment horizontal="left"/>
    </xf>
    <xf numFmtId="0" fontId="10" fillId="4" borderId="114" xfId="0" applyFont="1" applyFill="1" applyBorder="1" applyAlignment="1">
      <alignment horizontal="left"/>
    </xf>
    <xf numFmtId="0" fontId="10" fillId="4" borderId="115" xfId="0" applyFont="1" applyFill="1" applyBorder="1" applyAlignment="1">
      <alignment horizontal="left"/>
    </xf>
    <xf numFmtId="0" fontId="10" fillId="4" borderId="116" xfId="0" applyFont="1" applyFill="1" applyBorder="1" applyAlignment="1">
      <alignment horizontal="left"/>
    </xf>
    <xf numFmtId="0" fontId="10" fillId="4" borderId="117" xfId="0" applyFont="1" applyFill="1" applyBorder="1" applyAlignment="1">
      <alignment horizontal="left"/>
    </xf>
    <xf numFmtId="0" fontId="14" fillId="0" borderId="0" xfId="0" quotePrefix="1" applyFont="1" applyFill="1" applyBorder="1" applyAlignment="1">
      <alignment horizontal="left" vertical="top"/>
    </xf>
    <xf numFmtId="166" fontId="10" fillId="3" borderId="0" xfId="0" applyNumberFormat="1" applyFont="1" applyFill="1" applyBorder="1" applyAlignment="1"/>
    <xf numFmtId="0" fontId="10" fillId="4" borderId="120" xfId="0" applyFont="1" applyFill="1" applyBorder="1" applyAlignment="1">
      <alignment horizontal="left"/>
    </xf>
    <xf numFmtId="0" fontId="10" fillId="4" borderId="121" xfId="0" applyFont="1" applyFill="1" applyBorder="1" applyAlignment="1">
      <alignment horizontal="left"/>
    </xf>
    <xf numFmtId="0" fontId="10" fillId="4" borderId="123" xfId="0" applyFont="1" applyFill="1" applyBorder="1" applyAlignment="1">
      <alignment horizontal="left"/>
    </xf>
    <xf numFmtId="166" fontId="3" fillId="3" borderId="126" xfId="0" applyNumberFormat="1" applyFont="1" applyFill="1" applyBorder="1" applyAlignment="1">
      <alignment horizontal="right"/>
    </xf>
    <xf numFmtId="166" fontId="3" fillId="3" borderId="126" xfId="2" applyNumberFormat="1" applyFont="1" applyFill="1" applyBorder="1" applyAlignment="1">
      <alignment horizontal="right"/>
    </xf>
    <xf numFmtId="168" fontId="6" fillId="4" borderId="127" xfId="1" applyNumberFormat="1" applyFont="1" applyFill="1" applyBorder="1" applyAlignment="1">
      <alignment horizontal="right"/>
    </xf>
    <xf numFmtId="168" fontId="6" fillId="4" borderId="126" xfId="1" applyNumberFormat="1" applyFont="1" applyFill="1" applyBorder="1" applyAlignment="1">
      <alignment horizontal="right"/>
    </xf>
    <xf numFmtId="166" fontId="6" fillId="4" borderId="126" xfId="1" applyNumberFormat="1" applyFont="1" applyFill="1" applyBorder="1" applyAlignment="1">
      <alignment horizontal="right"/>
    </xf>
    <xf numFmtId="172" fontId="6" fillId="4" borderId="126" xfId="1" applyNumberFormat="1" applyFont="1" applyFill="1" applyBorder="1" applyAlignment="1">
      <alignment horizontal="right"/>
    </xf>
    <xf numFmtId="168" fontId="3" fillId="3" borderId="126" xfId="1" applyNumberFormat="1" applyFont="1" applyFill="1" applyBorder="1" applyAlignment="1">
      <alignment horizontal="right"/>
    </xf>
    <xf numFmtId="166" fontId="3" fillId="3" borderId="128" xfId="0" applyNumberFormat="1" applyFont="1" applyFill="1" applyBorder="1" applyAlignment="1">
      <alignment horizontal="right"/>
    </xf>
    <xf numFmtId="166" fontId="3" fillId="3" borderId="128" xfId="2" applyNumberFormat="1" applyFont="1" applyFill="1" applyBorder="1" applyAlignment="1">
      <alignment horizontal="right"/>
    </xf>
    <xf numFmtId="168" fontId="6" fillId="4" borderId="6" xfId="1" applyNumberFormat="1" applyFont="1" applyFill="1" applyBorder="1" applyAlignment="1">
      <alignment horizontal="right"/>
    </xf>
    <xf numFmtId="168" fontId="6" fillId="4" borderId="0" xfId="1" applyNumberFormat="1" applyFont="1" applyFill="1" applyBorder="1" applyAlignment="1">
      <alignment horizontal="right"/>
    </xf>
    <xf numFmtId="172" fontId="6" fillId="4" borderId="0" xfId="1" applyNumberFormat="1" applyFont="1" applyFill="1" applyBorder="1" applyAlignment="1">
      <alignment horizontal="right"/>
    </xf>
    <xf numFmtId="168" fontId="6" fillId="4" borderId="1" xfId="1" applyNumberFormat="1" applyFont="1" applyFill="1" applyBorder="1" applyAlignment="1">
      <alignment horizontal="right"/>
    </xf>
    <xf numFmtId="168" fontId="6" fillId="4" borderId="2" xfId="1" applyNumberFormat="1" applyFont="1" applyFill="1" applyBorder="1" applyAlignment="1">
      <alignment horizontal="right"/>
    </xf>
    <xf numFmtId="166" fontId="6" fillId="4" borderId="2" xfId="0" applyNumberFormat="1" applyFont="1" applyFill="1" applyBorder="1" applyAlignment="1">
      <alignment horizontal="right"/>
    </xf>
    <xf numFmtId="172" fontId="6" fillId="4" borderId="2" xfId="1" applyNumberFormat="1" applyFont="1" applyFill="1" applyBorder="1" applyAlignment="1">
      <alignment horizontal="right"/>
    </xf>
    <xf numFmtId="168" fontId="6" fillId="4" borderId="6" xfId="0" applyNumberFormat="1" applyFont="1" applyFill="1" applyBorder="1" applyAlignment="1">
      <alignment horizontal="right"/>
    </xf>
    <xf numFmtId="168" fontId="6" fillId="4" borderId="0" xfId="0" applyNumberFormat="1" applyFont="1" applyFill="1" applyBorder="1" applyAlignment="1">
      <alignment horizontal="right"/>
    </xf>
    <xf numFmtId="166" fontId="6" fillId="4" borderId="0" xfId="0" applyNumberFormat="1" applyFont="1" applyFill="1" applyBorder="1" applyAlignment="1">
      <alignment horizontal="right"/>
    </xf>
    <xf numFmtId="172" fontId="6" fillId="4" borderId="0" xfId="0" applyNumberFormat="1" applyFont="1" applyFill="1" applyBorder="1" applyAlignment="1">
      <alignment horizontal="right"/>
    </xf>
    <xf numFmtId="166" fontId="3" fillId="3" borderId="129" xfId="2" applyNumberFormat="1" applyFont="1" applyFill="1" applyBorder="1" applyAlignment="1">
      <alignment horizontal="right"/>
    </xf>
    <xf numFmtId="166" fontId="3" fillId="3" borderId="130" xfId="2" applyNumberFormat="1" applyFont="1" applyFill="1" applyBorder="1" applyAlignment="1">
      <alignment horizontal="right"/>
    </xf>
    <xf numFmtId="168" fontId="6" fillId="4" borderId="9" xfId="1" applyNumberFormat="1" applyFont="1" applyFill="1" applyBorder="1" applyAlignment="1">
      <alignment horizontal="right"/>
    </xf>
    <xf numFmtId="168" fontId="6" fillId="4" borderId="8" xfId="1" applyNumberFormat="1" applyFont="1" applyFill="1" applyBorder="1" applyAlignment="1">
      <alignment horizontal="right"/>
    </xf>
    <xf numFmtId="166" fontId="6" fillId="4" borderId="8" xfId="0" applyNumberFormat="1" applyFont="1" applyFill="1" applyBorder="1" applyAlignment="1">
      <alignment horizontal="right"/>
    </xf>
    <xf numFmtId="172" fontId="6" fillId="4" borderId="8" xfId="1" applyNumberFormat="1" applyFont="1" applyFill="1" applyBorder="1" applyAlignment="1">
      <alignment horizontal="right"/>
    </xf>
    <xf numFmtId="168" fontId="3" fillId="3" borderId="8" xfId="1" applyNumberFormat="1" applyFont="1" applyFill="1" applyBorder="1" applyAlignment="1">
      <alignment horizontal="right"/>
    </xf>
    <xf numFmtId="166" fontId="3" fillId="4" borderId="10" xfId="0" applyNumberFormat="1" applyFont="1" applyFill="1" applyBorder="1" applyAlignment="1">
      <alignment horizontal="right"/>
    </xf>
    <xf numFmtId="0" fontId="87" fillId="0" borderId="0" xfId="0" applyFont="1" applyAlignment="1"/>
    <xf numFmtId="166" fontId="3" fillId="3" borderId="131" xfId="0" applyNumberFormat="1" applyFont="1" applyFill="1" applyBorder="1" applyAlignment="1">
      <alignment horizontal="right"/>
    </xf>
    <xf numFmtId="168" fontId="6" fillId="4" borderId="132" xfId="0" applyNumberFormat="1" applyFont="1" applyFill="1" applyBorder="1" applyAlignment="1">
      <alignment horizontal="right"/>
    </xf>
    <xf numFmtId="168" fontId="6" fillId="4" borderId="131" xfId="0" applyNumberFormat="1" applyFont="1" applyFill="1" applyBorder="1" applyAlignment="1">
      <alignment horizontal="right"/>
    </xf>
    <xf numFmtId="166" fontId="6" fillId="4" borderId="131" xfId="0" applyNumberFormat="1" applyFont="1" applyFill="1" applyBorder="1" applyAlignment="1">
      <alignment horizontal="right"/>
    </xf>
    <xf numFmtId="166" fontId="3" fillId="3" borderId="133" xfId="0" applyNumberFormat="1" applyFont="1" applyFill="1" applyBorder="1" applyAlignment="1">
      <alignment horizontal="right"/>
    </xf>
    <xf numFmtId="168" fontId="6" fillId="4" borderId="14" xfId="0" applyNumberFormat="1" applyFont="1" applyFill="1" applyBorder="1" applyAlignment="1">
      <alignment horizontal="right"/>
    </xf>
    <xf numFmtId="168" fontId="6" fillId="4" borderId="4" xfId="0" applyNumberFormat="1" applyFont="1" applyFill="1" applyBorder="1" applyAlignment="1">
      <alignment horizontal="right"/>
    </xf>
    <xf numFmtId="166" fontId="6" fillId="4" borderId="4" xfId="0" applyNumberFormat="1" applyFont="1" applyFill="1" applyBorder="1" applyAlignment="1">
      <alignment horizontal="right"/>
    </xf>
    <xf numFmtId="168" fontId="6" fillId="4" borderId="1" xfId="0" applyNumberFormat="1" applyFont="1" applyFill="1" applyBorder="1" applyAlignment="1">
      <alignment horizontal="right"/>
    </xf>
    <xf numFmtId="168" fontId="6" fillId="4" borderId="2" xfId="0" applyNumberFormat="1" applyFont="1" applyFill="1" applyBorder="1" applyAlignment="1">
      <alignment horizontal="right"/>
    </xf>
    <xf numFmtId="166" fontId="3" fillId="3" borderId="134" xfId="0" applyNumberFormat="1" applyFont="1" applyFill="1" applyBorder="1" applyAlignment="1">
      <alignment horizontal="right"/>
    </xf>
    <xf numFmtId="166" fontId="3" fillId="3" borderId="135" xfId="0" applyNumberFormat="1" applyFont="1" applyFill="1" applyBorder="1" applyAlignment="1">
      <alignment horizontal="right"/>
    </xf>
    <xf numFmtId="168" fontId="6" fillId="4" borderId="9" xfId="0" applyNumberFormat="1" applyFont="1" applyFill="1" applyBorder="1" applyAlignment="1">
      <alignment horizontal="right"/>
    </xf>
    <xf numFmtId="168" fontId="6" fillId="4" borderId="8" xfId="0" applyNumberFormat="1" applyFont="1" applyFill="1" applyBorder="1" applyAlignment="1">
      <alignment horizontal="right"/>
    </xf>
    <xf numFmtId="0" fontId="7" fillId="0" borderId="0" xfId="0" quotePrefix="1" applyFont="1" applyFill="1" applyAlignment="1"/>
    <xf numFmtId="0" fontId="16" fillId="3" borderId="2" xfId="8" applyFont="1" applyFill="1" applyBorder="1" applyAlignment="1">
      <alignment horizontal="center" vertical="center"/>
    </xf>
    <xf numFmtId="0" fontId="3" fillId="3" borderId="136" xfId="0" applyFont="1" applyFill="1" applyBorder="1" applyAlignment="1"/>
    <xf numFmtId="0" fontId="3" fillId="3" borderId="137" xfId="0" applyFont="1" applyFill="1" applyBorder="1" applyAlignment="1"/>
    <xf numFmtId="0" fontId="3" fillId="7" borderId="140" xfId="0" applyFont="1" applyFill="1" applyBorder="1" applyAlignment="1"/>
    <xf numFmtId="0" fontId="3" fillId="7" borderId="137" xfId="0" applyFont="1" applyFill="1" applyBorder="1" applyAlignment="1"/>
    <xf numFmtId="0" fontId="7" fillId="0" borderId="0" xfId="0" quotePrefix="1" applyFont="1" applyAlignment="1">
      <alignment horizontal="left"/>
    </xf>
    <xf numFmtId="166" fontId="6" fillId="7" borderId="145" xfId="2" applyNumberFormat="1" applyFont="1" applyFill="1" applyBorder="1" applyAlignment="1">
      <alignment horizontal="right"/>
    </xf>
    <xf numFmtId="166" fontId="6" fillId="3" borderId="12" xfId="2" applyNumberFormat="1" applyFont="1" applyFill="1" applyBorder="1" applyAlignment="1">
      <alignment horizontal="right"/>
    </xf>
    <xf numFmtId="166" fontId="6" fillId="7" borderId="147" xfId="2" applyNumberFormat="1" applyFont="1" applyFill="1" applyBorder="1" applyAlignment="1">
      <alignment horizontal="right"/>
    </xf>
    <xf numFmtId="166" fontId="6" fillId="7" borderId="146" xfId="2" applyNumberFormat="1" applyFont="1" applyFill="1" applyBorder="1" applyAlignment="1">
      <alignment horizontal="right"/>
    </xf>
    <xf numFmtId="166" fontId="6" fillId="7" borderId="146" xfId="0" applyNumberFormat="1" applyFont="1" applyFill="1" applyBorder="1" applyAlignment="1">
      <alignment horizontal="right"/>
    </xf>
    <xf numFmtId="166" fontId="6" fillId="7" borderId="6" xfId="2" applyNumberFormat="1" applyFont="1" applyFill="1" applyBorder="1" applyAlignment="1">
      <alignment horizontal="right"/>
    </xf>
    <xf numFmtId="166" fontId="6" fillId="7" borderId="0" xfId="2" applyNumberFormat="1" applyFont="1" applyFill="1" applyBorder="1" applyAlignment="1">
      <alignment horizontal="right"/>
    </xf>
    <xf numFmtId="166" fontId="6" fillId="7" borderId="0" xfId="0" applyNumberFormat="1" applyFont="1" applyFill="1" applyBorder="1" applyAlignment="1">
      <alignment horizontal="right"/>
    </xf>
    <xf numFmtId="0" fontId="3" fillId="3" borderId="8" xfId="0" applyFont="1" applyFill="1" applyBorder="1" applyAlignment="1">
      <alignment horizontal="center"/>
    </xf>
    <xf numFmtId="166" fontId="6" fillId="7" borderId="9" xfId="2" applyNumberFormat="1" applyFont="1" applyFill="1" applyBorder="1" applyAlignment="1">
      <alignment horizontal="right"/>
    </xf>
    <xf numFmtId="166" fontId="6" fillId="7" borderId="8" xfId="2" applyNumberFormat="1" applyFont="1" applyFill="1" applyBorder="1" applyAlignment="1">
      <alignment horizontal="right"/>
    </xf>
    <xf numFmtId="166" fontId="6" fillId="7" borderId="8" xfId="0" applyNumberFormat="1" applyFont="1" applyFill="1" applyBorder="1" applyAlignment="1">
      <alignment horizontal="right"/>
    </xf>
    <xf numFmtId="0" fontId="10" fillId="0" borderId="0" xfId="0" applyFont="1" applyAlignment="1"/>
    <xf numFmtId="0" fontId="7" fillId="3" borderId="0" xfId="0" quotePrefix="1" applyNumberFormat="1" applyFont="1" applyFill="1" applyBorder="1" applyAlignment="1">
      <alignment horizontal="left"/>
    </xf>
    <xf numFmtId="0" fontId="3" fillId="3" borderId="150" xfId="0" applyFont="1" applyFill="1" applyBorder="1" applyAlignment="1">
      <alignment horizontal="center"/>
    </xf>
    <xf numFmtId="0" fontId="3" fillId="3" borderId="150" xfId="0" applyFont="1" applyFill="1" applyBorder="1" applyAlignment="1"/>
    <xf numFmtId="166" fontId="6" fillId="7" borderId="151" xfId="0" applyNumberFormat="1" applyFont="1" applyFill="1" applyBorder="1" applyAlignment="1">
      <alignment horizontal="right"/>
    </xf>
    <xf numFmtId="166" fontId="6" fillId="3" borderId="13" xfId="2" applyNumberFormat="1" applyFont="1" applyFill="1" applyBorder="1" applyAlignment="1">
      <alignment horizontal="right"/>
    </xf>
    <xf numFmtId="0" fontId="3" fillId="3" borderId="152" xfId="0" applyFont="1" applyFill="1" applyBorder="1" applyAlignment="1">
      <alignment horizontal="center"/>
    </xf>
    <xf numFmtId="0" fontId="3" fillId="3" borderId="152" xfId="0" applyFont="1" applyFill="1" applyBorder="1" applyAlignment="1"/>
    <xf numFmtId="166" fontId="6" fillId="7" borderId="153" xfId="0" applyNumberFormat="1" applyFont="1" applyFill="1" applyBorder="1" applyAlignment="1">
      <alignment horizontal="right"/>
    </xf>
    <xf numFmtId="166" fontId="6" fillId="3" borderId="154" xfId="2" applyNumberFormat="1" applyFont="1" applyFill="1" applyBorder="1" applyAlignment="1">
      <alignment horizontal="right"/>
    </xf>
    <xf numFmtId="166" fontId="6" fillId="3" borderId="5" xfId="2" applyNumberFormat="1" applyFont="1" applyFill="1" applyBorder="1" applyAlignment="1">
      <alignment horizontal="right"/>
    </xf>
    <xf numFmtId="166" fontId="6" fillId="3" borderId="4" xfId="2" applyNumberFormat="1" applyFont="1" applyFill="1" applyBorder="1" applyAlignment="1">
      <alignment horizontal="right"/>
    </xf>
    <xf numFmtId="166" fontId="6" fillId="3" borderId="7" xfId="2" applyNumberFormat="1" applyFont="1" applyFill="1" applyBorder="1" applyAlignment="1">
      <alignment horizontal="right"/>
    </xf>
    <xf numFmtId="166" fontId="6" fillId="3" borderId="10" xfId="2" applyNumberFormat="1" applyFont="1" applyFill="1" applyBorder="1" applyAlignment="1">
      <alignment horizontal="right"/>
    </xf>
    <xf numFmtId="0" fontId="7" fillId="3" borderId="0" xfId="0" quotePrefix="1" applyFont="1" applyFill="1" applyBorder="1" applyAlignment="1">
      <alignment horizontal="left"/>
    </xf>
    <xf numFmtId="0" fontId="3" fillId="3" borderId="165" xfId="0" applyFont="1" applyFill="1" applyBorder="1" applyAlignment="1"/>
    <xf numFmtId="0" fontId="3" fillId="3" borderId="167" xfId="0" applyFont="1" applyFill="1" applyBorder="1" applyAlignment="1"/>
    <xf numFmtId="0" fontId="3" fillId="3" borderId="168" xfId="0" applyFont="1" applyFill="1" applyBorder="1" applyAlignment="1"/>
    <xf numFmtId="0" fontId="14" fillId="3" borderId="0" xfId="0" quotePrefix="1" applyFont="1" applyFill="1" applyBorder="1" applyAlignment="1">
      <alignment horizontal="left" vertical="top"/>
    </xf>
    <xf numFmtId="0" fontId="3" fillId="3" borderId="169" xfId="0" applyFont="1" applyFill="1" applyBorder="1" applyAlignment="1"/>
    <xf numFmtId="166" fontId="6" fillId="4" borderId="11" xfId="0" applyNumberFormat="1" applyFont="1" applyFill="1" applyBorder="1" applyAlignment="1">
      <alignment horizontal="right"/>
    </xf>
    <xf numFmtId="0" fontId="3" fillId="3" borderId="170" xfId="0" applyFont="1" applyFill="1" applyBorder="1" applyAlignment="1"/>
    <xf numFmtId="0" fontId="3" fillId="3" borderId="156" xfId="0" applyFont="1" applyFill="1" applyBorder="1" applyAlignment="1"/>
    <xf numFmtId="0" fontId="3" fillId="3" borderId="160" xfId="0" applyFont="1" applyFill="1" applyBorder="1" applyAlignment="1"/>
    <xf numFmtId="0" fontId="3" fillId="3" borderId="21" xfId="0" applyFont="1" applyFill="1" applyBorder="1" applyAlignment="1">
      <alignment horizontal="right"/>
    </xf>
    <xf numFmtId="0" fontId="3" fillId="3" borderId="21" xfId="0" applyFont="1" applyFill="1" applyBorder="1" applyAlignment="1"/>
    <xf numFmtId="166" fontId="6" fillId="7" borderId="174" xfId="2" applyNumberFormat="1" applyFont="1" applyFill="1" applyBorder="1" applyAlignment="1">
      <alignment horizontal="right"/>
    </xf>
    <xf numFmtId="0" fontId="3" fillId="3" borderId="22" xfId="0" applyFont="1" applyFill="1" applyBorder="1" applyAlignment="1">
      <alignment horizontal="right"/>
    </xf>
    <xf numFmtId="0" fontId="3" fillId="3" borderId="22" xfId="0" applyFont="1" applyFill="1" applyBorder="1" applyAlignment="1">
      <alignment vertical="center" wrapText="1"/>
    </xf>
    <xf numFmtId="166" fontId="6" fillId="7" borderId="21" xfId="2" applyNumberFormat="1" applyFont="1" applyFill="1" applyBorder="1" applyAlignment="1">
      <alignment horizontal="right"/>
    </xf>
    <xf numFmtId="0" fontId="3" fillId="3" borderId="178" xfId="0" applyFont="1" applyFill="1" applyBorder="1" applyAlignment="1">
      <alignment horizontal="right"/>
    </xf>
    <xf numFmtId="0" fontId="3" fillId="3" borderId="178" xfId="0" applyFont="1" applyFill="1" applyBorder="1" applyAlignment="1">
      <alignment vertical="center" wrapText="1"/>
    </xf>
    <xf numFmtId="0" fontId="3" fillId="3" borderId="21" xfId="0" applyFont="1" applyFill="1" applyBorder="1" applyAlignment="1">
      <alignment vertical="center" wrapText="1"/>
    </xf>
    <xf numFmtId="0" fontId="3" fillId="3" borderId="99" xfId="0" applyFont="1" applyFill="1" applyBorder="1" applyAlignment="1">
      <alignment horizontal="right"/>
    </xf>
    <xf numFmtId="0" fontId="3" fillId="3" borderId="100" xfId="0" applyFont="1" applyFill="1" applyBorder="1" applyAlignment="1">
      <alignment horizontal="right"/>
    </xf>
    <xf numFmtId="166" fontId="3" fillId="4" borderId="180" xfId="0" applyNumberFormat="1" applyFont="1" applyFill="1" applyBorder="1" applyAlignment="1">
      <alignment horizontal="right"/>
    </xf>
    <xf numFmtId="166" fontId="3" fillId="4" borderId="181" xfId="0" applyNumberFormat="1" applyFont="1" applyFill="1" applyBorder="1" applyAlignment="1">
      <alignment horizontal="right"/>
    </xf>
    <xf numFmtId="166" fontId="3" fillId="3" borderId="181" xfId="0" applyNumberFormat="1" applyFont="1" applyFill="1" applyBorder="1" applyAlignment="1">
      <alignment horizontal="right"/>
    </xf>
    <xf numFmtId="166" fontId="6" fillId="4" borderId="182" xfId="0" applyNumberFormat="1" applyFont="1" applyFill="1" applyBorder="1" applyAlignment="1">
      <alignment horizontal="right"/>
    </xf>
    <xf numFmtId="166" fontId="6" fillId="4" borderId="183" xfId="0" applyNumberFormat="1" applyFont="1" applyFill="1" applyBorder="1" applyAlignment="1">
      <alignment horizontal="right"/>
    </xf>
    <xf numFmtId="166" fontId="6" fillId="4" borderId="181" xfId="0" applyNumberFormat="1" applyFont="1" applyFill="1" applyBorder="1" applyAlignment="1">
      <alignment horizontal="right"/>
    </xf>
    <xf numFmtId="166" fontId="6" fillId="3" borderId="181" xfId="0" applyNumberFormat="1" applyFont="1" applyFill="1" applyBorder="1" applyAlignment="1">
      <alignment horizontal="right"/>
    </xf>
    <xf numFmtId="166" fontId="3" fillId="4" borderId="184" xfId="0" applyNumberFormat="1" applyFont="1" applyFill="1" applyBorder="1" applyAlignment="1">
      <alignment horizontal="right"/>
    </xf>
    <xf numFmtId="166" fontId="3" fillId="4" borderId="185" xfId="0" applyNumberFormat="1" applyFont="1" applyFill="1" applyBorder="1" applyAlignment="1">
      <alignment horizontal="right"/>
    </xf>
    <xf numFmtId="166" fontId="3" fillId="3" borderId="185" xfId="0" applyNumberFormat="1" applyFont="1" applyFill="1" applyBorder="1" applyAlignment="1">
      <alignment horizontal="right"/>
    </xf>
    <xf numFmtId="0" fontId="7" fillId="3" borderId="0" xfId="0" quotePrefix="1" applyFont="1" applyFill="1" applyBorder="1" applyAlignment="1">
      <alignment horizontal="left" vertical="top"/>
    </xf>
    <xf numFmtId="0" fontId="3" fillId="3" borderId="186" xfId="0" applyFont="1" applyFill="1" applyBorder="1" applyAlignment="1">
      <alignment horizontal="right"/>
    </xf>
    <xf numFmtId="166" fontId="6" fillId="3" borderId="187" xfId="4" applyNumberFormat="1" applyFont="1" applyFill="1" applyBorder="1" applyAlignment="1">
      <alignment horizontal="right"/>
    </xf>
    <xf numFmtId="0" fontId="3" fillId="3" borderId="188" xfId="0" applyFont="1" applyFill="1" applyBorder="1" applyAlignment="1">
      <alignment horizontal="right"/>
    </xf>
    <xf numFmtId="166" fontId="3" fillId="3" borderId="189" xfId="4" applyNumberFormat="1" applyFont="1" applyFill="1" applyBorder="1" applyAlignment="1">
      <alignment horizontal="right"/>
    </xf>
    <xf numFmtId="166" fontId="3" fillId="3" borderId="190" xfId="4" applyNumberFormat="1" applyFont="1" applyFill="1" applyBorder="1" applyAlignment="1">
      <alignment horizontal="right"/>
    </xf>
    <xf numFmtId="166" fontId="3" fillId="3" borderId="190" xfId="0" applyNumberFormat="1" applyFont="1" applyFill="1" applyBorder="1" applyAlignment="1">
      <alignment horizontal="right"/>
    </xf>
    <xf numFmtId="166" fontId="6" fillId="3" borderId="189" xfId="4" applyNumberFormat="1" applyFont="1" applyFill="1" applyBorder="1" applyAlignment="1">
      <alignment horizontal="right"/>
    </xf>
    <xf numFmtId="166" fontId="6" fillId="3" borderId="190" xfId="4" applyNumberFormat="1" applyFont="1" applyFill="1" applyBorder="1" applyAlignment="1">
      <alignment horizontal="right"/>
    </xf>
    <xf numFmtId="166" fontId="6" fillId="3" borderId="190" xfId="0" applyNumberFormat="1" applyFont="1" applyFill="1" applyBorder="1" applyAlignment="1">
      <alignment horizontal="right"/>
    </xf>
    <xf numFmtId="166" fontId="3" fillId="4" borderId="190" xfId="4" applyNumberFormat="1" applyFont="1" applyFill="1" applyBorder="1" applyAlignment="1">
      <alignment horizontal="right"/>
    </xf>
    <xf numFmtId="166" fontId="3" fillId="3" borderId="191" xfId="4" applyNumberFormat="1" applyFont="1" applyFill="1" applyBorder="1" applyAlignment="1">
      <alignment horizontal="right"/>
    </xf>
    <xf numFmtId="166" fontId="3" fillId="3" borderId="192" xfId="4" applyNumberFormat="1" applyFont="1" applyFill="1" applyBorder="1" applyAlignment="1">
      <alignment horizontal="right"/>
    </xf>
    <xf numFmtId="166" fontId="3" fillId="3" borderId="192" xfId="0" applyNumberFormat="1" applyFont="1" applyFill="1" applyBorder="1" applyAlignment="1">
      <alignment horizontal="right"/>
    </xf>
    <xf numFmtId="0" fontId="7" fillId="0" borderId="0" xfId="0" applyFont="1" applyBorder="1" applyAlignment="1"/>
    <xf numFmtId="9" fontId="3" fillId="3" borderId="0" xfId="0" quotePrefix="1" applyNumberFormat="1" applyFont="1" applyFill="1" applyAlignment="1">
      <alignment horizontal="right"/>
    </xf>
    <xf numFmtId="9" fontId="3" fillId="3" borderId="4" xfId="0" quotePrefix="1" applyNumberFormat="1" applyFont="1" applyFill="1" applyBorder="1" applyAlignment="1">
      <alignment horizontal="right"/>
    </xf>
    <xf numFmtId="0" fontId="3" fillId="3" borderId="193" xfId="0" applyFont="1" applyFill="1" applyBorder="1" applyAlignment="1">
      <alignment horizontal="right"/>
    </xf>
    <xf numFmtId="166" fontId="6" fillId="3" borderId="194" xfId="4" applyNumberFormat="1" applyFont="1" applyFill="1" applyBorder="1" applyAlignment="1">
      <alignment horizontal="right"/>
    </xf>
    <xf numFmtId="166" fontId="6" fillId="3" borderId="195" xfId="4" applyNumberFormat="1" applyFont="1" applyFill="1" applyBorder="1" applyAlignment="1">
      <alignment horizontal="right"/>
    </xf>
    <xf numFmtId="0" fontId="3" fillId="3" borderId="196" xfId="0" applyFont="1" applyFill="1" applyBorder="1" applyAlignment="1">
      <alignment horizontal="right"/>
    </xf>
    <xf numFmtId="166" fontId="6" fillId="3" borderId="197" xfId="4" applyNumberFormat="1" applyFont="1" applyFill="1" applyBorder="1" applyAlignment="1">
      <alignment horizontal="right"/>
    </xf>
    <xf numFmtId="166" fontId="6" fillId="3" borderId="196" xfId="4" applyNumberFormat="1" applyFont="1" applyFill="1" applyBorder="1" applyAlignment="1">
      <alignment horizontal="right"/>
    </xf>
    <xf numFmtId="0" fontId="3" fillId="3" borderId="196" xfId="0" applyFont="1" applyFill="1" applyBorder="1" applyAlignment="1"/>
    <xf numFmtId="166" fontId="3" fillId="3" borderId="197" xfId="4" applyNumberFormat="1" applyFont="1" applyFill="1" applyBorder="1" applyAlignment="1">
      <alignment horizontal="right"/>
    </xf>
    <xf numFmtId="166" fontId="3" fillId="3" borderId="196" xfId="4" applyNumberFormat="1" applyFont="1" applyFill="1" applyBorder="1" applyAlignment="1">
      <alignment horizontal="right"/>
    </xf>
    <xf numFmtId="166" fontId="3" fillId="4" borderId="197" xfId="4" applyNumberFormat="1" applyFont="1" applyFill="1" applyBorder="1" applyAlignment="1">
      <alignment horizontal="right"/>
    </xf>
    <xf numFmtId="166" fontId="3" fillId="4" borderId="196" xfId="4" applyNumberFormat="1" applyFont="1" applyFill="1" applyBorder="1" applyAlignment="1">
      <alignment horizontal="right"/>
    </xf>
    <xf numFmtId="166" fontId="6" fillId="4" borderId="197" xfId="4" applyNumberFormat="1" applyFont="1" applyFill="1" applyBorder="1" applyAlignment="1">
      <alignment horizontal="right"/>
    </xf>
    <xf numFmtId="166" fontId="6" fillId="4" borderId="196" xfId="4" applyNumberFormat="1" applyFont="1" applyFill="1" applyBorder="1" applyAlignment="1">
      <alignment horizontal="right"/>
    </xf>
    <xf numFmtId="166" fontId="3" fillId="4" borderId="199" xfId="4" applyNumberFormat="1" applyFont="1" applyFill="1" applyBorder="1" applyAlignment="1">
      <alignment horizontal="right"/>
    </xf>
    <xf numFmtId="166" fontId="3" fillId="4" borderId="200" xfId="4" applyNumberFormat="1" applyFont="1" applyFill="1" applyBorder="1" applyAlignment="1">
      <alignment horizontal="right"/>
    </xf>
    <xf numFmtId="0" fontId="3" fillId="3" borderId="201" xfId="0" applyFont="1" applyFill="1" applyBorder="1" applyAlignment="1">
      <alignment horizontal="right"/>
    </xf>
    <xf numFmtId="166" fontId="6" fillId="3" borderId="202" xfId="4" applyNumberFormat="1" applyFont="1" applyFill="1" applyBorder="1" applyAlignment="1">
      <alignment horizontal="right"/>
    </xf>
    <xf numFmtId="166" fontId="6" fillId="3" borderId="203" xfId="4" applyNumberFormat="1" applyFont="1" applyFill="1" applyBorder="1" applyAlignment="1">
      <alignment horizontal="right"/>
    </xf>
    <xf numFmtId="0" fontId="3" fillId="3" borderId="204" xfId="0" applyFont="1" applyFill="1" applyBorder="1" applyAlignment="1">
      <alignment horizontal="right"/>
    </xf>
    <xf numFmtId="166" fontId="6" fillId="3" borderId="205" xfId="4" applyNumberFormat="1" applyFont="1" applyFill="1" applyBorder="1" applyAlignment="1">
      <alignment horizontal="right"/>
    </xf>
    <xf numFmtId="166" fontId="6" fillId="3" borderId="204" xfId="4" applyNumberFormat="1" applyFont="1" applyFill="1" applyBorder="1" applyAlignment="1">
      <alignment horizontal="right"/>
    </xf>
    <xf numFmtId="166" fontId="3" fillId="3" borderId="205" xfId="4" applyNumberFormat="1" applyFont="1" applyFill="1" applyBorder="1" applyAlignment="1">
      <alignment horizontal="right"/>
    </xf>
    <xf numFmtId="166" fontId="3" fillId="3" borderId="204" xfId="4" applyNumberFormat="1" applyFont="1" applyFill="1" applyBorder="1" applyAlignment="1">
      <alignment horizontal="right"/>
    </xf>
    <xf numFmtId="166" fontId="3" fillId="4" borderId="205" xfId="4" applyNumberFormat="1" applyFont="1" applyFill="1" applyBorder="1" applyAlignment="1">
      <alignment horizontal="right"/>
    </xf>
    <xf numFmtId="166" fontId="3" fillId="4" borderId="204" xfId="4" applyNumberFormat="1" applyFont="1" applyFill="1" applyBorder="1" applyAlignment="1">
      <alignment horizontal="right"/>
    </xf>
    <xf numFmtId="166" fontId="6" fillId="4" borderId="205" xfId="4" applyNumberFormat="1" applyFont="1" applyFill="1" applyBorder="1" applyAlignment="1">
      <alignment horizontal="right"/>
    </xf>
    <xf numFmtId="166" fontId="6" fillId="4" borderId="204" xfId="4" applyNumberFormat="1" applyFont="1" applyFill="1" applyBorder="1" applyAlignment="1">
      <alignment horizontal="right"/>
    </xf>
    <xf numFmtId="166" fontId="3" fillId="4" borderId="206" xfId="4" applyNumberFormat="1" applyFont="1" applyFill="1" applyBorder="1" applyAlignment="1">
      <alignment horizontal="right"/>
    </xf>
    <xf numFmtId="166" fontId="3" fillId="4" borderId="207" xfId="4" applyNumberFormat="1" applyFont="1" applyFill="1" applyBorder="1" applyAlignment="1">
      <alignment horizontal="right"/>
    </xf>
    <xf numFmtId="0" fontId="79" fillId="2" borderId="0" xfId="25" applyFont="1" applyFill="1" applyBorder="1" applyAlignment="1" applyProtection="1">
      <alignment horizontal="center" vertical="center"/>
    </xf>
    <xf numFmtId="0" fontId="23" fillId="5" borderId="0" xfId="14" applyFont="1" applyFill="1" applyBorder="1" applyAlignment="1"/>
    <xf numFmtId="0" fontId="90" fillId="3" borderId="0" xfId="25" applyFont="1" applyFill="1" applyBorder="1" applyAlignment="1" applyProtection="1">
      <alignment horizontal="center" vertical="center"/>
    </xf>
    <xf numFmtId="0" fontId="3" fillId="3" borderId="0" xfId="14" applyFont="1" applyFill="1" applyBorder="1" applyAlignment="1"/>
    <xf numFmtId="0" fontId="12" fillId="3" borderId="0" xfId="14" applyFont="1" applyFill="1" applyAlignment="1">
      <alignment horizontal="left"/>
    </xf>
    <xf numFmtId="0" fontId="10" fillId="3" borderId="0" xfId="14" applyFont="1" applyFill="1" applyBorder="1" applyAlignment="1"/>
    <xf numFmtId="0" fontId="10" fillId="3" borderId="0" xfId="14" applyFont="1" applyFill="1" applyAlignment="1">
      <alignment vertical="center" wrapText="1"/>
    </xf>
    <xf numFmtId="0" fontId="12" fillId="3" borderId="0" xfId="14" applyFont="1" applyFill="1" applyAlignment="1">
      <alignment horizontal="left" vertical="center"/>
    </xf>
    <xf numFmtId="0" fontId="10" fillId="3" borderId="0" xfId="14" applyFont="1" applyFill="1" applyAlignment="1">
      <alignment wrapText="1"/>
    </xf>
    <xf numFmtId="0" fontId="91" fillId="3" borderId="0" xfId="25" applyFont="1" applyFill="1" applyBorder="1" applyAlignment="1" applyProtection="1">
      <alignment horizontal="center" vertical="center"/>
    </xf>
    <xf numFmtId="0" fontId="10" fillId="3" borderId="0" xfId="14" applyFont="1" applyFill="1" applyAlignment="1">
      <alignment vertical="top" wrapText="1"/>
    </xf>
    <xf numFmtId="0" fontId="10" fillId="3" borderId="0" xfId="14" applyFont="1" applyFill="1" applyAlignment="1">
      <alignment horizontal="left" wrapText="1"/>
    </xf>
    <xf numFmtId="0" fontId="10" fillId="3" borderId="0" xfId="14" applyFont="1" applyFill="1" applyAlignment="1">
      <alignment horizontal="left"/>
    </xf>
    <xf numFmtId="0" fontId="10" fillId="3" borderId="0" xfId="14" applyFont="1" applyFill="1" applyAlignment="1"/>
    <xf numFmtId="166" fontId="84" fillId="3" borderId="0" xfId="0" quotePrefix="1" applyNumberFormat="1" applyFont="1" applyFill="1" applyBorder="1" applyAlignment="1">
      <alignment horizontal="left"/>
    </xf>
    <xf numFmtId="0" fontId="84" fillId="3" borderId="4" xfId="0" quotePrefix="1" applyNumberFormat="1" applyFont="1" applyFill="1" applyBorder="1" applyAlignment="1">
      <alignment horizontal="left"/>
    </xf>
    <xf numFmtId="166" fontId="84" fillId="3" borderId="4" xfId="0" quotePrefix="1" applyNumberFormat="1" applyFont="1" applyFill="1" applyBorder="1" applyAlignment="1">
      <alignment horizontal="left"/>
    </xf>
    <xf numFmtId="0" fontId="84" fillId="3" borderId="0" xfId="0" quotePrefix="1" applyNumberFormat="1" applyFont="1" applyFill="1" applyBorder="1" applyAlignment="1" applyProtection="1">
      <alignment horizontal="left"/>
      <protection locked="0"/>
    </xf>
    <xf numFmtId="0" fontId="38" fillId="3" borderId="59" xfId="2" quotePrefix="1" applyNumberFormat="1" applyFont="1" applyFill="1" applyBorder="1" applyAlignment="1">
      <alignment horizontal="left"/>
    </xf>
    <xf numFmtId="0" fontId="38" fillId="3" borderId="4" xfId="2" quotePrefix="1" applyNumberFormat="1" applyFont="1" applyFill="1" applyBorder="1" applyAlignment="1">
      <alignment horizontal="left"/>
    </xf>
    <xf numFmtId="0" fontId="38" fillId="4" borderId="59" xfId="2" quotePrefix="1" applyNumberFormat="1" applyFont="1" applyFill="1" applyBorder="1" applyAlignment="1">
      <alignment horizontal="left"/>
    </xf>
    <xf numFmtId="0" fontId="38" fillId="4" borderId="66" xfId="2" quotePrefix="1" applyNumberFormat="1" applyFont="1" applyFill="1" applyBorder="1" applyAlignment="1">
      <alignment horizontal="left"/>
    </xf>
    <xf numFmtId="166" fontId="84" fillId="3" borderId="0" xfId="0" applyNumberFormat="1" applyFont="1" applyFill="1" applyBorder="1" applyAlignment="1">
      <alignment horizontal="right"/>
    </xf>
    <xf numFmtId="166" fontId="5" fillId="3" borderId="0"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166" fontId="10" fillId="3" borderId="0" xfId="0" applyNumberFormat="1" applyFont="1" applyFill="1" applyBorder="1" applyAlignment="1">
      <alignment horizontal="right"/>
    </xf>
    <xf numFmtId="166" fontId="10" fillId="3" borderId="4" xfId="0" applyNumberFormat="1" applyFont="1" applyFill="1" applyBorder="1" applyAlignment="1">
      <alignment horizontal="right" wrapText="1"/>
    </xf>
    <xf numFmtId="166" fontId="10" fillId="3" borderId="4" xfId="0" applyNumberFormat="1" applyFont="1" applyFill="1" applyBorder="1" applyAlignment="1">
      <alignment horizontal="right"/>
    </xf>
    <xf numFmtId="0" fontId="14" fillId="0" borderId="0" xfId="0" applyFont="1" applyFill="1" applyBorder="1" applyAlignment="1">
      <alignment horizontal="left"/>
    </xf>
    <xf numFmtId="0" fontId="10" fillId="4" borderId="0" xfId="0" applyFont="1" applyFill="1" applyBorder="1" applyAlignment="1">
      <alignment horizontal="left"/>
    </xf>
    <xf numFmtId="166" fontId="3" fillId="3" borderId="0" xfId="0" applyNumberFormat="1" applyFont="1" applyFill="1" applyAlignment="1">
      <alignment horizontal="center"/>
    </xf>
    <xf numFmtId="0" fontId="3" fillId="3" borderId="0" xfId="0" applyNumberFormat="1" applyFont="1" applyFill="1" applyAlignment="1">
      <alignment horizontal="right"/>
    </xf>
    <xf numFmtId="166" fontId="10" fillId="3" borderId="0" xfId="0" applyNumberFormat="1" applyFont="1" applyFill="1" applyBorder="1" applyAlignment="1">
      <alignment horizontal="right" wrapText="1"/>
    </xf>
    <xf numFmtId="0" fontId="3" fillId="0" borderId="0" xfId="0" applyFont="1" applyAlignment="1">
      <alignment horizontal="right"/>
    </xf>
    <xf numFmtId="49" fontId="14" fillId="0" borderId="0" xfId="0" quotePrefix="1" applyNumberFormat="1" applyFont="1" applyFill="1" applyBorder="1" applyAlignment="1">
      <alignment horizontal="left" vertical="top"/>
    </xf>
    <xf numFmtId="166" fontId="3" fillId="3" borderId="4" xfId="0" applyNumberFormat="1" applyFont="1" applyFill="1" applyBorder="1" applyAlignment="1">
      <alignment horizontal="right" wrapText="1"/>
    </xf>
    <xf numFmtId="0" fontId="95" fillId="3" borderId="0" xfId="14" applyFont="1" applyFill="1" applyAlignment="1"/>
    <xf numFmtId="0" fontId="3" fillId="5" borderId="0" xfId="28" applyFont="1" applyFill="1" applyBorder="1" applyAlignment="1" applyProtection="1">
      <alignment horizontal="center"/>
    </xf>
    <xf numFmtId="0" fontId="3" fillId="5" borderId="213" xfId="28" quotePrefix="1" applyFont="1" applyFill="1" applyBorder="1" applyAlignment="1" applyProtection="1">
      <alignment horizontal="left"/>
    </xf>
    <xf numFmtId="0" fontId="3" fillId="3" borderId="0" xfId="14" applyFont="1" applyFill="1" applyAlignment="1"/>
    <xf numFmtId="0" fontId="94" fillId="3" borderId="0" xfId="14" applyFont="1" applyFill="1" applyAlignment="1"/>
    <xf numFmtId="0" fontId="3" fillId="5" borderId="0" xfId="28" quotePrefix="1" applyFont="1" applyFill="1" applyBorder="1" applyAlignment="1" applyProtection="1">
      <alignment horizontal="left"/>
    </xf>
    <xf numFmtId="0" fontId="38" fillId="3" borderId="0" xfId="0" quotePrefix="1" applyNumberFormat="1" applyFont="1" applyFill="1" applyBorder="1" applyAlignment="1">
      <alignment horizontal="left" vertical="center"/>
    </xf>
    <xf numFmtId="166" fontId="84" fillId="3" borderId="0" xfId="0" quotePrefix="1" applyNumberFormat="1" applyFont="1" applyFill="1" applyBorder="1" applyAlignment="1">
      <alignment horizontal="left" vertical="center"/>
    </xf>
    <xf numFmtId="0" fontId="84" fillId="3" borderId="4" xfId="0" quotePrefix="1" applyNumberFormat="1" applyFont="1" applyFill="1" applyBorder="1" applyAlignment="1">
      <alignment horizontal="left" vertical="center"/>
    </xf>
    <xf numFmtId="0" fontId="84" fillId="3" borderId="0" xfId="0" quotePrefix="1" applyNumberFormat="1" applyFont="1" applyFill="1" applyBorder="1" applyAlignment="1">
      <alignment horizontal="left" vertical="center"/>
    </xf>
    <xf numFmtId="0" fontId="38" fillId="4" borderId="7" xfId="14" quotePrefix="1" applyFont="1" applyFill="1" applyBorder="1" applyAlignment="1" applyProtection="1">
      <alignment horizontal="left"/>
    </xf>
    <xf numFmtId="0" fontId="3" fillId="0" borderId="4" xfId="0" applyFont="1" applyBorder="1" applyAlignment="1">
      <alignment horizontal="right"/>
    </xf>
    <xf numFmtId="166" fontId="3" fillId="3" borderId="0" xfId="0" applyNumberFormat="1" applyFont="1" applyFill="1" applyBorder="1" applyAlignment="1">
      <alignment horizontal="right"/>
    </xf>
    <xf numFmtId="166" fontId="3" fillId="3" borderId="0" xfId="0" applyNumberFormat="1" applyFont="1" applyFill="1" applyBorder="1" applyAlignment="1">
      <alignment horizontal="right" wrapText="1"/>
    </xf>
    <xf numFmtId="0" fontId="3" fillId="3" borderId="0" xfId="0" applyNumberFormat="1" applyFont="1" applyFill="1" applyAlignment="1">
      <alignment horizontal="right"/>
    </xf>
    <xf numFmtId="0" fontId="3" fillId="3" borderId="102" xfId="0" applyFont="1" applyFill="1" applyBorder="1" applyAlignment="1">
      <alignment horizontal="right" vertical="top"/>
    </xf>
    <xf numFmtId="0" fontId="3" fillId="3" borderId="102" xfId="0" applyFont="1" applyFill="1" applyBorder="1" applyAlignment="1">
      <alignment vertical="top"/>
    </xf>
    <xf numFmtId="166" fontId="6" fillId="4" borderId="104" xfId="2" applyNumberFormat="1" applyFont="1" applyFill="1" applyBorder="1" applyAlignment="1">
      <alignment horizontal="right" vertical="top"/>
    </xf>
    <xf numFmtId="166" fontId="3" fillId="3" borderId="13" xfId="2" applyNumberFormat="1" applyFont="1" applyFill="1" applyBorder="1" applyAlignment="1">
      <alignment horizontal="right" vertical="top"/>
    </xf>
    <xf numFmtId="0" fontId="3" fillId="0" borderId="0" xfId="0" applyFont="1" applyAlignment="1">
      <alignmen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166" fontId="6" fillId="4" borderId="106" xfId="2" applyNumberFormat="1" applyFont="1" applyFill="1" applyBorder="1" applyAlignment="1">
      <alignment horizontal="right" vertical="top"/>
    </xf>
    <xf numFmtId="166" fontId="3" fillId="3" borderId="7" xfId="2" applyNumberFormat="1" applyFont="1" applyFill="1" applyBorder="1" applyAlignment="1">
      <alignment horizontal="right" vertical="top"/>
    </xf>
    <xf numFmtId="0" fontId="3" fillId="3" borderId="8" xfId="0" applyFont="1" applyFill="1" applyBorder="1" applyAlignment="1">
      <alignment horizontal="right" vertical="top"/>
    </xf>
    <xf numFmtId="0" fontId="3" fillId="3" borderId="8" xfId="0" applyFont="1" applyFill="1" applyBorder="1" applyAlignment="1">
      <alignment vertical="top"/>
    </xf>
    <xf numFmtId="166" fontId="6" fillId="4" borderId="8" xfId="2" applyNumberFormat="1" applyFont="1" applyFill="1" applyBorder="1" applyAlignment="1">
      <alignment horizontal="right" vertical="top"/>
    </xf>
    <xf numFmtId="166" fontId="3" fillId="3" borderId="17" xfId="2" applyNumberFormat="1" applyFont="1" applyFill="1" applyBorder="1" applyAlignment="1">
      <alignment horizontal="right" vertical="top"/>
    </xf>
    <xf numFmtId="0" fontId="3" fillId="3" borderId="19" xfId="0" applyFont="1" applyFill="1" applyBorder="1" applyAlignment="1">
      <alignment horizontal="right" vertical="top"/>
    </xf>
    <xf numFmtId="0" fontId="3" fillId="3" borderId="19" xfId="0" applyFont="1" applyFill="1" applyBorder="1" applyAlignment="1">
      <alignment vertical="top" wrapText="1"/>
    </xf>
    <xf numFmtId="166" fontId="6" fillId="4" borderId="19" xfId="2" applyNumberFormat="1" applyFont="1" applyFill="1" applyBorder="1" applyAlignment="1">
      <alignment horizontal="right" vertical="top"/>
    </xf>
    <xf numFmtId="0" fontId="14" fillId="0" borderId="0" xfId="0" applyFont="1" applyFill="1" applyBorder="1" applyAlignment="1">
      <alignment horizontal="left" vertical="top"/>
    </xf>
    <xf numFmtId="0" fontId="14" fillId="0" borderId="0" xfId="0" applyFont="1" applyFill="1" applyAlignment="1">
      <alignment vertical="top"/>
    </xf>
    <xf numFmtId="0" fontId="3" fillId="3" borderId="0" xfId="0" applyNumberFormat="1" applyFont="1" applyFill="1" applyBorder="1" applyAlignment="1">
      <alignment horizontal="center"/>
    </xf>
    <xf numFmtId="166" fontId="3" fillId="3" borderId="0" xfId="0" applyNumberFormat="1" applyFont="1" applyFill="1" applyBorder="1" applyAlignment="1">
      <alignment horizontal="right" vertical="center"/>
    </xf>
    <xf numFmtId="0" fontId="3" fillId="0" borderId="0" xfId="0" applyFont="1" applyAlignment="1">
      <alignment horizontal="right" vertical="center"/>
    </xf>
    <xf numFmtId="0" fontId="73" fillId="4" borderId="0" xfId="24" applyFont="1" applyFill="1" applyBorder="1" applyAlignment="1" applyProtection="1">
      <alignment wrapText="1"/>
    </xf>
    <xf numFmtId="0" fontId="74" fillId="4" borderId="38" xfId="24" applyNumberFormat="1" applyFont="1" applyFill="1" applyBorder="1" applyAlignment="1" applyProtection="1">
      <alignment horizontal="center" wrapText="1"/>
    </xf>
    <xf numFmtId="0" fontId="74" fillId="4" borderId="13" xfId="24" applyNumberFormat="1" applyFont="1" applyFill="1" applyBorder="1" applyAlignment="1" applyProtection="1">
      <alignment horizontal="center" wrapText="1"/>
    </xf>
    <xf numFmtId="0" fontId="73" fillId="4" borderId="38" xfId="24" applyNumberFormat="1" applyFont="1" applyFill="1" applyBorder="1" applyAlignment="1" applyProtection="1">
      <alignment horizontal="center" wrapText="1"/>
    </xf>
    <xf numFmtId="0" fontId="73" fillId="4" borderId="13" xfId="24" applyNumberFormat="1" applyFont="1" applyFill="1" applyBorder="1" applyAlignment="1" applyProtection="1">
      <alignment horizontal="center" wrapText="1"/>
    </xf>
    <xf numFmtId="0" fontId="74" fillId="4" borderId="0" xfId="24" applyFont="1" applyFill="1" applyBorder="1" applyAlignment="1" applyProtection="1">
      <alignment wrapText="1"/>
    </xf>
    <xf numFmtId="0" fontId="74" fillId="4" borderId="40" xfId="24" applyNumberFormat="1" applyFont="1" applyFill="1" applyBorder="1" applyAlignment="1" applyProtection="1">
      <alignment horizontal="center" wrapText="1"/>
    </xf>
    <xf numFmtId="0" fontId="74" fillId="4" borderId="7" xfId="24" applyNumberFormat="1" applyFont="1" applyFill="1" applyBorder="1" applyAlignment="1" applyProtection="1">
      <alignment horizontal="center" wrapText="1"/>
    </xf>
    <xf numFmtId="0" fontId="73" fillId="4" borderId="40" xfId="24" applyNumberFormat="1" applyFont="1" applyFill="1" applyBorder="1" applyAlignment="1" applyProtection="1">
      <alignment horizontal="center" wrapText="1"/>
    </xf>
    <xf numFmtId="0" fontId="73" fillId="4" borderId="7" xfId="24" applyNumberFormat="1" applyFont="1" applyFill="1" applyBorder="1" applyAlignment="1" applyProtection="1">
      <alignment horizontal="center" wrapText="1"/>
    </xf>
    <xf numFmtId="0" fontId="73" fillId="4" borderId="0" xfId="24" quotePrefix="1" applyFont="1" applyFill="1" applyBorder="1" applyAlignment="1" applyProtection="1">
      <alignment horizontal="left" wrapText="1"/>
    </xf>
    <xf numFmtId="0" fontId="73" fillId="4" borderId="2" xfId="24" applyFont="1" applyFill="1" applyBorder="1" applyAlignment="1" applyProtection="1">
      <alignment wrapText="1"/>
    </xf>
    <xf numFmtId="177" fontId="74" fillId="4" borderId="11" xfId="1053" applyNumberFormat="1" applyFont="1" applyFill="1" applyBorder="1" applyAlignment="1" applyProtection="1">
      <alignment wrapText="1"/>
    </xf>
    <xf numFmtId="177" fontId="73" fillId="4" borderId="13" xfId="1053" applyNumberFormat="1" applyFont="1" applyFill="1" applyBorder="1" applyAlignment="1" applyProtection="1">
      <alignment wrapText="1"/>
    </xf>
    <xf numFmtId="177" fontId="73" fillId="4" borderId="11" xfId="1053" applyNumberFormat="1" applyFont="1" applyFill="1" applyBorder="1" applyAlignment="1" applyProtection="1">
      <alignment wrapText="1"/>
    </xf>
    <xf numFmtId="0" fontId="74" fillId="4" borderId="0" xfId="24" applyFont="1" applyFill="1" applyBorder="1" applyAlignment="1" applyProtection="1">
      <alignment horizontal="left" wrapText="1"/>
    </xf>
    <xf numFmtId="177" fontId="73" fillId="4" borderId="6" xfId="1053" applyNumberFormat="1" applyFont="1" applyFill="1" applyBorder="1" applyAlignment="1" applyProtection="1">
      <alignment wrapText="1"/>
    </xf>
    <xf numFmtId="177" fontId="73" fillId="4" borderId="5" xfId="1053" applyNumberFormat="1" applyFont="1" applyFill="1" applyBorder="1" applyAlignment="1" applyProtection="1">
      <alignment wrapText="1"/>
    </xf>
    <xf numFmtId="0" fontId="73" fillId="4" borderId="24" xfId="24" applyFont="1" applyFill="1" applyBorder="1" applyAlignment="1" applyProtection="1">
      <alignment wrapText="1"/>
    </xf>
    <xf numFmtId="0" fontId="73" fillId="4" borderId="24" xfId="24" applyFont="1" applyFill="1" applyBorder="1" applyAlignment="1" applyProtection="1">
      <alignment horizontal="left" wrapText="1"/>
    </xf>
    <xf numFmtId="0" fontId="73" fillId="4" borderId="0" xfId="24" applyFont="1" applyFill="1" applyBorder="1" applyAlignment="1" applyProtection="1">
      <alignment horizontal="left" wrapText="1"/>
    </xf>
    <xf numFmtId="0" fontId="74" fillId="4" borderId="27" xfId="24" applyFont="1" applyFill="1" applyBorder="1" applyAlignment="1" applyProtection="1">
      <alignment wrapText="1"/>
    </xf>
    <xf numFmtId="0" fontId="74" fillId="4" borderId="5" xfId="24" applyFont="1" applyFill="1" applyBorder="1" applyAlignment="1" applyProtection="1">
      <alignment wrapText="1"/>
    </xf>
    <xf numFmtId="0" fontId="73" fillId="4" borderId="27" xfId="24" applyFont="1" applyFill="1" applyBorder="1" applyAlignment="1" applyProtection="1">
      <alignment horizontal="left" wrapText="1"/>
    </xf>
    <xf numFmtId="0" fontId="73" fillId="4" borderId="5" xfId="24" applyFont="1" applyFill="1" applyBorder="1" applyAlignment="1" applyProtection="1">
      <alignment horizontal="left" wrapText="1"/>
    </xf>
    <xf numFmtId="0" fontId="73" fillId="4" borderId="0" xfId="24" quotePrefix="1" applyFont="1" applyFill="1" applyBorder="1" applyAlignment="1" applyProtection="1">
      <alignment horizontal="left" wrapText="1"/>
      <protection locked="0"/>
    </xf>
    <xf numFmtId="0" fontId="73" fillId="4" borderId="0" xfId="24" quotePrefix="1" applyFont="1" applyFill="1" applyBorder="1" applyAlignment="1" applyProtection="1">
      <alignment horizontal="left" vertical="top" wrapText="1"/>
      <protection locked="0"/>
    </xf>
    <xf numFmtId="0" fontId="36" fillId="4" borderId="40" xfId="0" applyFont="1" applyFill="1" applyBorder="1" applyAlignment="1">
      <alignment horizontal="center"/>
    </xf>
    <xf numFmtId="0" fontId="85" fillId="3" borderId="0" xfId="0" quotePrefix="1" applyNumberFormat="1" applyFont="1" applyFill="1" applyBorder="1" applyAlignment="1">
      <alignment horizontal="left"/>
    </xf>
    <xf numFmtId="0" fontId="84" fillId="0" borderId="4" xfId="0" quotePrefix="1" applyFont="1" applyBorder="1" applyAlignment="1">
      <alignment horizontal="left"/>
    </xf>
    <xf numFmtId="0" fontId="102" fillId="5" borderId="0" xfId="24" applyFont="1" applyFill="1" applyBorder="1" applyAlignment="1" applyProtection="1">
      <alignment wrapText="1"/>
    </xf>
    <xf numFmtId="0" fontId="103" fillId="5" borderId="0" xfId="24" applyFont="1" applyFill="1" applyBorder="1" applyAlignment="1" applyProtection="1">
      <alignment wrapText="1"/>
    </xf>
    <xf numFmtId="0" fontId="9" fillId="3" borderId="0" xfId="24" applyFont="1" applyFill="1" applyBorder="1" applyAlignment="1" applyProtection="1">
      <alignment wrapText="1"/>
    </xf>
    <xf numFmtId="0" fontId="9" fillId="3" borderId="3" xfId="24" applyFont="1" applyFill="1" applyBorder="1" applyAlignment="1" applyProtection="1">
      <alignment wrapText="1"/>
    </xf>
    <xf numFmtId="166" fontId="9" fillId="3" borderId="11" xfId="24" applyNumberFormat="1" applyFont="1" applyFill="1" applyBorder="1" applyAlignment="1" applyProtection="1">
      <alignment horizontal="right" wrapText="1"/>
    </xf>
    <xf numFmtId="166" fontId="9" fillId="3" borderId="12" xfId="24" applyNumberFormat="1" applyFont="1" applyFill="1" applyBorder="1" applyAlignment="1" applyProtection="1">
      <alignment horizontal="right" wrapText="1"/>
    </xf>
    <xf numFmtId="166" fontId="9" fillId="3" borderId="12" xfId="24" quotePrefix="1" applyNumberFormat="1" applyFont="1" applyFill="1" applyBorder="1" applyAlignment="1" applyProtection="1">
      <alignment horizontal="right" wrapText="1"/>
    </xf>
    <xf numFmtId="166" fontId="9" fillId="3" borderId="0" xfId="24" applyNumberFormat="1" applyFont="1" applyFill="1" applyBorder="1" applyAlignment="1" applyProtection="1">
      <alignment horizontal="right" wrapText="1"/>
    </xf>
    <xf numFmtId="0" fontId="9" fillId="3" borderId="0" xfId="24" applyFont="1" applyFill="1" applyBorder="1" applyAlignment="1" applyProtection="1">
      <alignment horizontal="right" wrapText="1"/>
    </xf>
    <xf numFmtId="0" fontId="9" fillId="3" borderId="6" xfId="24" applyFont="1" applyFill="1" applyBorder="1" applyAlignment="1" applyProtection="1">
      <alignment horizontal="right" wrapText="1"/>
    </xf>
    <xf numFmtId="166" fontId="5" fillId="3" borderId="11" xfId="24" applyNumberFormat="1" applyFont="1" applyFill="1" applyBorder="1" applyAlignment="1" applyProtection="1">
      <alignment horizontal="right" wrapText="1"/>
    </xf>
    <xf numFmtId="166" fontId="5" fillId="3" borderId="12" xfId="24" applyNumberFormat="1" applyFont="1" applyFill="1" applyBorder="1" applyAlignment="1" applyProtection="1">
      <alignment horizontal="right" wrapText="1"/>
    </xf>
    <xf numFmtId="166" fontId="5" fillId="3" borderId="12" xfId="24" quotePrefix="1" applyNumberFormat="1" applyFont="1" applyFill="1" applyBorder="1" applyAlignment="1" applyProtection="1">
      <alignment horizontal="right" wrapText="1"/>
    </xf>
    <xf numFmtId="166" fontId="5" fillId="3" borderId="0" xfId="24" applyNumberFormat="1" applyFont="1" applyFill="1" applyBorder="1" applyAlignment="1" applyProtection="1">
      <alignment horizontal="right" wrapText="1"/>
    </xf>
    <xf numFmtId="0" fontId="9" fillId="3" borderId="5" xfId="24" applyFont="1" applyFill="1" applyBorder="1" applyAlignment="1" applyProtection="1">
      <alignment horizontal="right" wrapText="1"/>
    </xf>
    <xf numFmtId="166" fontId="9" fillId="3" borderId="6" xfId="24" applyNumberFormat="1" applyFont="1" applyFill="1" applyBorder="1" applyAlignment="1" applyProtection="1">
      <alignment horizontal="right" wrapText="1"/>
    </xf>
    <xf numFmtId="166" fontId="5" fillId="3" borderId="6" xfId="24" applyNumberFormat="1" applyFont="1" applyFill="1" applyBorder="1" applyAlignment="1" applyProtection="1">
      <alignment horizontal="right" wrapText="1"/>
    </xf>
    <xf numFmtId="0" fontId="5" fillId="3" borderId="0" xfId="24" quotePrefix="1" applyFont="1" applyFill="1" applyBorder="1" applyAlignment="1" applyProtection="1">
      <alignment horizontal="left" wrapText="1"/>
    </xf>
    <xf numFmtId="166" fontId="9" fillId="3" borderId="14" xfId="0" applyNumberFormat="1" applyFont="1" applyFill="1" applyBorder="1" applyAlignment="1" applyProtection="1">
      <alignment horizontal="right" wrapText="1"/>
    </xf>
    <xf numFmtId="166" fontId="9" fillId="3" borderId="4" xfId="0" applyNumberFormat="1" applyFont="1" applyFill="1" applyBorder="1" applyAlignment="1" applyProtection="1">
      <alignment horizontal="right" wrapText="1"/>
    </xf>
    <xf numFmtId="0" fontId="38" fillId="4" borderId="4" xfId="0" quotePrefix="1" applyNumberFormat="1" applyFont="1" applyFill="1" applyBorder="1" applyAlignment="1" applyProtection="1">
      <alignment horizontal="left" wrapText="1"/>
    </xf>
    <xf numFmtId="0" fontId="9" fillId="3" borderId="7" xfId="0" applyFont="1" applyFill="1" applyBorder="1" applyAlignment="1" applyProtection="1">
      <alignment horizontal="right" wrapText="1"/>
    </xf>
    <xf numFmtId="0" fontId="9" fillId="3" borderId="6" xfId="0" applyFont="1" applyFill="1" applyBorder="1" applyAlignment="1" applyProtection="1">
      <alignment horizontal="right" wrapText="1"/>
    </xf>
    <xf numFmtId="166" fontId="5" fillId="3" borderId="14" xfId="0" applyNumberFormat="1" applyFont="1" applyFill="1" applyBorder="1" applyAlignment="1" applyProtection="1">
      <alignment horizontal="right" wrapText="1"/>
    </xf>
    <xf numFmtId="166" fontId="5" fillId="3" borderId="4" xfId="0" applyNumberFormat="1" applyFont="1" applyFill="1" applyBorder="1" applyAlignment="1" applyProtection="1">
      <alignment horizontal="right" wrapText="1"/>
    </xf>
    <xf numFmtId="177" fontId="9" fillId="3" borderId="6" xfId="1053" applyNumberFormat="1" applyFont="1" applyFill="1" applyBorder="1" applyAlignment="1" applyProtection="1">
      <alignment wrapText="1"/>
    </xf>
    <xf numFmtId="177" fontId="9" fillId="3" borderId="0" xfId="1053" applyNumberFormat="1" applyFont="1" applyFill="1" applyBorder="1" applyAlignment="1" applyProtection="1">
      <alignment wrapText="1"/>
    </xf>
    <xf numFmtId="177" fontId="9" fillId="3" borderId="5" xfId="1053" applyNumberFormat="1" applyFont="1" applyFill="1" applyBorder="1" applyAlignment="1" applyProtection="1">
      <alignment wrapText="1"/>
    </xf>
    <xf numFmtId="177" fontId="5" fillId="3" borderId="6" xfId="1053" applyNumberFormat="1" applyFont="1" applyFill="1" applyBorder="1" applyAlignment="1" applyProtection="1">
      <alignment wrapText="1"/>
    </xf>
    <xf numFmtId="177" fontId="5" fillId="3" borderId="0" xfId="1053" applyNumberFormat="1" applyFont="1" applyFill="1" applyBorder="1" applyAlignment="1" applyProtection="1">
      <alignment wrapText="1"/>
    </xf>
    <xf numFmtId="0" fontId="5" fillId="3" borderId="24" xfId="24" applyFont="1" applyFill="1" applyBorder="1" applyAlignment="1" applyProtection="1">
      <alignment wrapText="1"/>
    </xf>
    <xf numFmtId="172" fontId="9" fillId="4" borderId="24" xfId="4" applyNumberFormat="1" applyFont="1" applyFill="1" applyBorder="1" applyAlignment="1" applyProtection="1">
      <alignment horizontal="right" wrapText="1"/>
      <protection locked="0"/>
    </xf>
    <xf numFmtId="10" fontId="9" fillId="3" borderId="5" xfId="1" applyNumberFormat="1" applyFont="1" applyFill="1" applyBorder="1" applyAlignment="1" applyProtection="1">
      <alignment wrapText="1"/>
    </xf>
    <xf numFmtId="10" fontId="9" fillId="3" borderId="6" xfId="1" applyNumberFormat="1" applyFont="1" applyFill="1" applyBorder="1" applyAlignment="1" applyProtection="1">
      <alignment wrapText="1"/>
    </xf>
    <xf numFmtId="172" fontId="5" fillId="5" borderId="25" xfId="4" applyNumberFormat="1" applyFont="1" applyFill="1" applyBorder="1" applyAlignment="1" applyProtection="1">
      <alignment horizontal="right" wrapText="1"/>
      <protection locked="0"/>
    </xf>
    <xf numFmtId="172" fontId="5" fillId="5" borderId="24" xfId="4" applyNumberFormat="1" applyFont="1" applyFill="1" applyBorder="1" applyAlignment="1" applyProtection="1">
      <alignment horizontal="right" wrapText="1"/>
      <protection locked="0"/>
    </xf>
    <xf numFmtId="166" fontId="9" fillId="3" borderId="5" xfId="1" applyNumberFormat="1" applyFont="1" applyFill="1" applyBorder="1" applyAlignment="1" applyProtection="1">
      <alignment horizontal="right" wrapText="1"/>
    </xf>
    <xf numFmtId="10" fontId="9" fillId="3" borderId="5" xfId="1" applyNumberFormat="1" applyFont="1" applyFill="1" applyBorder="1" applyAlignment="1" applyProtection="1">
      <alignment horizontal="right" wrapText="1"/>
    </xf>
    <xf numFmtId="10" fontId="9" fillId="3" borderId="6" xfId="1" applyNumberFormat="1" applyFont="1" applyFill="1" applyBorder="1" applyAlignment="1" applyProtection="1">
      <alignment horizontal="right" wrapText="1"/>
    </xf>
    <xf numFmtId="0" fontId="5" fillId="3" borderId="27" xfId="24" applyFont="1" applyFill="1" applyBorder="1" applyAlignment="1" applyProtection="1">
      <alignment horizontal="left" wrapText="1"/>
    </xf>
    <xf numFmtId="172" fontId="9" fillId="4" borderId="27" xfId="1053" applyNumberFormat="1" applyFont="1" applyFill="1" applyBorder="1" applyAlignment="1" applyProtection="1">
      <alignment horizontal="right" wrapText="1"/>
      <protection locked="0"/>
    </xf>
    <xf numFmtId="166" fontId="9" fillId="3" borderId="5" xfId="1053" applyNumberFormat="1" applyFont="1" applyFill="1" applyBorder="1" applyAlignment="1" applyProtection="1">
      <alignment horizontal="right" wrapText="1"/>
    </xf>
    <xf numFmtId="166" fontId="9" fillId="3" borderId="6" xfId="1053" applyNumberFormat="1" applyFont="1" applyFill="1" applyBorder="1" applyAlignment="1" applyProtection="1">
      <alignment horizontal="right" wrapText="1"/>
    </xf>
    <xf numFmtId="172" fontId="5" fillId="3" borderId="32" xfId="1053" applyNumberFormat="1" applyFont="1" applyFill="1" applyBorder="1" applyAlignment="1" applyProtection="1">
      <alignment horizontal="right" wrapText="1"/>
      <protection locked="0"/>
    </xf>
    <xf numFmtId="172" fontId="5" fillId="3" borderId="27" xfId="1053" applyNumberFormat="1" applyFont="1" applyFill="1" applyBorder="1" applyAlignment="1" applyProtection="1">
      <alignment horizontal="right" wrapText="1"/>
      <protection locked="0"/>
    </xf>
    <xf numFmtId="172" fontId="9" fillId="4" borderId="0" xfId="1053" applyNumberFormat="1" applyFont="1" applyFill="1" applyBorder="1" applyAlignment="1" applyProtection="1">
      <alignment horizontal="right" wrapText="1"/>
      <protection locked="0"/>
    </xf>
    <xf numFmtId="172" fontId="5" fillId="3" borderId="6" xfId="1053" applyNumberFormat="1" applyFont="1" applyFill="1" applyBorder="1" applyAlignment="1" applyProtection="1">
      <alignment horizontal="right" wrapText="1"/>
      <protection locked="0"/>
    </xf>
    <xf numFmtId="172" fontId="5" fillId="3" borderId="0" xfId="1053" applyNumberFormat="1" applyFont="1" applyFill="1" applyBorder="1" applyAlignment="1" applyProtection="1">
      <alignment horizontal="right" wrapText="1"/>
      <protection locked="0"/>
    </xf>
    <xf numFmtId="0" fontId="9" fillId="3" borderId="0" xfId="24" applyFont="1" applyFill="1" applyBorder="1" applyAlignment="1" applyProtection="1">
      <alignment horizontal="left" wrapText="1"/>
    </xf>
    <xf numFmtId="0" fontId="5" fillId="3" borderId="24" xfId="24" applyFont="1" applyFill="1" applyBorder="1" applyAlignment="1" applyProtection="1">
      <alignment horizontal="left" wrapText="1"/>
    </xf>
    <xf numFmtId="172" fontId="5" fillId="3" borderId="25" xfId="4" applyNumberFormat="1" applyFont="1" applyFill="1" applyBorder="1" applyAlignment="1" applyProtection="1">
      <alignment horizontal="right" wrapText="1"/>
      <protection locked="0"/>
    </xf>
    <xf numFmtId="172" fontId="5" fillId="3" borderId="24" xfId="4" applyNumberFormat="1" applyFont="1" applyFill="1" applyBorder="1" applyAlignment="1" applyProtection="1">
      <alignment horizontal="right" wrapText="1"/>
      <protection locked="0"/>
    </xf>
    <xf numFmtId="0" fontId="5" fillId="0" borderId="24" xfId="24" applyFont="1" applyFill="1" applyBorder="1" applyAlignment="1" applyProtection="1">
      <alignment horizontal="left" wrapText="1"/>
    </xf>
    <xf numFmtId="172" fontId="9" fillId="4" borderId="4" xfId="4" applyNumberFormat="1" applyFont="1" applyFill="1" applyBorder="1" applyAlignment="1" applyProtection="1">
      <alignment horizontal="right" wrapText="1"/>
      <protection locked="0"/>
    </xf>
    <xf numFmtId="10" fontId="9" fillId="3" borderId="7" xfId="1" applyNumberFormat="1" applyFont="1" applyFill="1" applyBorder="1" applyAlignment="1" applyProtection="1">
      <alignment wrapText="1"/>
    </xf>
    <xf numFmtId="172" fontId="5" fillId="3" borderId="14" xfId="4" applyNumberFormat="1" applyFont="1" applyFill="1" applyBorder="1" applyAlignment="1" applyProtection="1">
      <alignment horizontal="right" wrapText="1"/>
      <protection locked="0"/>
    </xf>
    <xf numFmtId="172" fontId="5" fillId="3" borderId="4" xfId="4" applyNumberFormat="1" applyFont="1" applyFill="1" applyBorder="1" applyAlignment="1" applyProtection="1">
      <alignment horizontal="right" wrapText="1"/>
      <protection locked="0"/>
    </xf>
    <xf numFmtId="172" fontId="5" fillId="3" borderId="36" xfId="4" applyNumberFormat="1" applyFont="1" applyFill="1" applyBorder="1" applyAlignment="1" applyProtection="1">
      <alignment horizontal="right" wrapText="1"/>
      <protection locked="0"/>
    </xf>
    <xf numFmtId="166" fontId="9" fillId="3" borderId="7" xfId="1" applyNumberFormat="1" applyFont="1" applyFill="1" applyBorder="1" applyAlignment="1" applyProtection="1">
      <alignment horizontal="right" wrapText="1"/>
    </xf>
    <xf numFmtId="0" fontId="5" fillId="3" borderId="0" xfId="24" applyFont="1" applyFill="1" applyBorder="1" applyAlignment="1" applyProtection="1">
      <alignment horizontal="left" wrapText="1"/>
    </xf>
    <xf numFmtId="10" fontId="9" fillId="3" borderId="0" xfId="1" applyNumberFormat="1" applyFont="1" applyFill="1" applyBorder="1" applyAlignment="1" applyProtection="1">
      <alignment wrapText="1"/>
    </xf>
    <xf numFmtId="10" fontId="9" fillId="3" borderId="12" xfId="1" applyNumberFormat="1" applyFont="1" applyFill="1" applyBorder="1" applyAlignment="1" applyProtection="1">
      <alignment wrapText="1"/>
    </xf>
    <xf numFmtId="10" fontId="5" fillId="3" borderId="0" xfId="1" applyNumberFormat="1" applyFont="1" applyFill="1" applyBorder="1" applyAlignment="1" applyProtection="1">
      <alignment wrapText="1"/>
    </xf>
    <xf numFmtId="0" fontId="5" fillId="3" borderId="13" xfId="24" applyFont="1" applyFill="1" applyBorder="1" applyAlignment="1" applyProtection="1">
      <alignment horizontal="right" wrapText="1"/>
    </xf>
    <xf numFmtId="0" fontId="5" fillId="3" borderId="5" xfId="24" applyFont="1" applyFill="1" applyBorder="1" applyAlignment="1" applyProtection="1">
      <alignment horizontal="right" wrapText="1"/>
    </xf>
    <xf numFmtId="0" fontId="5" fillId="3" borderId="7" xfId="0" applyFont="1" applyFill="1" applyBorder="1" applyAlignment="1" applyProtection="1">
      <alignment horizontal="right" wrapText="1"/>
    </xf>
    <xf numFmtId="0" fontId="9" fillId="3" borderId="0" xfId="0" applyFont="1" applyFill="1" applyBorder="1" applyAlignment="1" applyProtection="1">
      <alignment horizontal="right" wrapText="1"/>
    </xf>
    <xf numFmtId="177" fontId="5" fillId="3" borderId="5" xfId="1053" applyNumberFormat="1" applyFont="1" applyFill="1" applyBorder="1" applyAlignment="1" applyProtection="1">
      <alignment wrapText="1"/>
    </xf>
    <xf numFmtId="10" fontId="5" fillId="3" borderId="5" xfId="1" applyNumberFormat="1" applyFont="1" applyFill="1" applyBorder="1" applyAlignment="1" applyProtection="1">
      <alignment wrapText="1"/>
    </xf>
    <xf numFmtId="10" fontId="5" fillId="3" borderId="5" xfId="1" applyNumberFormat="1" applyFont="1" applyFill="1" applyBorder="1" applyAlignment="1" applyProtection="1">
      <alignment horizontal="right" wrapText="1"/>
    </xf>
    <xf numFmtId="10" fontId="9" fillId="3" borderId="31" xfId="1" applyNumberFormat="1" applyFont="1" applyFill="1" applyBorder="1" applyAlignment="1" applyProtection="1">
      <alignment horizontal="right" wrapText="1"/>
    </xf>
    <xf numFmtId="166" fontId="5" fillId="3" borderId="5" xfId="1053" applyNumberFormat="1" applyFont="1" applyFill="1" applyBorder="1" applyAlignment="1" applyProtection="1">
      <alignment horizontal="right" wrapText="1"/>
    </xf>
    <xf numFmtId="166" fontId="9" fillId="3" borderId="0" xfId="1053" applyNumberFormat="1" applyFont="1" applyFill="1" applyBorder="1" applyAlignment="1" applyProtection="1">
      <alignment horizontal="right" wrapText="1"/>
    </xf>
    <xf numFmtId="10" fontId="9" fillId="3" borderId="0" xfId="1" applyNumberFormat="1" applyFont="1" applyFill="1" applyBorder="1" applyAlignment="1" applyProtection="1">
      <alignment horizontal="right" wrapText="1"/>
    </xf>
    <xf numFmtId="10" fontId="9" fillId="3" borderId="26" xfId="1" applyNumberFormat="1" applyFont="1" applyFill="1" applyBorder="1" applyAlignment="1" applyProtection="1">
      <alignment horizontal="right" wrapText="1"/>
    </xf>
    <xf numFmtId="10" fontId="9" fillId="3" borderId="26" xfId="1" applyNumberFormat="1" applyFont="1" applyFill="1" applyBorder="1" applyAlignment="1" applyProtection="1">
      <alignment wrapText="1"/>
    </xf>
    <xf numFmtId="10" fontId="5" fillId="3" borderId="7" xfId="1" applyNumberFormat="1" applyFont="1" applyFill="1" applyBorder="1" applyAlignment="1" applyProtection="1">
      <alignment wrapText="1"/>
    </xf>
    <xf numFmtId="0" fontId="104" fillId="3" borderId="0" xfId="24" applyFont="1" applyFill="1" applyAlignment="1" applyProtection="1">
      <alignment wrapText="1"/>
    </xf>
    <xf numFmtId="0" fontId="105" fillId="3" borderId="0" xfId="24" applyFont="1" applyFill="1" applyAlignment="1" applyProtection="1">
      <alignment wrapText="1"/>
    </xf>
    <xf numFmtId="0" fontId="10" fillId="3" borderId="0" xfId="28" quotePrefix="1" applyFont="1" applyFill="1" applyBorder="1" applyAlignment="1" applyProtection="1">
      <alignment horizontal="left" vertical="top" wrapText="1"/>
    </xf>
    <xf numFmtId="0" fontId="10" fillId="4" borderId="0" xfId="28" quotePrefix="1" applyFont="1" applyFill="1" applyBorder="1" applyAlignment="1" applyProtection="1">
      <alignment horizontal="left" vertical="top" wrapText="1"/>
    </xf>
    <xf numFmtId="0" fontId="10" fillId="3" borderId="0" xfId="28" applyFont="1" applyFill="1" applyBorder="1" applyAlignment="1" applyProtection="1">
      <alignment horizontal="left" vertical="top" wrapText="1"/>
    </xf>
    <xf numFmtId="0" fontId="10" fillId="3" borderId="0" xfId="28" applyFont="1" applyFill="1" applyBorder="1" applyAlignment="1" applyProtection="1">
      <alignment horizontal="left" wrapText="1"/>
    </xf>
    <xf numFmtId="174" fontId="24" fillId="5" borderId="0" xfId="1053" applyNumberFormat="1" applyFont="1" applyFill="1" applyBorder="1" applyAlignment="1" applyProtection="1">
      <alignment wrapText="1"/>
      <protection locked="0"/>
    </xf>
    <xf numFmtId="174" fontId="24" fillId="5" borderId="0" xfId="1053" applyNumberFormat="1" applyFont="1" applyFill="1" applyBorder="1" applyAlignment="1" applyProtection="1">
      <alignment wrapText="1"/>
    </xf>
    <xf numFmtId="0" fontId="23" fillId="3" borderId="0" xfId="24" applyFont="1" applyFill="1" applyAlignment="1" applyProtection="1">
      <alignment wrapText="1"/>
    </xf>
    <xf numFmtId="0" fontId="9" fillId="5" borderId="0" xfId="24" applyFont="1" applyFill="1" applyBorder="1" applyAlignment="1" applyProtection="1">
      <alignment wrapText="1"/>
    </xf>
    <xf numFmtId="10" fontId="24" fillId="5" borderId="0" xfId="1" applyNumberFormat="1" applyFont="1" applyFill="1" applyBorder="1" applyAlignment="1" applyProtection="1">
      <alignment wrapText="1"/>
    </xf>
    <xf numFmtId="0" fontId="9" fillId="5" borderId="5" xfId="24" applyFont="1" applyFill="1" applyBorder="1" applyAlignment="1" applyProtection="1">
      <alignment horizontal="right" wrapText="1"/>
    </xf>
    <xf numFmtId="0" fontId="5" fillId="3" borderId="6" xfId="24" applyFont="1" applyFill="1" applyBorder="1" applyAlignment="1" applyProtection="1">
      <alignment horizontal="right" wrapText="1"/>
    </xf>
    <xf numFmtId="0" fontId="5" fillId="5" borderId="0" xfId="24" applyFont="1" applyFill="1" applyBorder="1" applyAlignment="1" applyProtection="1">
      <alignment horizontal="right" wrapText="1"/>
    </xf>
    <xf numFmtId="0" fontId="5" fillId="3" borderId="5" xfId="24" applyFont="1" applyFill="1" applyBorder="1" applyAlignment="1" applyProtection="1">
      <alignment wrapText="1"/>
    </xf>
    <xf numFmtId="0" fontId="5" fillId="5" borderId="0" xfId="24" quotePrefix="1" applyFont="1" applyFill="1" applyBorder="1" applyAlignment="1" applyProtection="1">
      <alignment horizontal="left" wrapText="1"/>
    </xf>
    <xf numFmtId="0" fontId="9" fillId="3" borderId="14" xfId="0" applyFont="1" applyFill="1" applyBorder="1" applyAlignment="1" applyProtection="1">
      <alignment horizontal="right" wrapText="1"/>
    </xf>
    <xf numFmtId="0" fontId="9" fillId="3" borderId="4" xfId="0" applyFont="1" applyFill="1" applyBorder="1" applyAlignment="1" applyProtection="1">
      <alignment horizontal="right" wrapText="1"/>
    </xf>
    <xf numFmtId="0" fontId="5" fillId="3" borderId="14" xfId="0" applyFont="1" applyFill="1" applyBorder="1" applyAlignment="1" applyProtection="1">
      <alignment horizontal="right" wrapText="1"/>
    </xf>
    <xf numFmtId="0" fontId="5" fillId="3" borderId="4" xfId="0" applyFont="1" applyFill="1" applyBorder="1" applyAlignment="1" applyProtection="1">
      <alignment horizontal="right" wrapText="1"/>
    </xf>
    <xf numFmtId="0" fontId="5" fillId="3" borderId="7" xfId="24" applyFont="1" applyFill="1" applyBorder="1" applyAlignment="1" applyProtection="1">
      <alignment wrapText="1"/>
    </xf>
    <xf numFmtId="177" fontId="9" fillId="0" borderId="11" xfId="1053" applyNumberFormat="1" applyFont="1" applyFill="1" applyBorder="1" applyAlignment="1" applyProtection="1">
      <alignment wrapText="1"/>
    </xf>
    <xf numFmtId="10" fontId="80" fillId="5" borderId="0" xfId="1" applyNumberFormat="1" applyFont="1" applyFill="1" applyBorder="1" applyAlignment="1" applyProtection="1">
      <alignment wrapText="1"/>
    </xf>
    <xf numFmtId="177" fontId="9" fillId="0" borderId="12" xfId="1053" applyNumberFormat="1" applyFont="1" applyFill="1" applyBorder="1" applyAlignment="1" applyProtection="1">
      <alignment wrapText="1"/>
    </xf>
    <xf numFmtId="177" fontId="9" fillId="5" borderId="13" xfId="1053" applyNumberFormat="1" applyFont="1" applyFill="1" applyBorder="1" applyAlignment="1" applyProtection="1">
      <alignment wrapText="1"/>
    </xf>
    <xf numFmtId="177" fontId="5" fillId="5" borderId="6" xfId="1053" applyNumberFormat="1" applyFont="1" applyFill="1" applyBorder="1" applyAlignment="1" applyProtection="1">
      <alignment wrapText="1"/>
    </xf>
    <xf numFmtId="177" fontId="5" fillId="5" borderId="0" xfId="1053" applyNumberFormat="1" applyFont="1" applyFill="1" applyBorder="1" applyAlignment="1" applyProtection="1">
      <alignment wrapText="1"/>
    </xf>
    <xf numFmtId="0" fontId="5" fillId="5" borderId="24" xfId="24" applyFont="1" applyFill="1" applyBorder="1" applyAlignment="1" applyProtection="1">
      <alignment wrapText="1"/>
    </xf>
    <xf numFmtId="168" fontId="24" fillId="4" borderId="24" xfId="4" applyFont="1" applyFill="1" applyBorder="1" applyAlignment="1" applyProtection="1">
      <alignment wrapText="1"/>
    </xf>
    <xf numFmtId="10" fontId="24" fillId="5" borderId="24" xfId="1" applyNumberFormat="1" applyFont="1" applyFill="1" applyBorder="1" applyAlignment="1" applyProtection="1">
      <alignment wrapText="1"/>
    </xf>
    <xf numFmtId="10" fontId="9" fillId="5" borderId="5" xfId="1" applyNumberFormat="1" applyFont="1" applyFill="1" applyBorder="1" applyAlignment="1" applyProtection="1">
      <alignment wrapText="1"/>
    </xf>
    <xf numFmtId="168" fontId="5" fillId="3" borderId="25" xfId="4" applyFont="1" applyFill="1" applyBorder="1" applyAlignment="1" applyProtection="1">
      <alignment horizontal="right" wrapText="1"/>
    </xf>
    <xf numFmtId="180" fontId="5" fillId="3" borderId="24" xfId="1053" applyNumberFormat="1" applyFont="1" applyFill="1" applyBorder="1" applyAlignment="1" applyProtection="1">
      <alignment wrapText="1"/>
    </xf>
    <xf numFmtId="168" fontId="5" fillId="3" borderId="28" xfId="4" applyFont="1" applyFill="1" applyBorder="1" applyAlignment="1" applyProtection="1">
      <alignment horizontal="right" wrapText="1"/>
    </xf>
    <xf numFmtId="10" fontId="80" fillId="4" borderId="24" xfId="1" applyNumberFormat="1" applyFont="1" applyFill="1" applyBorder="1" applyAlignment="1" applyProtection="1">
      <alignment wrapText="1"/>
    </xf>
    <xf numFmtId="168" fontId="5" fillId="3" borderId="28" xfId="4" applyFont="1" applyFill="1" applyBorder="1" applyAlignment="1" applyProtection="1">
      <alignment horizontal="right" wrapText="1"/>
      <protection locked="0"/>
    </xf>
    <xf numFmtId="0" fontId="5" fillId="5" borderId="27" xfId="24" applyFont="1" applyFill="1" applyBorder="1" applyAlignment="1" applyProtection="1">
      <alignment horizontal="left" wrapText="1"/>
    </xf>
    <xf numFmtId="0" fontId="107" fillId="4" borderId="0" xfId="0" quotePrefix="1" applyFont="1" applyFill="1" applyBorder="1" applyAlignment="1" applyProtection="1">
      <alignment horizontal="left" wrapText="1"/>
    </xf>
    <xf numFmtId="0" fontId="108" fillId="3" borderId="0" xfId="0" quotePrefix="1" applyFont="1" applyFill="1" applyBorder="1" applyAlignment="1" applyProtection="1">
      <alignment horizontal="left" wrapText="1"/>
    </xf>
    <xf numFmtId="174" fontId="9" fillId="5" borderId="5" xfId="1053" applyNumberFormat="1" applyFont="1" applyFill="1" applyBorder="1" applyAlignment="1" applyProtection="1">
      <alignment wrapText="1"/>
    </xf>
    <xf numFmtId="168" fontId="5" fillId="3" borderId="32" xfId="1053" applyNumberFormat="1" applyFont="1" applyFill="1" applyBorder="1" applyAlignment="1" applyProtection="1">
      <alignment wrapText="1"/>
      <protection locked="0"/>
    </xf>
    <xf numFmtId="174" fontId="5" fillId="3" borderId="27" xfId="1053" applyNumberFormat="1" applyFont="1" applyFill="1" applyBorder="1" applyAlignment="1" applyProtection="1">
      <alignment horizontal="right" wrapText="1"/>
    </xf>
    <xf numFmtId="177" fontId="24" fillId="4" borderId="0" xfId="1053" applyNumberFormat="1" applyFont="1" applyFill="1" applyBorder="1" applyAlignment="1" applyProtection="1">
      <alignment wrapText="1"/>
    </xf>
    <xf numFmtId="177" fontId="80" fillId="5" borderId="0" xfId="1053" applyNumberFormat="1" applyFont="1" applyFill="1" applyBorder="1" applyAlignment="1" applyProtection="1">
      <alignment wrapText="1"/>
    </xf>
    <xf numFmtId="168" fontId="5" fillId="3" borderId="6" xfId="1053" applyNumberFormat="1" applyFont="1" applyFill="1" applyBorder="1" applyAlignment="1" applyProtection="1">
      <alignment wrapText="1"/>
      <protection locked="0"/>
    </xf>
    <xf numFmtId="168" fontId="5" fillId="3" borderId="0" xfId="1053" applyNumberFormat="1" applyFont="1" applyFill="1" applyBorder="1" applyAlignment="1" applyProtection="1">
      <alignment wrapText="1"/>
      <protection locked="0"/>
    </xf>
    <xf numFmtId="10" fontId="80" fillId="5" borderId="24" xfId="1" applyNumberFormat="1" applyFont="1" applyFill="1" applyBorder="1" applyAlignment="1" applyProtection="1">
      <alignment wrapText="1"/>
    </xf>
    <xf numFmtId="180" fontId="5" fillId="3" borderId="25" xfId="1053" applyNumberFormat="1" applyFont="1" applyFill="1" applyBorder="1" applyAlignment="1" applyProtection="1">
      <alignment horizontal="right" wrapText="1"/>
    </xf>
    <xf numFmtId="180" fontId="5" fillId="3" borderId="24" xfId="1053" applyNumberFormat="1" applyFont="1" applyFill="1" applyBorder="1" applyAlignment="1" applyProtection="1">
      <alignment horizontal="right" wrapText="1"/>
    </xf>
    <xf numFmtId="168" fontId="24" fillId="4" borderId="26" xfId="4" applyFont="1" applyFill="1" applyBorder="1" applyAlignment="1" applyProtection="1">
      <alignment horizontal="right" wrapText="1"/>
    </xf>
    <xf numFmtId="180" fontId="5" fillId="3" borderId="28" xfId="1053" applyNumberFormat="1" applyFont="1" applyFill="1" applyBorder="1" applyAlignment="1" applyProtection="1">
      <alignment horizontal="right" wrapText="1"/>
    </xf>
    <xf numFmtId="180" fontId="5" fillId="3" borderId="26" xfId="1053" applyNumberFormat="1" applyFont="1" applyFill="1" applyBorder="1" applyAlignment="1" applyProtection="1">
      <alignment horizontal="right" wrapText="1"/>
    </xf>
    <xf numFmtId="168" fontId="24" fillId="4" borderId="4" xfId="4" applyFont="1" applyFill="1" applyBorder="1" applyAlignment="1" applyProtection="1">
      <alignment wrapText="1"/>
    </xf>
    <xf numFmtId="10" fontId="80" fillId="5" borderId="4" xfId="1" applyNumberFormat="1" applyFont="1" applyFill="1" applyBorder="1" applyAlignment="1" applyProtection="1">
      <alignment wrapText="1"/>
    </xf>
    <xf numFmtId="10" fontId="9" fillId="5" borderId="7" xfId="1" applyNumberFormat="1" applyFont="1" applyFill="1" applyBorder="1" applyAlignment="1" applyProtection="1">
      <alignment wrapText="1"/>
    </xf>
    <xf numFmtId="180" fontId="5" fillId="3" borderId="35" xfId="1053" applyNumberFormat="1" applyFont="1" applyFill="1" applyBorder="1" applyAlignment="1" applyProtection="1">
      <alignment horizontal="right" wrapText="1"/>
    </xf>
    <xf numFmtId="180" fontId="5" fillId="3" borderId="36" xfId="1053" applyNumberFormat="1" applyFont="1" applyFill="1" applyBorder="1" applyAlignment="1" applyProtection="1">
      <alignment horizontal="right" wrapText="1"/>
    </xf>
    <xf numFmtId="0" fontId="109" fillId="0" borderId="0" xfId="28" applyFont="1" applyBorder="1" applyAlignment="1" applyProtection="1">
      <alignment horizontal="left" wrapText="1"/>
      <protection locked="0"/>
    </xf>
    <xf numFmtId="0" fontId="104" fillId="5" borderId="0" xfId="24" applyFont="1" applyFill="1" applyAlignment="1" applyProtection="1">
      <alignment wrapText="1"/>
    </xf>
    <xf numFmtId="0" fontId="10" fillId="0" borderId="0" xfId="28" quotePrefix="1" applyFont="1" applyBorder="1" applyAlignment="1" applyProtection="1">
      <alignment horizontal="left" vertical="top" wrapText="1"/>
    </xf>
    <xf numFmtId="0" fontId="9" fillId="4" borderId="0" xfId="11" quotePrefix="1" applyFont="1" applyFill="1" applyBorder="1" applyAlignment="1" applyProtection="1">
      <alignment horizontal="left" wrapText="1"/>
    </xf>
    <xf numFmtId="0" fontId="5" fillId="4" borderId="0" xfId="11" applyFont="1" applyFill="1" applyBorder="1" applyAlignment="1" applyProtection="1">
      <alignment wrapText="1"/>
    </xf>
    <xf numFmtId="0" fontId="5" fillId="4" borderId="0" xfId="11" applyFont="1" applyFill="1" applyBorder="1" applyAlignment="1" applyProtection="1">
      <alignment horizontal="center" wrapText="1"/>
    </xf>
    <xf numFmtId="0" fontId="5" fillId="4" borderId="0" xfId="11" applyFont="1" applyFill="1" applyAlignment="1" applyProtection="1">
      <alignment wrapText="1"/>
    </xf>
    <xf numFmtId="166" fontId="9" fillId="4" borderId="2" xfId="11" applyNumberFormat="1" applyFont="1" applyFill="1" applyBorder="1" applyAlignment="1" applyProtection="1">
      <alignment horizontal="right" wrapText="1"/>
    </xf>
    <xf numFmtId="166" fontId="5" fillId="4" borderId="2" xfId="11" applyNumberFormat="1" applyFont="1" applyFill="1" applyBorder="1" applyAlignment="1" applyProtection="1">
      <alignment horizontal="right" wrapText="1"/>
    </xf>
    <xf numFmtId="0" fontId="5" fillId="4" borderId="3" xfId="11" quotePrefix="1" applyFont="1" applyFill="1" applyBorder="1" applyAlignment="1" applyProtection="1">
      <alignment horizontal="right" wrapText="1"/>
    </xf>
    <xf numFmtId="0" fontId="110" fillId="4" borderId="0" xfId="11" applyFont="1" applyFill="1" applyBorder="1" applyAlignment="1" applyProtection="1">
      <alignment horizontal="left" vertical="top" wrapText="1"/>
    </xf>
    <xf numFmtId="0" fontId="9" fillId="4" borderId="0" xfId="11" applyFont="1" applyFill="1" applyBorder="1" applyAlignment="1" applyProtection="1">
      <alignment horizontal="center" wrapText="1"/>
    </xf>
    <xf numFmtId="166" fontId="9" fillId="4" borderId="0" xfId="11" applyNumberFormat="1" applyFont="1" applyFill="1" applyBorder="1" applyAlignment="1" applyProtection="1">
      <alignment horizontal="right" wrapText="1"/>
    </xf>
    <xf numFmtId="0" fontId="5" fillId="4" borderId="0" xfId="11" quotePrefix="1" applyFont="1" applyFill="1" applyBorder="1" applyAlignment="1" applyProtection="1">
      <alignment horizontal="left" wrapText="1"/>
    </xf>
    <xf numFmtId="0" fontId="9" fillId="4" borderId="4" xfId="11" applyFont="1" applyFill="1" applyBorder="1" applyAlignment="1" applyProtection="1">
      <alignment horizontal="right" wrapText="1"/>
    </xf>
    <xf numFmtId="0" fontId="9" fillId="4" borderId="4" xfId="11" quotePrefix="1" applyFont="1" applyFill="1" applyBorder="1" applyAlignment="1" applyProtection="1">
      <alignment horizontal="right" wrapText="1"/>
    </xf>
    <xf numFmtId="166" fontId="85" fillId="4" borderId="4" xfId="11" quotePrefix="1" applyNumberFormat="1" applyFont="1" applyFill="1" applyBorder="1" applyAlignment="1" applyProtection="1">
      <alignment horizontal="left" wrapText="1"/>
    </xf>
    <xf numFmtId="0" fontId="5" fillId="4" borderId="11" xfId="11" applyFont="1" applyFill="1" applyBorder="1" applyAlignment="1" applyProtection="1">
      <alignment wrapText="1"/>
    </xf>
    <xf numFmtId="0" fontId="9" fillId="4" borderId="12" xfId="11" applyFont="1" applyFill="1" applyBorder="1" applyAlignment="1" applyProtection="1">
      <alignment wrapText="1"/>
    </xf>
    <xf numFmtId="0" fontId="5" fillId="4" borderId="12" xfId="11" applyFont="1" applyFill="1" applyBorder="1" applyAlignment="1" applyProtection="1">
      <alignment wrapText="1"/>
    </xf>
    <xf numFmtId="0" fontId="5" fillId="4" borderId="13" xfId="11" applyFont="1" applyFill="1" applyBorder="1" applyAlignment="1" applyProtection="1">
      <alignment wrapText="1"/>
    </xf>
    <xf numFmtId="0" fontId="5" fillId="4" borderId="6" xfId="11" applyFont="1" applyFill="1" applyBorder="1" applyAlignment="1" applyProtection="1">
      <alignment wrapText="1"/>
    </xf>
    <xf numFmtId="0" fontId="9" fillId="4" borderId="0" xfId="11" applyFont="1" applyFill="1" applyBorder="1" applyAlignment="1" applyProtection="1">
      <alignment wrapText="1"/>
    </xf>
    <xf numFmtId="0" fontId="5" fillId="4" borderId="5" xfId="11" applyFont="1" applyFill="1" applyBorder="1" applyAlignment="1" applyProtection="1">
      <alignment wrapText="1"/>
    </xf>
    <xf numFmtId="0" fontId="5" fillId="4" borderId="24" xfId="11" applyFont="1" applyFill="1" applyBorder="1" applyAlignment="1" applyProtection="1">
      <alignment wrapText="1"/>
    </xf>
    <xf numFmtId="166" fontId="5" fillId="4" borderId="24" xfId="1053" applyNumberFormat="1" applyFont="1" applyFill="1" applyBorder="1" applyAlignment="1" applyProtection="1">
      <alignment horizontal="right" wrapText="1"/>
    </xf>
    <xf numFmtId="178" fontId="5" fillId="4" borderId="5" xfId="1053" applyNumberFormat="1" applyFont="1" applyFill="1" applyBorder="1" applyAlignment="1" applyProtection="1">
      <alignment wrapText="1"/>
    </xf>
    <xf numFmtId="0" fontId="5" fillId="4" borderId="26" xfId="11" applyFont="1" applyFill="1" applyBorder="1" applyAlignment="1" applyProtection="1">
      <alignment wrapText="1"/>
    </xf>
    <xf numFmtId="166" fontId="5" fillId="4" borderId="36" xfId="1053" applyNumberFormat="1" applyFont="1" applyFill="1" applyBorder="1" applyAlignment="1" applyProtection="1">
      <alignment horizontal="right" wrapText="1"/>
    </xf>
    <xf numFmtId="178" fontId="5" fillId="4" borderId="7" xfId="1053" applyNumberFormat="1" applyFont="1" applyFill="1" applyBorder="1" applyAlignment="1" applyProtection="1">
      <alignment wrapText="1"/>
    </xf>
    <xf numFmtId="166" fontId="5" fillId="4" borderId="12" xfId="1053" applyNumberFormat="1" applyFont="1" applyFill="1" applyBorder="1" applyAlignment="1" applyProtection="1">
      <alignment horizontal="right" wrapText="1"/>
    </xf>
    <xf numFmtId="166" fontId="5" fillId="4" borderId="4" xfId="1053" applyNumberFormat="1" applyFont="1" applyFill="1" applyBorder="1" applyAlignment="1" applyProtection="1">
      <alignment horizontal="right" wrapText="1"/>
    </xf>
    <xf numFmtId="166" fontId="5" fillId="4" borderId="0" xfId="1053" applyNumberFormat="1" applyFont="1" applyFill="1" applyBorder="1" applyAlignment="1" applyProtection="1">
      <alignment horizontal="right" wrapText="1"/>
    </xf>
    <xf numFmtId="166" fontId="5" fillId="4" borderId="2" xfId="1053" applyNumberFormat="1" applyFont="1" applyFill="1" applyBorder="1" applyAlignment="1" applyProtection="1">
      <alignment horizontal="right" wrapText="1"/>
    </xf>
    <xf numFmtId="178" fontId="5" fillId="4" borderId="3" xfId="1053" applyNumberFormat="1" applyFont="1" applyFill="1" applyBorder="1" applyAlignment="1" applyProtection="1">
      <alignment wrapText="1"/>
    </xf>
    <xf numFmtId="37" fontId="111" fillId="4" borderId="0" xfId="26" applyFont="1" applyFill="1" applyBorder="1" applyAlignment="1" applyProtection="1">
      <alignment wrapText="1"/>
    </xf>
    <xf numFmtId="0" fontId="9" fillId="4" borderId="27" xfId="11" applyFont="1" applyFill="1" applyBorder="1" applyAlignment="1" applyProtection="1">
      <alignment horizontal="left" wrapText="1"/>
    </xf>
    <xf numFmtId="0" fontId="9" fillId="4" borderId="0" xfId="11" applyFont="1" applyFill="1" applyBorder="1" applyAlignment="1" applyProtection="1">
      <alignment horizontal="left" wrapText="1"/>
    </xf>
    <xf numFmtId="178" fontId="9" fillId="4" borderId="0" xfId="1053" quotePrefix="1" applyNumberFormat="1" applyFont="1" applyFill="1" applyBorder="1" applyAlignment="1" applyProtection="1">
      <alignment horizontal="left" wrapText="1"/>
    </xf>
    <xf numFmtId="178" fontId="5" fillId="4" borderId="0" xfId="1053" quotePrefix="1" applyNumberFormat="1" applyFont="1" applyFill="1" applyBorder="1" applyAlignment="1" applyProtection="1">
      <alignment horizontal="left" wrapText="1"/>
    </xf>
    <xf numFmtId="0" fontId="7" fillId="4" borderId="0" xfId="11" quotePrefix="1" applyFont="1" applyFill="1" applyAlignment="1" applyProtection="1">
      <alignment horizontal="left" vertical="top" wrapText="1"/>
      <protection locked="0"/>
    </xf>
    <xf numFmtId="0" fontId="102" fillId="5" borderId="0" xfId="24" applyFont="1" applyFill="1" applyBorder="1" applyProtection="1"/>
    <xf numFmtId="0" fontId="103" fillId="5" borderId="4" xfId="24" applyFont="1" applyFill="1" applyBorder="1" applyAlignment="1" applyProtection="1">
      <alignment horizontal="right"/>
    </xf>
    <xf numFmtId="0" fontId="103" fillId="5" borderId="4" xfId="24" applyFont="1" applyFill="1" applyBorder="1" applyProtection="1"/>
    <xf numFmtId="0" fontId="23" fillId="5" borderId="0" xfId="24" applyFont="1" applyFill="1" applyBorder="1" applyAlignment="1" applyProtection="1">
      <alignment horizontal="right"/>
    </xf>
    <xf numFmtId="166" fontId="6" fillId="5" borderId="1" xfId="24" applyNumberFormat="1" applyFont="1" applyFill="1" applyBorder="1" applyAlignment="1" applyProtection="1">
      <alignment horizontal="right"/>
    </xf>
    <xf numFmtId="166" fontId="3" fillId="5" borderId="2" xfId="24" applyNumberFormat="1" applyFont="1" applyFill="1" applyBorder="1" applyAlignment="1" applyProtection="1">
      <alignment horizontal="right"/>
    </xf>
    <xf numFmtId="0" fontId="6" fillId="3" borderId="3" xfId="24" applyFont="1" applyFill="1" applyBorder="1" applyProtection="1"/>
    <xf numFmtId="0" fontId="3" fillId="5" borderId="0" xfId="24" applyFont="1" applyFill="1" applyBorder="1" applyAlignment="1" applyProtection="1">
      <alignment wrapText="1"/>
    </xf>
    <xf numFmtId="166" fontId="3" fillId="3" borderId="2" xfId="24" applyNumberFormat="1" applyFont="1" applyFill="1" applyBorder="1" applyAlignment="1" applyProtection="1">
      <alignment horizontal="right" wrapText="1"/>
    </xf>
    <xf numFmtId="0" fontId="6" fillId="3" borderId="0" xfId="24" applyFont="1" applyFill="1" applyProtection="1"/>
    <xf numFmtId="166" fontId="6" fillId="5" borderId="11" xfId="1053" applyNumberFormat="1" applyFont="1" applyFill="1" applyBorder="1" applyAlignment="1" applyProtection="1">
      <alignment horizontal="right"/>
    </xf>
    <xf numFmtId="166" fontId="3" fillId="5" borderId="12" xfId="1053" applyNumberFormat="1" applyFont="1" applyFill="1" applyBorder="1" applyAlignment="1" applyProtection="1">
      <alignment horizontal="right"/>
    </xf>
    <xf numFmtId="177" fontId="3" fillId="5" borderId="13" xfId="1053" applyNumberFormat="1" applyFont="1" applyFill="1" applyBorder="1" applyAlignment="1" applyProtection="1">
      <alignment horizontal="right"/>
    </xf>
    <xf numFmtId="166" fontId="6" fillId="5" borderId="6" xfId="1053" applyNumberFormat="1" applyFont="1" applyFill="1" applyBorder="1" applyAlignment="1" applyProtection="1">
      <alignment horizontal="right"/>
    </xf>
    <xf numFmtId="166" fontId="3" fillId="5" borderId="0" xfId="1053" applyNumberFormat="1" applyFont="1" applyFill="1" applyBorder="1" applyAlignment="1" applyProtection="1">
      <alignment horizontal="right"/>
    </xf>
    <xf numFmtId="177" fontId="3" fillId="5" borderId="5" xfId="1053" applyNumberFormat="1" applyFont="1" applyFill="1" applyBorder="1" applyAlignment="1" applyProtection="1">
      <alignment horizontal="right"/>
    </xf>
    <xf numFmtId="0" fontId="3" fillId="5" borderId="24" xfId="24" applyFont="1" applyFill="1" applyBorder="1" applyAlignment="1" applyProtection="1"/>
    <xf numFmtId="0" fontId="3" fillId="5" borderId="24" xfId="24" applyFont="1" applyFill="1" applyBorder="1" applyAlignment="1" applyProtection="1">
      <alignment horizontal="left"/>
    </xf>
    <xf numFmtId="166" fontId="3" fillId="3" borderId="24" xfId="1053" applyNumberFormat="1" applyFont="1" applyFill="1" applyBorder="1" applyAlignment="1" applyProtection="1">
      <alignment horizontal="right"/>
    </xf>
    <xf numFmtId="178" fontId="3" fillId="5" borderId="5" xfId="1053" applyNumberFormat="1" applyFont="1" applyFill="1" applyBorder="1" applyAlignment="1" applyProtection="1">
      <alignment horizontal="right"/>
    </xf>
    <xf numFmtId="166" fontId="3" fillId="3" borderId="0" xfId="1053" applyNumberFormat="1" applyFont="1" applyFill="1" applyBorder="1" applyAlignment="1" applyProtection="1">
      <alignment horizontal="right"/>
    </xf>
    <xf numFmtId="0" fontId="3" fillId="5" borderId="0" xfId="24" applyFont="1" applyFill="1" applyBorder="1" applyAlignment="1" applyProtection="1"/>
    <xf numFmtId="166" fontId="3" fillId="3" borderId="2" xfId="1053" applyNumberFormat="1" applyFont="1" applyFill="1" applyBorder="1" applyAlignment="1" applyProtection="1">
      <alignment horizontal="right"/>
    </xf>
    <xf numFmtId="178" fontId="3" fillId="5" borderId="3" xfId="1053" applyNumberFormat="1" applyFont="1" applyFill="1" applyBorder="1" applyAlignment="1" applyProtection="1">
      <alignment horizontal="right"/>
    </xf>
    <xf numFmtId="0" fontId="3" fillId="5" borderId="24" xfId="24" applyFont="1" applyFill="1" applyBorder="1" applyAlignment="1" applyProtection="1">
      <alignment horizontal="left" indent="1"/>
    </xf>
    <xf numFmtId="0" fontId="3" fillId="5" borderId="27" xfId="24" applyFont="1" applyFill="1" applyBorder="1" applyAlignment="1" applyProtection="1"/>
    <xf numFmtId="0" fontId="3" fillId="5" borderId="27" xfId="24" applyFont="1" applyFill="1" applyBorder="1" applyAlignment="1" applyProtection="1">
      <alignment horizontal="left" indent="5"/>
    </xf>
    <xf numFmtId="0" fontId="3" fillId="5" borderId="0" xfId="24" applyFont="1" applyFill="1" applyBorder="1" applyAlignment="1" applyProtection="1">
      <alignment horizontal="left" indent="5"/>
    </xf>
    <xf numFmtId="166" fontId="3" fillId="3" borderId="4" xfId="1053" applyNumberFormat="1" applyFont="1" applyFill="1" applyBorder="1" applyAlignment="1" applyProtection="1">
      <alignment horizontal="right"/>
    </xf>
    <xf numFmtId="178" fontId="3" fillId="5" borderId="7" xfId="1053" applyNumberFormat="1" applyFont="1" applyFill="1" applyBorder="1" applyAlignment="1" applyProtection="1">
      <alignment horizontal="right"/>
    </xf>
    <xf numFmtId="166" fontId="3" fillId="3" borderId="24" xfId="1053" applyNumberFormat="1" applyFont="1" applyFill="1" applyBorder="1" applyAlignment="1" applyProtection="1">
      <alignment horizontal="right"/>
      <protection locked="0"/>
    </xf>
    <xf numFmtId="166" fontId="3" fillId="3" borderId="0" xfId="1053" applyNumberFormat="1" applyFont="1" applyFill="1" applyBorder="1" applyAlignment="1" applyProtection="1">
      <alignment horizontal="right"/>
      <protection locked="0"/>
    </xf>
    <xf numFmtId="0" fontId="6" fillId="5" borderId="27" xfId="24" applyFont="1" applyFill="1" applyBorder="1" applyAlignment="1" applyProtection="1">
      <alignment horizontal="left"/>
    </xf>
    <xf numFmtId="178" fontId="3" fillId="5" borderId="13" xfId="1053" applyNumberFormat="1" applyFont="1" applyFill="1" applyBorder="1" applyAlignment="1" applyProtection="1">
      <alignment horizontal="right"/>
    </xf>
    <xf numFmtId="0" fontId="23" fillId="5" borderId="0" xfId="24" applyFont="1" applyFill="1" applyBorder="1" applyAlignment="1" applyProtection="1">
      <alignment horizontal="left" indent="5"/>
    </xf>
    <xf numFmtId="179" fontId="23" fillId="3" borderId="12" xfId="24" applyNumberFormat="1" applyFont="1" applyFill="1" applyBorder="1" applyAlignment="1" applyProtection="1">
      <alignment horizontal="right"/>
    </xf>
    <xf numFmtId="179" fontId="23" fillId="5" borderId="12" xfId="24" applyNumberFormat="1" applyFont="1" applyFill="1" applyBorder="1" applyProtection="1"/>
    <xf numFmtId="0" fontId="23" fillId="5" borderId="0" xfId="24" applyFont="1" applyFill="1" applyProtection="1"/>
    <xf numFmtId="0" fontId="10" fillId="5" borderId="0" xfId="24" quotePrefix="1" applyFont="1" applyFill="1" applyAlignment="1" applyProtection="1">
      <alignment horizontal="left"/>
    </xf>
    <xf numFmtId="0" fontId="103" fillId="5" borderId="4" xfId="24" applyFont="1" applyFill="1" applyBorder="1" applyAlignment="1" applyProtection="1">
      <alignment horizontal="center"/>
    </xf>
    <xf numFmtId="0" fontId="23" fillId="5" borderId="0" xfId="24" applyFont="1" applyFill="1" applyBorder="1" applyProtection="1"/>
    <xf numFmtId="166" fontId="3" fillId="5" borderId="3" xfId="24" applyNumberFormat="1" applyFont="1" applyFill="1" applyBorder="1" applyAlignment="1" applyProtection="1">
      <alignment horizontal="right"/>
    </xf>
    <xf numFmtId="166" fontId="3" fillId="5" borderId="0" xfId="24" applyNumberFormat="1" applyFont="1" applyFill="1" applyBorder="1" applyAlignment="1" applyProtection="1">
      <alignment horizontal="right" wrapText="1"/>
    </xf>
    <xf numFmtId="166" fontId="3" fillId="5" borderId="13" xfId="1053" applyNumberFormat="1" applyFont="1" applyFill="1" applyBorder="1" applyAlignment="1" applyProtection="1">
      <alignment horizontal="right"/>
    </xf>
    <xf numFmtId="0" fontId="6" fillId="5" borderId="0" xfId="24" applyFont="1" applyFill="1" applyBorder="1" applyAlignment="1" applyProtection="1">
      <alignment horizontal="left" indent="1"/>
    </xf>
    <xf numFmtId="166" fontId="3" fillId="5" borderId="5" xfId="1053" applyNumberFormat="1" applyFont="1" applyFill="1" applyBorder="1" applyAlignment="1" applyProtection="1">
      <alignment horizontal="right"/>
    </xf>
    <xf numFmtId="0" fontId="3" fillId="5" borderId="24" xfId="24" applyFont="1" applyFill="1" applyBorder="1" applyAlignment="1" applyProtection="1">
      <alignment horizontal="left" indent="2"/>
    </xf>
    <xf numFmtId="166" fontId="3" fillId="5" borderId="3" xfId="1053" applyNumberFormat="1" applyFont="1" applyFill="1" applyBorder="1" applyAlignment="1" applyProtection="1">
      <alignment horizontal="right"/>
    </xf>
    <xf numFmtId="0" fontId="3" fillId="5" borderId="0" xfId="24" applyFont="1" applyFill="1" applyBorder="1" applyAlignment="1" applyProtection="1">
      <alignment horizontal="left"/>
    </xf>
    <xf numFmtId="0" fontId="6" fillId="5" borderId="27" xfId="24" applyFont="1" applyFill="1" applyBorder="1" applyProtection="1"/>
    <xf numFmtId="0" fontId="6" fillId="5" borderId="0" xfId="24" applyFont="1" applyFill="1" applyBorder="1" applyProtection="1"/>
    <xf numFmtId="0" fontId="6" fillId="5" borderId="0" xfId="24" applyFont="1" applyFill="1" applyBorder="1" applyAlignment="1" applyProtection="1"/>
    <xf numFmtId="166" fontId="3" fillId="5" borderId="7" xfId="1053" applyNumberFormat="1" applyFont="1" applyFill="1" applyBorder="1" applyAlignment="1" applyProtection="1">
      <alignment horizontal="right"/>
    </xf>
    <xf numFmtId="0" fontId="103" fillId="5" borderId="0" xfId="24" applyFont="1" applyFill="1" applyBorder="1" applyAlignment="1" applyProtection="1">
      <alignment horizontal="center"/>
    </xf>
    <xf numFmtId="37" fontId="10" fillId="0" borderId="0" xfId="12" applyFont="1" applyAlignment="1" applyProtection="1">
      <alignment wrapText="1"/>
    </xf>
    <xf numFmtId="37" fontId="10" fillId="0" borderId="0" xfId="12" applyNumberFormat="1" applyFont="1" applyAlignment="1" applyProtection="1">
      <alignment wrapText="1"/>
    </xf>
    <xf numFmtId="37" fontId="10" fillId="3" borderId="0" xfId="12" applyFont="1" applyFill="1" applyAlignment="1" applyProtection="1">
      <alignment wrapText="1"/>
    </xf>
    <xf numFmtId="166" fontId="10" fillId="3" borderId="0" xfId="1053" applyNumberFormat="1" applyFont="1" applyFill="1" applyBorder="1" applyAlignment="1" applyProtection="1">
      <alignment horizontal="right" wrapText="1"/>
    </xf>
    <xf numFmtId="166" fontId="10" fillId="3" borderId="5" xfId="1053" applyNumberFormat="1" applyFont="1" applyFill="1" applyBorder="1" applyAlignment="1" applyProtection="1">
      <alignment horizontal="right" wrapText="1"/>
    </xf>
    <xf numFmtId="166" fontId="10" fillId="3" borderId="25" xfId="1053" applyNumberFormat="1" applyFont="1" applyFill="1" applyBorder="1" applyAlignment="1" applyProtection="1">
      <alignment horizontal="right" wrapText="1"/>
    </xf>
    <xf numFmtId="166" fontId="10" fillId="3" borderId="2" xfId="1053" applyNumberFormat="1" applyFont="1" applyFill="1" applyBorder="1" applyAlignment="1" applyProtection="1">
      <alignment horizontal="right" wrapText="1"/>
    </xf>
    <xf numFmtId="166" fontId="10" fillId="3" borderId="1" xfId="1053" applyNumberFormat="1" applyFont="1" applyFill="1" applyBorder="1" applyAlignment="1" applyProtection="1">
      <alignment horizontal="right" wrapText="1"/>
    </xf>
    <xf numFmtId="176" fontId="10" fillId="3" borderId="0" xfId="1053" applyNumberFormat="1" applyFont="1" applyFill="1" applyBorder="1" applyAlignment="1" applyProtection="1">
      <alignment horizontal="right" wrapText="1"/>
    </xf>
    <xf numFmtId="176" fontId="10" fillId="3" borderId="6" xfId="1053" applyNumberFormat="1" applyFont="1" applyFill="1" applyBorder="1" applyAlignment="1" applyProtection="1">
      <alignment horizontal="right" wrapText="1"/>
    </xf>
    <xf numFmtId="0" fontId="10" fillId="3" borderId="24" xfId="20" applyFont="1" applyFill="1" applyBorder="1" applyAlignment="1" applyProtection="1">
      <alignment vertical="top" wrapText="1"/>
    </xf>
    <xf numFmtId="166" fontId="12" fillId="5" borderId="11" xfId="11" applyNumberFormat="1" applyFont="1" applyFill="1" applyBorder="1" applyAlignment="1" applyProtection="1">
      <alignment horizontal="right" wrapText="1"/>
    </xf>
    <xf numFmtId="166" fontId="10" fillId="5" borderId="12" xfId="11" applyNumberFormat="1" applyFont="1" applyFill="1" applyBorder="1" applyAlignment="1" applyProtection="1">
      <alignment horizontal="right" wrapText="1"/>
    </xf>
    <xf numFmtId="166" fontId="10" fillId="5" borderId="11" xfId="11" applyNumberFormat="1" applyFont="1" applyFill="1" applyBorder="1" applyAlignment="1" applyProtection="1">
      <alignment horizontal="right" wrapText="1"/>
    </xf>
    <xf numFmtId="166" fontId="10" fillId="5" borderId="13" xfId="11" applyNumberFormat="1" applyFont="1" applyFill="1" applyBorder="1" applyAlignment="1" applyProtection="1">
      <alignment wrapText="1"/>
    </xf>
    <xf numFmtId="0" fontId="12" fillId="5" borderId="6" xfId="11" applyNumberFormat="1" applyFont="1" applyFill="1" applyBorder="1" applyAlignment="1" applyProtection="1">
      <alignment horizontal="right" wrapText="1"/>
    </xf>
    <xf numFmtId="0" fontId="10" fillId="5" borderId="0" xfId="11" applyNumberFormat="1" applyFont="1" applyFill="1" applyBorder="1" applyAlignment="1" applyProtection="1">
      <alignment horizontal="right" wrapText="1"/>
    </xf>
    <xf numFmtId="0" fontId="10" fillId="5" borderId="6" xfId="11" applyNumberFormat="1" applyFont="1" applyFill="1" applyBorder="1" applyAlignment="1" applyProtection="1">
      <alignment horizontal="right" wrapText="1"/>
    </xf>
    <xf numFmtId="0" fontId="10" fillId="5" borderId="5" xfId="11" applyNumberFormat="1" applyFont="1" applyFill="1" applyBorder="1" applyAlignment="1" applyProtection="1">
      <alignment wrapText="1"/>
    </xf>
    <xf numFmtId="0" fontId="14" fillId="5" borderId="0" xfId="11" quotePrefix="1" applyNumberFormat="1" applyFont="1" applyFill="1" applyBorder="1" applyAlignment="1" applyProtection="1">
      <alignment horizontal="left" vertical="top" wrapText="1"/>
    </xf>
    <xf numFmtId="166" fontId="9" fillId="3" borderId="1" xfId="0" applyNumberFormat="1" applyFont="1" applyFill="1" applyBorder="1" applyAlignment="1" applyProtection="1">
      <alignment horizontal="right" wrapText="1"/>
    </xf>
    <xf numFmtId="0" fontId="5" fillId="3" borderId="3" xfId="0" applyFont="1" applyFill="1" applyBorder="1" applyAlignment="1" applyProtection="1">
      <alignment wrapText="1"/>
    </xf>
    <xf numFmtId="166" fontId="5" fillId="3" borderId="1" xfId="0" applyNumberFormat="1" applyFont="1" applyFill="1" applyBorder="1" applyAlignment="1" applyProtection="1">
      <alignment horizontal="right" wrapText="1"/>
    </xf>
    <xf numFmtId="0" fontId="114" fillId="3" borderId="4" xfId="0" applyFont="1" applyFill="1" applyBorder="1" applyAlignment="1" applyProtection="1">
      <alignment horizontal="left" wrapText="1"/>
    </xf>
    <xf numFmtId="0" fontId="5" fillId="4" borderId="5" xfId="0" applyFont="1" applyFill="1" applyBorder="1" applyAlignment="1" applyProtection="1">
      <alignment wrapText="1"/>
    </xf>
    <xf numFmtId="166" fontId="5" fillId="3" borderId="33" xfId="1055" applyNumberFormat="1" applyFont="1" applyFill="1" applyBorder="1" applyAlignment="1" applyProtection="1">
      <alignment horizontal="right" wrapText="1"/>
    </xf>
    <xf numFmtId="0" fontId="5" fillId="3" borderId="5" xfId="0" applyFont="1" applyFill="1" applyBorder="1" applyAlignment="1" applyProtection="1">
      <alignment wrapText="1"/>
    </xf>
    <xf numFmtId="166" fontId="5" fillId="3" borderId="25" xfId="1055" applyNumberFormat="1" applyFont="1" applyFill="1" applyBorder="1" applyAlignment="1" applyProtection="1">
      <alignment horizontal="right" wrapText="1"/>
    </xf>
    <xf numFmtId="166" fontId="5" fillId="3" borderId="32" xfId="1055" applyNumberFormat="1" applyFont="1" applyFill="1" applyBorder="1" applyAlignment="1" applyProtection="1">
      <alignment horizontal="right" wrapText="1"/>
    </xf>
    <xf numFmtId="166" fontId="5" fillId="3" borderId="6" xfId="1055" applyNumberFormat="1" applyFont="1" applyFill="1" applyBorder="1" applyAlignment="1" applyProtection="1">
      <alignment horizontal="right" wrapText="1"/>
    </xf>
    <xf numFmtId="0" fontId="5" fillId="5" borderId="5" xfId="0" applyFont="1" applyFill="1" applyBorder="1" applyAlignment="1" applyProtection="1">
      <alignment wrapText="1"/>
    </xf>
    <xf numFmtId="0" fontId="5" fillId="4" borderId="3" xfId="0" applyFont="1" applyFill="1" applyBorder="1" applyAlignment="1" applyProtection="1">
      <alignment wrapText="1"/>
    </xf>
    <xf numFmtId="166" fontId="5" fillId="3" borderId="1" xfId="1055" applyNumberFormat="1" applyFont="1" applyFill="1" applyBorder="1" applyAlignment="1" applyProtection="1">
      <alignment horizontal="right" wrapText="1"/>
    </xf>
    <xf numFmtId="166" fontId="5" fillId="3" borderId="6" xfId="0" applyNumberFormat="1" applyFont="1" applyFill="1" applyBorder="1" applyAlignment="1" applyProtection="1">
      <alignment horizontal="right" wrapText="1"/>
    </xf>
    <xf numFmtId="0" fontId="5" fillId="4" borderId="7" xfId="0" applyFont="1" applyFill="1" applyBorder="1" applyAlignment="1" applyProtection="1">
      <alignment wrapText="1"/>
    </xf>
    <xf numFmtId="166" fontId="5" fillId="3" borderId="14" xfId="1055" applyNumberFormat="1" applyFont="1" applyFill="1" applyBorder="1" applyAlignment="1" applyProtection="1">
      <alignment horizontal="right" wrapText="1"/>
    </xf>
    <xf numFmtId="0" fontId="5" fillId="3" borderId="7" xfId="0" applyFont="1" applyFill="1" applyBorder="1" applyAlignment="1" applyProtection="1">
      <alignment wrapText="1"/>
    </xf>
    <xf numFmtId="0" fontId="14" fillId="3" borderId="0" xfId="0" quotePrefix="1" applyFont="1" applyFill="1" applyBorder="1" applyAlignment="1" applyProtection="1">
      <alignment horizontal="left" vertical="top" wrapText="1"/>
    </xf>
    <xf numFmtId="37" fontId="14" fillId="0" borderId="6" xfId="18" applyFont="1" applyFill="1" applyBorder="1" applyAlignment="1" applyProtection="1">
      <alignment wrapText="1"/>
    </xf>
    <xf numFmtId="166" fontId="14" fillId="5" borderId="0" xfId="11" applyNumberFormat="1" applyFont="1" applyFill="1" applyBorder="1" applyAlignment="1" applyProtection="1">
      <alignment horizontal="right" wrapText="1"/>
    </xf>
    <xf numFmtId="0" fontId="14" fillId="5" borderId="5" xfId="11" applyFont="1" applyFill="1" applyBorder="1" applyAlignment="1" applyProtection="1">
      <alignment wrapText="1"/>
    </xf>
    <xf numFmtId="166" fontId="14" fillId="5" borderId="6" xfId="11" applyNumberFormat="1" applyFont="1" applyFill="1" applyBorder="1" applyAlignment="1" applyProtection="1">
      <alignment horizontal="right" wrapText="1"/>
    </xf>
    <xf numFmtId="166" fontId="14" fillId="5" borderId="0" xfId="11" applyNumberFormat="1" applyFont="1" applyFill="1" applyBorder="1" applyAlignment="1" applyProtection="1">
      <alignment horizontal="center" wrapText="1"/>
    </xf>
    <xf numFmtId="166" fontId="14" fillId="5" borderId="14" xfId="11" applyNumberFormat="1" applyFont="1" applyFill="1" applyBorder="1" applyAlignment="1" applyProtection="1">
      <alignment horizontal="right" wrapText="1"/>
    </xf>
    <xf numFmtId="166" fontId="14" fillId="5" borderId="4" xfId="11" applyNumberFormat="1" applyFont="1" applyFill="1" applyBorder="1" applyAlignment="1" applyProtection="1">
      <alignment horizontal="right" wrapText="1"/>
    </xf>
    <xf numFmtId="0" fontId="119" fillId="5" borderId="4" xfId="11" quotePrefix="1" applyNumberFormat="1" applyFont="1" applyFill="1" applyBorder="1" applyAlignment="1" applyProtection="1">
      <alignment horizontal="left" wrapText="1"/>
    </xf>
    <xf numFmtId="0" fontId="14" fillId="5" borderId="7" xfId="11" quotePrefix="1" applyFont="1" applyFill="1" applyBorder="1" applyAlignment="1" applyProtection="1">
      <alignment horizontal="right" wrapText="1"/>
    </xf>
    <xf numFmtId="0" fontId="117" fillId="5" borderId="24" xfId="11" applyFont="1" applyFill="1" applyBorder="1" applyAlignment="1" applyProtection="1">
      <alignment wrapText="1"/>
    </xf>
    <xf numFmtId="166" fontId="117" fillId="5" borderId="24" xfId="4" applyNumberFormat="1" applyFont="1" applyFill="1" applyBorder="1" applyAlignment="1" applyProtection="1">
      <alignment horizontal="right" wrapText="1"/>
    </xf>
    <xf numFmtId="0" fontId="117" fillId="5" borderId="26" xfId="11" applyFont="1" applyFill="1" applyBorder="1" applyAlignment="1" applyProtection="1">
      <alignment wrapText="1"/>
    </xf>
    <xf numFmtId="166" fontId="117" fillId="5" borderId="26" xfId="4" applyNumberFormat="1" applyFont="1" applyFill="1" applyBorder="1" applyAlignment="1" applyProtection="1">
      <alignment horizontal="right" wrapText="1"/>
    </xf>
    <xf numFmtId="164" fontId="14" fillId="0" borderId="7" xfId="11" applyNumberFormat="1" applyFont="1" applyFill="1" applyBorder="1" applyAlignment="1" applyProtection="1">
      <alignment wrapText="1"/>
    </xf>
    <xf numFmtId="0" fontId="91" fillId="3" borderId="0" xfId="11" applyFont="1" applyFill="1" applyBorder="1" applyAlignment="1" applyProtection="1">
      <alignment horizontal="left" vertical="center" wrapText="1"/>
    </xf>
    <xf numFmtId="0" fontId="10" fillId="5" borderId="0" xfId="11" quotePrefix="1" applyFont="1" applyFill="1" applyBorder="1" applyAlignment="1" applyProtection="1">
      <alignment horizontal="left" wrapText="1"/>
    </xf>
    <xf numFmtId="166" fontId="10" fillId="5" borderId="0" xfId="11" applyNumberFormat="1" applyFont="1" applyFill="1" applyBorder="1" applyAlignment="1" applyProtection="1">
      <alignment horizontal="right" wrapText="1"/>
    </xf>
    <xf numFmtId="0" fontId="10" fillId="5" borderId="12" xfId="11" applyNumberFormat="1" applyFont="1" applyFill="1" applyBorder="1" applyAlignment="1" applyProtection="1">
      <alignment horizontal="right" wrapText="1"/>
    </xf>
    <xf numFmtId="0" fontId="10" fillId="5" borderId="5" xfId="11" applyFont="1" applyFill="1" applyBorder="1" applyAlignment="1" applyProtection="1">
      <alignment wrapText="1"/>
    </xf>
    <xf numFmtId="37" fontId="10" fillId="3" borderId="5" xfId="18" applyFont="1" applyFill="1" applyBorder="1" applyAlignment="1" applyProtection="1">
      <alignment horizontal="left" wrapText="1"/>
    </xf>
    <xf numFmtId="0" fontId="10" fillId="5" borderId="14" xfId="11" applyNumberFormat="1" applyFont="1" applyFill="1" applyBorder="1" applyAlignment="1" applyProtection="1">
      <alignment horizontal="right"/>
    </xf>
    <xf numFmtId="0" fontId="10" fillId="5" borderId="4" xfId="11" applyNumberFormat="1" applyFont="1" applyFill="1" applyBorder="1" applyAlignment="1" applyProtection="1">
      <alignment horizontal="right" wrapText="1"/>
    </xf>
    <xf numFmtId="0" fontId="10" fillId="5" borderId="4" xfId="11" applyNumberFormat="1" applyFont="1" applyFill="1" applyBorder="1" applyAlignment="1" applyProtection="1">
      <alignment horizontal="right"/>
    </xf>
    <xf numFmtId="166" fontId="10" fillId="5" borderId="4" xfId="11" applyNumberFormat="1" applyFont="1" applyFill="1" applyBorder="1" applyAlignment="1" applyProtection="1">
      <alignment horizontal="right" wrapText="1"/>
    </xf>
    <xf numFmtId="0" fontId="119" fillId="5" borderId="4" xfId="11" quotePrefix="1" applyNumberFormat="1" applyFont="1" applyFill="1" applyBorder="1" applyAlignment="1" applyProtection="1">
      <alignment horizontal="left" vertical="center" wrapText="1"/>
    </xf>
    <xf numFmtId="0" fontId="10" fillId="5" borderId="7" xfId="11" quotePrefix="1" applyFont="1" applyFill="1" applyBorder="1" applyAlignment="1" applyProtection="1">
      <alignment horizontal="right" wrapText="1"/>
    </xf>
    <xf numFmtId="0" fontId="10" fillId="5" borderId="12" xfId="11" applyFont="1" applyFill="1" applyBorder="1" applyAlignment="1" applyProtection="1">
      <alignment wrapText="1"/>
    </xf>
    <xf numFmtId="0" fontId="10" fillId="5" borderId="13" xfId="11" applyFont="1" applyFill="1" applyBorder="1" applyAlignment="1" applyProtection="1">
      <alignment wrapText="1"/>
    </xf>
    <xf numFmtId="166" fontId="12" fillId="5" borderId="0" xfId="1054" applyNumberFormat="1" applyFont="1" applyFill="1" applyBorder="1" applyAlignment="1" applyProtection="1">
      <alignment horizontal="right" wrapText="1"/>
    </xf>
    <xf numFmtId="164" fontId="10" fillId="5" borderId="5" xfId="11" applyNumberFormat="1" applyFont="1" applyFill="1" applyBorder="1" applyAlignment="1" applyProtection="1">
      <alignment wrapText="1"/>
    </xf>
    <xf numFmtId="166" fontId="12" fillId="5" borderId="26" xfId="1054" applyNumberFormat="1" applyFont="1" applyFill="1" applyBorder="1" applyAlignment="1" applyProtection="1">
      <alignment horizontal="right" wrapText="1"/>
    </xf>
    <xf numFmtId="37" fontId="10" fillId="5" borderId="5" xfId="11" applyNumberFormat="1" applyFont="1" applyFill="1" applyBorder="1" applyAlignment="1" applyProtection="1">
      <alignment wrapText="1"/>
    </xf>
    <xf numFmtId="166" fontId="12" fillId="5" borderId="24" xfId="1054" applyNumberFormat="1" applyFont="1" applyFill="1" applyBorder="1" applyAlignment="1" applyProtection="1">
      <alignment horizontal="right" wrapText="1"/>
    </xf>
    <xf numFmtId="166" fontId="12" fillId="5" borderId="27" xfId="1054" applyNumberFormat="1" applyFont="1" applyFill="1" applyBorder="1" applyAlignment="1" applyProtection="1">
      <alignment horizontal="right" wrapText="1"/>
    </xf>
    <xf numFmtId="166" fontId="12" fillId="5" borderId="2" xfId="1054" applyNumberFormat="1" applyFont="1" applyFill="1" applyBorder="1" applyAlignment="1" applyProtection="1">
      <alignment horizontal="right" wrapText="1"/>
    </xf>
    <xf numFmtId="164" fontId="10" fillId="5" borderId="3" xfId="11" applyNumberFormat="1" applyFont="1" applyFill="1" applyBorder="1" applyAlignment="1" applyProtection="1">
      <alignment wrapText="1"/>
    </xf>
    <xf numFmtId="0" fontId="12" fillId="5" borderId="0" xfId="11" applyFont="1" applyFill="1" applyBorder="1" applyAlignment="1" applyProtection="1">
      <alignment horizontal="left" wrapText="1"/>
    </xf>
    <xf numFmtId="164" fontId="10" fillId="5" borderId="0" xfId="11" applyNumberFormat="1" applyFont="1" applyFill="1" applyBorder="1" applyAlignment="1" applyProtection="1">
      <alignment wrapText="1"/>
    </xf>
    <xf numFmtId="0" fontId="23" fillId="0" borderId="0" xfId="29" applyFont="1" applyAlignment="1">
      <alignment vertical="center"/>
    </xf>
    <xf numFmtId="0" fontId="23" fillId="0" borderId="0" xfId="29" applyFont="1" applyFill="1" applyBorder="1" applyAlignment="1" applyProtection="1">
      <alignment vertical="center"/>
    </xf>
    <xf numFmtId="0" fontId="131" fillId="0" borderId="0" xfId="29" applyFont="1" applyFill="1" applyBorder="1" applyAlignment="1" applyProtection="1">
      <alignment vertical="center"/>
    </xf>
    <xf numFmtId="0" fontId="132" fillId="0" borderId="0" xfId="29" applyFont="1" applyAlignment="1">
      <alignment horizontal="center"/>
    </xf>
    <xf numFmtId="0" fontId="132" fillId="3" borderId="0" xfId="29" quotePrefix="1" applyFont="1" applyFill="1" applyAlignment="1">
      <alignment horizontal="center"/>
    </xf>
    <xf numFmtId="0" fontId="133" fillId="0" borderId="0" xfId="29" quotePrefix="1" applyFont="1" applyFill="1" applyBorder="1" applyAlignment="1" applyProtection="1"/>
    <xf numFmtId="0" fontId="138" fillId="0" borderId="0" xfId="29" applyFont="1" applyFill="1" applyBorder="1" applyAlignment="1" applyProtection="1">
      <alignment vertical="center"/>
    </xf>
    <xf numFmtId="0" fontId="10" fillId="5" borderId="0" xfId="11" applyNumberFormat="1" applyFont="1" applyFill="1" applyBorder="1" applyAlignment="1" applyProtection="1">
      <alignment horizontal="center" wrapText="1"/>
    </xf>
    <xf numFmtId="166" fontId="3" fillId="3" borderId="10" xfId="2" applyNumberFormat="1" applyFont="1" applyFill="1" applyBorder="1" applyAlignment="1">
      <alignment horizontal="right" vertical="top"/>
    </xf>
    <xf numFmtId="49" fontId="7" fillId="0" borderId="0" xfId="0" quotePrefix="1" applyNumberFormat="1" applyFont="1" applyAlignment="1"/>
    <xf numFmtId="49" fontId="14" fillId="0" borderId="0" xfId="0" quotePrefix="1" applyNumberFormat="1" applyFont="1" applyFill="1" applyAlignment="1">
      <alignment vertical="top"/>
    </xf>
    <xf numFmtId="0" fontId="3" fillId="3" borderId="18" xfId="0" applyFont="1" applyFill="1" applyBorder="1" applyAlignment="1">
      <alignment horizontal="right"/>
    </xf>
    <xf numFmtId="0" fontId="3" fillId="3" borderId="18" xfId="0" applyFont="1" applyFill="1" applyBorder="1" applyAlignment="1"/>
    <xf numFmtId="166" fontId="3" fillId="4" borderId="18" xfId="0" applyNumberFormat="1" applyFont="1" applyFill="1" applyBorder="1" applyAlignment="1">
      <alignment horizontal="right"/>
    </xf>
    <xf numFmtId="166" fontId="3" fillId="3" borderId="18" xfId="0" applyNumberFormat="1" applyFont="1" applyFill="1" applyBorder="1" applyAlignment="1">
      <alignment horizontal="right"/>
    </xf>
    <xf numFmtId="0" fontId="37" fillId="4" borderId="0" xfId="0" applyFont="1" applyFill="1" applyBorder="1" applyAlignment="1">
      <alignment horizontal="left"/>
    </xf>
    <xf numFmtId="0" fontId="35" fillId="0" borderId="0" xfId="0" applyFont="1"/>
    <xf numFmtId="0" fontId="5" fillId="3" borderId="0" xfId="0" applyFont="1" applyFill="1" applyBorder="1" applyAlignment="1">
      <alignment horizontal="left"/>
    </xf>
    <xf numFmtId="166" fontId="5" fillId="3" borderId="0" xfId="0" applyNumberFormat="1" applyFont="1" applyFill="1" applyBorder="1" applyAlignment="1">
      <alignment horizontal="right"/>
    </xf>
    <xf numFmtId="0" fontId="1" fillId="2" borderId="0" xfId="0" applyFont="1" applyFill="1" applyAlignment="1">
      <alignment horizontal="center" wrapText="1"/>
    </xf>
    <xf numFmtId="0" fontId="81" fillId="3" borderId="0" xfId="0" applyFont="1" applyFill="1" applyAlignment="1">
      <alignment horizontal="left"/>
    </xf>
    <xf numFmtId="0" fontId="6" fillId="3" borderId="0" xfId="0" applyFont="1" applyFill="1" applyBorder="1" applyAlignment="1">
      <alignment horizontal="left"/>
    </xf>
    <xf numFmtId="0" fontId="10" fillId="3" borderId="27" xfId="11" applyFont="1" applyFill="1" applyBorder="1" applyAlignment="1" applyProtection="1">
      <alignment horizontal="left" vertical="top" wrapText="1"/>
    </xf>
    <xf numFmtId="0" fontId="10" fillId="3" borderId="24" xfId="11" applyFont="1" applyFill="1" applyBorder="1" applyAlignment="1" applyProtection="1">
      <alignment horizontal="left" vertical="top" wrapText="1"/>
    </xf>
    <xf numFmtId="0" fontId="10" fillId="5" borderId="0" xfId="11" applyFont="1" applyFill="1" applyBorder="1" applyAlignment="1" applyProtection="1">
      <alignment horizontal="left" wrapText="1"/>
    </xf>
    <xf numFmtId="0" fontId="10" fillId="3" borderId="24" xfId="20" applyFont="1" applyFill="1" applyBorder="1" applyAlignment="1" applyProtection="1">
      <alignment horizontal="left" vertical="top" wrapText="1"/>
    </xf>
    <xf numFmtId="0" fontId="10" fillId="3" borderId="26" xfId="11" applyFont="1" applyFill="1" applyBorder="1" applyAlignment="1" applyProtection="1">
      <alignment horizontal="left" vertical="top" wrapText="1"/>
    </xf>
    <xf numFmtId="0" fontId="3" fillId="3" borderId="0" xfId="0" applyFont="1" applyFill="1" applyBorder="1" applyAlignment="1">
      <alignment horizontal="left"/>
    </xf>
    <xf numFmtId="0" fontId="2" fillId="3" borderId="0" xfId="0" applyFont="1" applyFill="1" applyAlignment="1">
      <alignment horizontal="left"/>
    </xf>
    <xf numFmtId="166" fontId="3" fillId="3" borderId="12" xfId="0" applyNumberFormat="1" applyFont="1" applyFill="1" applyBorder="1" applyAlignment="1">
      <alignment horizontal="right"/>
    </xf>
    <xf numFmtId="166" fontId="3" fillId="3" borderId="0" xfId="0" applyNumberFormat="1" applyFont="1" applyFill="1" applyBorder="1" applyAlignment="1">
      <alignment horizontal="right"/>
    </xf>
    <xf numFmtId="0" fontId="3" fillId="3" borderId="0" xfId="0" applyFont="1" applyFill="1" applyBorder="1" applyAlignment="1" applyProtection="1">
      <alignment horizontal="left"/>
      <protection locked="0"/>
    </xf>
    <xf numFmtId="166" fontId="3" fillId="3" borderId="0" xfId="0" applyNumberFormat="1" applyFont="1" applyFill="1" applyBorder="1" applyAlignment="1">
      <alignment horizontal="right" vertical="center"/>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166" fontId="3" fillId="3" borderId="4" xfId="0" applyNumberFormat="1" applyFont="1" applyFill="1" applyBorder="1" applyAlignment="1">
      <alignment horizontal="right" wrapText="1"/>
    </xf>
    <xf numFmtId="0" fontId="6" fillId="3" borderId="0" xfId="0" applyFont="1" applyFill="1" applyBorder="1" applyAlignment="1">
      <alignment horizontal="left"/>
    </xf>
    <xf numFmtId="166" fontId="10" fillId="3" borderId="0" xfId="0" applyNumberFormat="1" applyFont="1" applyFill="1" applyBorder="1" applyAlignment="1">
      <alignment horizontal="right"/>
    </xf>
    <xf numFmtId="0" fontId="10" fillId="3" borderId="0" xfId="0" applyFont="1" applyFill="1" applyBorder="1" applyAlignment="1">
      <alignment horizontal="left"/>
    </xf>
    <xf numFmtId="166" fontId="10" fillId="3" borderId="4" xfId="0" applyNumberFormat="1" applyFont="1" applyFill="1" applyBorder="1" applyAlignment="1">
      <alignment horizontal="right" wrapText="1"/>
    </xf>
    <xf numFmtId="166" fontId="10" fillId="3" borderId="4" xfId="0" applyNumberFormat="1" applyFont="1" applyFill="1" applyBorder="1" applyAlignment="1">
      <alignment horizontal="right"/>
    </xf>
    <xf numFmtId="0" fontId="10" fillId="4" borderId="0" xfId="0" applyFont="1" applyFill="1" applyBorder="1" applyAlignment="1">
      <alignment horizontal="left"/>
    </xf>
    <xf numFmtId="166" fontId="10" fillId="3" borderId="0" xfId="0" applyNumberFormat="1" applyFont="1" applyFill="1" applyBorder="1" applyAlignment="1">
      <alignment horizontal="right" wrapText="1"/>
    </xf>
    <xf numFmtId="166" fontId="4" fillId="3" borderId="0" xfId="0" applyNumberFormat="1" applyFont="1" applyFill="1" applyBorder="1" applyAlignment="1">
      <alignment horizontal="center"/>
    </xf>
    <xf numFmtId="0" fontId="6" fillId="3" borderId="0" xfId="0" applyFont="1" applyFill="1" applyBorder="1" applyAlignment="1">
      <alignment horizontal="left" vertical="center"/>
    </xf>
    <xf numFmtId="0" fontId="2" fillId="3" borderId="0" xfId="0" applyFont="1" applyFill="1" applyBorder="1" applyAlignment="1">
      <alignment horizontal="left"/>
    </xf>
    <xf numFmtId="0" fontId="3" fillId="3" borderId="0" xfId="0" applyFont="1" applyFill="1" applyAlignment="1">
      <alignment horizontal="left"/>
    </xf>
    <xf numFmtId="0" fontId="3" fillId="3" borderId="0" xfId="0" applyNumberFormat="1" applyFont="1" applyFill="1" applyBorder="1" applyAlignment="1">
      <alignment horizontal="left" vertical="center" wrapText="1"/>
    </xf>
    <xf numFmtId="166" fontId="3" fillId="3" borderId="0" xfId="0" applyNumberFormat="1" applyFont="1" applyFill="1" applyAlignment="1">
      <alignment horizontal="center"/>
    </xf>
    <xf numFmtId="0" fontId="3" fillId="3" borderId="0" xfId="0" applyNumberFormat="1" applyFont="1" applyFill="1" applyAlignment="1">
      <alignment horizontal="right"/>
    </xf>
    <xf numFmtId="0" fontId="3" fillId="3" borderId="2" xfId="0" applyFont="1" applyFill="1" applyBorder="1" applyAlignment="1"/>
    <xf numFmtId="0" fontId="3" fillId="3" borderId="4" xfId="0" applyFont="1" applyFill="1" applyBorder="1" applyAlignment="1"/>
    <xf numFmtId="166" fontId="3" fillId="3" borderId="12" xfId="2" applyNumberFormat="1" applyFont="1" applyFill="1" applyBorder="1" applyAlignment="1">
      <alignment horizontal="right"/>
    </xf>
    <xf numFmtId="166" fontId="3" fillId="3" borderId="12" xfId="2" applyNumberFormat="1" applyFont="1" applyFill="1" applyBorder="1" applyAlignment="1"/>
    <xf numFmtId="166" fontId="3" fillId="3" borderId="4" xfId="2" applyNumberFormat="1" applyFont="1" applyFill="1" applyBorder="1" applyAlignment="1">
      <alignment horizontal="right"/>
    </xf>
    <xf numFmtId="166" fontId="3" fillId="3" borderId="4" xfId="2" applyNumberFormat="1" applyFont="1" applyFill="1" applyBorder="1" applyAlignment="1"/>
    <xf numFmtId="166" fontId="6" fillId="3" borderId="1" xfId="0" applyNumberFormat="1" applyFont="1" applyFill="1" applyBorder="1" applyAlignment="1">
      <alignment horizontal="right"/>
    </xf>
    <xf numFmtId="0" fontId="3" fillId="3" borderId="2" xfId="0" applyFont="1" applyFill="1" applyBorder="1" applyAlignment="1">
      <alignment horizontal="right"/>
    </xf>
    <xf numFmtId="0" fontId="35" fillId="3" borderId="2" xfId="1056" applyFont="1" applyFill="1" applyBorder="1" applyAlignment="1"/>
    <xf numFmtId="0" fontId="35" fillId="3" borderId="8" xfId="1056" applyFont="1" applyFill="1" applyBorder="1" applyAlignment="1"/>
    <xf numFmtId="166" fontId="3" fillId="3" borderId="1" xfId="0" applyNumberFormat="1" applyFont="1" applyFill="1" applyBorder="1" applyAlignment="1">
      <alignment horizontal="right"/>
    </xf>
    <xf numFmtId="166" fontId="3" fillId="3" borderId="6" xfId="2" applyNumberFormat="1" applyFont="1" applyFill="1" applyBorder="1" applyAlignment="1">
      <alignment horizontal="right"/>
    </xf>
    <xf numFmtId="0" fontId="7" fillId="3" borderId="0" xfId="0" applyFont="1" applyFill="1" applyBorder="1" applyAlignment="1">
      <alignment horizontal="right" vertical="top"/>
    </xf>
    <xf numFmtId="0" fontId="24" fillId="4" borderId="13" xfId="0" applyFont="1" applyFill="1" applyBorder="1" applyAlignment="1">
      <alignment horizontal="center"/>
    </xf>
    <xf numFmtId="166" fontId="3" fillId="4" borderId="24" xfId="1053" applyNumberFormat="1" applyFont="1" applyFill="1" applyBorder="1" applyAlignment="1" applyProtection="1">
      <alignment horizontal="right"/>
    </xf>
    <xf numFmtId="166" fontId="3" fillId="4" borderId="2" xfId="1053" applyNumberFormat="1" applyFont="1" applyFill="1" applyBorder="1" applyAlignment="1" applyProtection="1">
      <alignment horizontal="right"/>
    </xf>
    <xf numFmtId="166" fontId="3" fillId="4" borderId="0" xfId="1053" applyNumberFormat="1" applyFont="1" applyFill="1" applyBorder="1" applyAlignment="1" applyProtection="1">
      <alignment horizontal="right"/>
    </xf>
    <xf numFmtId="166" fontId="3" fillId="4" borderId="4" xfId="1053" applyNumberFormat="1" applyFont="1" applyFill="1" applyBorder="1" applyAlignment="1" applyProtection="1">
      <alignment horizontal="right"/>
    </xf>
    <xf numFmtId="166" fontId="3" fillId="4" borderId="24" xfId="1053" applyNumberFormat="1" applyFont="1" applyFill="1" applyBorder="1" applyAlignment="1" applyProtection="1">
      <alignment horizontal="right"/>
      <protection locked="0"/>
    </xf>
    <xf numFmtId="166" fontId="3" fillId="4" borderId="0" xfId="1053" applyNumberFormat="1" applyFont="1" applyFill="1" applyBorder="1" applyAlignment="1" applyProtection="1">
      <alignment horizontal="right"/>
      <protection locked="0"/>
    </xf>
    <xf numFmtId="168" fontId="5" fillId="4" borderId="25" xfId="4" applyFont="1" applyFill="1" applyBorder="1" applyAlignment="1" applyProtection="1">
      <alignment horizontal="right" wrapText="1"/>
    </xf>
    <xf numFmtId="168" fontId="80" fillId="4" borderId="24" xfId="4" applyFont="1" applyFill="1" applyBorder="1" applyAlignment="1" applyProtection="1">
      <alignment wrapText="1"/>
    </xf>
    <xf numFmtId="180" fontId="5" fillId="4" borderId="24" xfId="1053" applyNumberFormat="1" applyFont="1" applyFill="1" applyBorder="1" applyAlignment="1" applyProtection="1">
      <alignment wrapText="1"/>
    </xf>
    <xf numFmtId="168" fontId="5" fillId="4" borderId="28" xfId="4" applyFont="1" applyFill="1" applyBorder="1" applyAlignment="1" applyProtection="1">
      <alignment horizontal="right" wrapText="1"/>
    </xf>
    <xf numFmtId="168" fontId="5" fillId="4" borderId="28" xfId="4" applyFont="1" applyFill="1" applyBorder="1" applyAlignment="1" applyProtection="1">
      <alignment horizontal="right" wrapText="1"/>
      <protection locked="0"/>
    </xf>
    <xf numFmtId="168" fontId="5" fillId="4" borderId="32" xfId="1053" applyNumberFormat="1" applyFont="1" applyFill="1" applyBorder="1" applyAlignment="1" applyProtection="1">
      <alignment wrapText="1"/>
      <protection locked="0"/>
    </xf>
    <xf numFmtId="0" fontId="108" fillId="4" borderId="0" xfId="0" quotePrefix="1" applyFont="1" applyFill="1" applyBorder="1" applyAlignment="1" applyProtection="1">
      <alignment horizontal="left" wrapText="1"/>
    </xf>
    <xf numFmtId="174" fontId="5" fillId="4" borderId="27" xfId="1053" applyNumberFormat="1" applyFont="1" applyFill="1" applyBorder="1" applyAlignment="1" applyProtection="1">
      <alignment horizontal="right" wrapText="1"/>
    </xf>
    <xf numFmtId="168" fontId="5" fillId="4" borderId="6" xfId="1053" applyNumberFormat="1" applyFont="1" applyFill="1" applyBorder="1" applyAlignment="1" applyProtection="1">
      <alignment wrapText="1"/>
      <protection locked="0"/>
    </xf>
    <xf numFmtId="177" fontId="80" fillId="4" borderId="0" xfId="1053" applyNumberFormat="1" applyFont="1" applyFill="1" applyBorder="1" applyAlignment="1" applyProtection="1">
      <alignment wrapText="1"/>
    </xf>
    <xf numFmtId="168" fontId="5" fillId="4" borderId="0" xfId="1053" applyNumberFormat="1" applyFont="1" applyFill="1" applyBorder="1" applyAlignment="1" applyProtection="1">
      <alignment wrapText="1"/>
      <protection locked="0"/>
    </xf>
    <xf numFmtId="180" fontId="5" fillId="4" borderId="25" xfId="1053" applyNumberFormat="1" applyFont="1" applyFill="1" applyBorder="1" applyAlignment="1" applyProtection="1">
      <alignment horizontal="right" wrapText="1"/>
    </xf>
    <xf numFmtId="180" fontId="5" fillId="4" borderId="24" xfId="1053" applyNumberFormat="1" applyFont="1" applyFill="1" applyBorder="1" applyAlignment="1" applyProtection="1">
      <alignment horizontal="right" wrapText="1"/>
    </xf>
    <xf numFmtId="180" fontId="5" fillId="4" borderId="28" xfId="1053" applyNumberFormat="1" applyFont="1" applyFill="1" applyBorder="1" applyAlignment="1" applyProtection="1">
      <alignment horizontal="right" wrapText="1"/>
    </xf>
    <xf numFmtId="168" fontId="80" fillId="4" borderId="26" xfId="4" applyFont="1" applyFill="1" applyBorder="1" applyAlignment="1" applyProtection="1">
      <alignment horizontal="right" wrapText="1"/>
    </xf>
    <xf numFmtId="180" fontId="5" fillId="4" borderId="26" xfId="1053" applyNumberFormat="1" applyFont="1" applyFill="1" applyBorder="1" applyAlignment="1" applyProtection="1">
      <alignment horizontal="right" wrapText="1"/>
    </xf>
    <xf numFmtId="180" fontId="5" fillId="4" borderId="35" xfId="1053" applyNumberFormat="1" applyFont="1" applyFill="1" applyBorder="1" applyAlignment="1" applyProtection="1">
      <alignment horizontal="right" wrapText="1"/>
    </xf>
    <xf numFmtId="168" fontId="80" fillId="4" borderId="4" xfId="4" applyFont="1" applyFill="1" applyBorder="1" applyAlignment="1" applyProtection="1">
      <alignment wrapText="1"/>
    </xf>
    <xf numFmtId="180" fontId="5" fillId="4" borderId="36" xfId="1053" applyNumberFormat="1" applyFont="1" applyFill="1" applyBorder="1" applyAlignment="1" applyProtection="1">
      <alignment horizontal="right" wrapText="1"/>
    </xf>
    <xf numFmtId="172" fontId="5" fillId="4" borderId="25" xfId="4" applyNumberFormat="1" applyFont="1" applyFill="1" applyBorder="1" applyAlignment="1" applyProtection="1">
      <alignment horizontal="right" wrapText="1"/>
      <protection locked="0"/>
    </xf>
    <xf numFmtId="172" fontId="5" fillId="4" borderId="24" xfId="4" applyNumberFormat="1" applyFont="1" applyFill="1" applyBorder="1" applyAlignment="1" applyProtection="1">
      <alignment horizontal="right" wrapText="1"/>
      <protection locked="0"/>
    </xf>
    <xf numFmtId="172" fontId="5" fillId="4" borderId="32" xfId="1053" applyNumberFormat="1" applyFont="1" applyFill="1" applyBorder="1" applyAlignment="1" applyProtection="1">
      <alignment horizontal="right" wrapText="1"/>
      <protection locked="0"/>
    </xf>
    <xf numFmtId="172" fontId="5" fillId="4" borderId="27" xfId="1053" applyNumberFormat="1" applyFont="1" applyFill="1" applyBorder="1" applyAlignment="1" applyProtection="1">
      <alignment horizontal="right" wrapText="1"/>
      <protection locked="0"/>
    </xf>
    <xf numFmtId="172" fontId="5" fillId="4" borderId="6" xfId="1053" applyNumberFormat="1" applyFont="1" applyFill="1" applyBorder="1" applyAlignment="1" applyProtection="1">
      <alignment horizontal="right" wrapText="1"/>
      <protection locked="0"/>
    </xf>
    <xf numFmtId="172" fontId="5" fillId="4" borderId="0" xfId="1053" applyNumberFormat="1" applyFont="1" applyFill="1" applyBorder="1" applyAlignment="1" applyProtection="1">
      <alignment horizontal="right" wrapText="1"/>
      <protection locked="0"/>
    </xf>
    <xf numFmtId="172" fontId="5" fillId="4" borderId="14" xfId="4" applyNumberFormat="1" applyFont="1" applyFill="1" applyBorder="1" applyAlignment="1" applyProtection="1">
      <alignment horizontal="right" wrapText="1"/>
      <protection locked="0"/>
    </xf>
    <xf numFmtId="172" fontId="5" fillId="4" borderId="4" xfId="4" applyNumberFormat="1" applyFont="1" applyFill="1" applyBorder="1" applyAlignment="1" applyProtection="1">
      <alignment horizontal="right" wrapText="1"/>
      <protection locked="0"/>
    </xf>
    <xf numFmtId="172" fontId="5" fillId="4" borderId="36" xfId="4" applyNumberFormat="1" applyFont="1" applyFill="1" applyBorder="1" applyAlignment="1" applyProtection="1">
      <alignment horizontal="right" wrapText="1"/>
      <protection locked="0"/>
    </xf>
    <xf numFmtId="166" fontId="5" fillId="4" borderId="6" xfId="2" applyNumberFormat="1" applyFont="1" applyFill="1" applyBorder="1" applyAlignment="1">
      <alignment horizontal="right"/>
    </xf>
    <xf numFmtId="166" fontId="5" fillId="4" borderId="0" xfId="2" applyNumberFormat="1" applyFont="1" applyFill="1" applyBorder="1" applyAlignment="1">
      <alignment horizontal="right"/>
    </xf>
    <xf numFmtId="0" fontId="5" fillId="4" borderId="0" xfId="2" applyNumberFormat="1" applyFont="1" applyFill="1" applyBorder="1" applyAlignment="1">
      <alignment horizontal="left"/>
    </xf>
    <xf numFmtId="166" fontId="5" fillId="4" borderId="60" xfId="2" applyNumberFormat="1" applyFont="1" applyFill="1" applyBorder="1" applyAlignment="1">
      <alignment horizontal="right"/>
    </xf>
    <xf numFmtId="166" fontId="5" fillId="4" borderId="59" xfId="2" applyNumberFormat="1" applyFont="1" applyFill="1" applyBorder="1" applyAlignment="1">
      <alignment horizontal="right"/>
    </xf>
    <xf numFmtId="0" fontId="5" fillId="4" borderId="59" xfId="2" applyNumberFormat="1" applyFont="1" applyFill="1" applyBorder="1" applyAlignment="1">
      <alignment horizontal="left"/>
    </xf>
    <xf numFmtId="166" fontId="5" fillId="4" borderId="62" xfId="2" applyNumberFormat="1" applyFont="1" applyFill="1" applyBorder="1" applyAlignment="1">
      <alignment horizontal="right"/>
    </xf>
    <xf numFmtId="166" fontId="5" fillId="4" borderId="61" xfId="2" applyNumberFormat="1" applyFont="1" applyFill="1" applyBorder="1" applyAlignment="1">
      <alignment horizontal="right"/>
    </xf>
    <xf numFmtId="166" fontId="5" fillId="4" borderId="63" xfId="2" applyNumberFormat="1" applyFont="1" applyFill="1" applyBorder="1" applyAlignment="1">
      <alignment horizontal="right"/>
    </xf>
    <xf numFmtId="0" fontId="38" fillId="4" borderId="0" xfId="2" applyNumberFormat="1" applyFont="1" applyFill="1" applyBorder="1" applyAlignment="1">
      <alignment horizontal="left"/>
    </xf>
    <xf numFmtId="0" fontId="38" fillId="4" borderId="59" xfId="2" applyNumberFormat="1" applyFont="1" applyFill="1" applyBorder="1" applyAlignment="1">
      <alignment horizontal="left"/>
    </xf>
    <xf numFmtId="166" fontId="5" fillId="4" borderId="65" xfId="2" applyNumberFormat="1" applyFont="1" applyFill="1" applyBorder="1" applyAlignment="1">
      <alignment horizontal="right"/>
    </xf>
    <xf numFmtId="166" fontId="5" fillId="4" borderId="66" xfId="2" applyNumberFormat="1" applyFont="1" applyFill="1" applyBorder="1" applyAlignment="1">
      <alignment horizontal="right"/>
    </xf>
    <xf numFmtId="166" fontId="5" fillId="4" borderId="67" xfId="2" applyNumberFormat="1" applyFont="1" applyFill="1" applyBorder="1" applyAlignment="1">
      <alignment horizontal="right"/>
    </xf>
    <xf numFmtId="166" fontId="5" fillId="4" borderId="4" xfId="2" applyNumberFormat="1" applyFont="1" applyFill="1" applyBorder="1" applyAlignment="1">
      <alignment horizontal="right"/>
    </xf>
    <xf numFmtId="0" fontId="38" fillId="4" borderId="4" xfId="2" quotePrefix="1" applyNumberFormat="1" applyFont="1" applyFill="1" applyBorder="1" applyAlignment="1">
      <alignment horizontal="left"/>
    </xf>
    <xf numFmtId="166" fontId="5" fillId="4" borderId="9" xfId="2" applyNumberFormat="1" applyFont="1" applyFill="1" applyBorder="1" applyAlignment="1">
      <alignment horizontal="right"/>
    </xf>
    <xf numFmtId="166" fontId="5" fillId="4" borderId="8" xfId="2" applyNumberFormat="1" applyFont="1" applyFill="1" applyBorder="1" applyAlignment="1">
      <alignment horizontal="right"/>
    </xf>
    <xf numFmtId="0" fontId="38" fillId="4" borderId="8" xfId="2" applyNumberFormat="1" applyFont="1" applyFill="1" applyBorder="1" applyAlignment="1">
      <alignment horizontal="left"/>
    </xf>
    <xf numFmtId="0" fontId="38" fillId="4" borderId="66" xfId="2" applyNumberFormat="1" applyFont="1" applyFill="1" applyBorder="1" applyAlignment="1">
      <alignment horizontal="left"/>
    </xf>
    <xf numFmtId="166" fontId="5" fillId="4" borderId="1" xfId="2" applyNumberFormat="1" applyFont="1" applyFill="1" applyBorder="1" applyAlignment="1">
      <alignment horizontal="right"/>
    </xf>
    <xf numFmtId="166" fontId="5" fillId="4" borderId="2" xfId="2" applyNumberFormat="1" applyFont="1" applyFill="1" applyBorder="1" applyAlignment="1">
      <alignment horizontal="right"/>
    </xf>
    <xf numFmtId="0" fontId="38" fillId="4" borderId="2" xfId="2" applyNumberFormat="1" applyFont="1" applyFill="1" applyBorder="1" applyAlignment="1">
      <alignment horizontal="left"/>
    </xf>
    <xf numFmtId="166" fontId="5" fillId="4" borderId="70" xfId="2" applyNumberFormat="1" applyFont="1" applyFill="1" applyBorder="1" applyAlignment="1">
      <alignment horizontal="right"/>
    </xf>
    <xf numFmtId="0" fontId="38" fillId="4" borderId="70" xfId="2" applyNumberFormat="1" applyFont="1" applyFill="1" applyBorder="1" applyAlignment="1">
      <alignment horizontal="left"/>
    </xf>
    <xf numFmtId="166" fontId="5" fillId="4" borderId="71" xfId="2" applyNumberFormat="1" applyFont="1" applyFill="1" applyBorder="1" applyAlignment="1">
      <alignment horizontal="right"/>
    </xf>
    <xf numFmtId="0" fontId="38" fillId="4" borderId="71" xfId="2" applyNumberFormat="1" applyFont="1" applyFill="1" applyBorder="1" applyAlignment="1">
      <alignment horizontal="left"/>
    </xf>
    <xf numFmtId="166" fontId="5" fillId="4" borderId="11" xfId="2" applyNumberFormat="1" applyFont="1" applyFill="1" applyBorder="1" applyAlignment="1">
      <alignment horizontal="right"/>
    </xf>
    <xf numFmtId="166" fontId="5" fillId="4" borderId="72" xfId="2" applyNumberFormat="1" applyFont="1" applyFill="1" applyBorder="1" applyAlignment="1">
      <alignment horizontal="right"/>
    </xf>
    <xf numFmtId="0" fontId="38" fillId="4" borderId="72" xfId="2" applyNumberFormat="1" applyFont="1" applyFill="1" applyBorder="1" applyAlignment="1">
      <alignment horizontal="left"/>
    </xf>
    <xf numFmtId="166" fontId="5" fillId="4" borderId="73" xfId="2" applyNumberFormat="1" applyFont="1" applyFill="1" applyBorder="1" applyAlignment="1">
      <alignment horizontal="right"/>
    </xf>
    <xf numFmtId="0" fontId="5" fillId="4" borderId="73" xfId="2" applyNumberFormat="1" applyFont="1" applyFill="1" applyBorder="1" applyAlignment="1">
      <alignment horizontal="left"/>
    </xf>
    <xf numFmtId="0" fontId="5" fillId="4" borderId="2" xfId="2" applyNumberFormat="1" applyFont="1" applyFill="1" applyBorder="1" applyAlignment="1">
      <alignment horizontal="left"/>
    </xf>
    <xf numFmtId="166" fontId="5" fillId="4" borderId="16" xfId="2" applyNumberFormat="1" applyFont="1" applyFill="1" applyBorder="1" applyAlignment="1">
      <alignment horizontal="right"/>
    </xf>
    <xf numFmtId="166" fontId="5" fillId="4" borderId="15" xfId="2" applyNumberFormat="1" applyFont="1" applyFill="1" applyBorder="1" applyAlignment="1">
      <alignment horizontal="right"/>
    </xf>
    <xf numFmtId="0" fontId="5" fillId="4" borderId="15" xfId="2" applyNumberFormat="1" applyFont="1" applyFill="1" applyBorder="1" applyAlignment="1">
      <alignment horizontal="left"/>
    </xf>
    <xf numFmtId="166" fontId="3" fillId="4" borderId="9" xfId="2" applyNumberFormat="1" applyFont="1" applyFill="1" applyBorder="1" applyAlignment="1">
      <alignment horizontal="right"/>
    </xf>
    <xf numFmtId="166" fontId="3" fillId="4" borderId="8" xfId="2" applyNumberFormat="1" applyFont="1" applyFill="1" applyBorder="1" applyAlignment="1">
      <alignment horizontal="right"/>
    </xf>
    <xf numFmtId="166" fontId="10" fillId="4" borderId="25" xfId="1053" applyNumberFormat="1" applyFont="1" applyFill="1" applyBorder="1" applyAlignment="1" applyProtection="1">
      <alignment horizontal="right" wrapText="1"/>
    </xf>
    <xf numFmtId="176" fontId="10" fillId="4" borderId="6" xfId="1053" applyNumberFormat="1" applyFont="1" applyFill="1" applyBorder="1" applyAlignment="1" applyProtection="1">
      <alignment horizontal="right" wrapText="1"/>
    </xf>
    <xf numFmtId="166" fontId="10" fillId="4" borderId="1" xfId="1053" applyNumberFormat="1" applyFont="1" applyFill="1" applyBorder="1" applyAlignment="1" applyProtection="1">
      <alignment horizontal="right" wrapText="1"/>
    </xf>
    <xf numFmtId="166" fontId="6" fillId="4" borderId="98" xfId="2" applyNumberFormat="1" applyFont="1" applyFill="1" applyBorder="1" applyAlignment="1" applyProtection="1">
      <alignment horizontal="right"/>
      <protection locked="0"/>
    </xf>
    <xf numFmtId="166" fontId="3" fillId="4" borderId="12" xfId="2" applyNumberFormat="1" applyFont="1" applyFill="1" applyBorder="1" applyAlignment="1" applyProtection="1">
      <alignment horizontal="right"/>
      <protection locked="0"/>
    </xf>
    <xf numFmtId="166" fontId="3" fillId="4" borderId="93" xfId="2" applyNumberFormat="1" applyFont="1" applyFill="1" applyBorder="1" applyAlignment="1" applyProtection="1">
      <protection locked="0"/>
    </xf>
    <xf numFmtId="166" fontId="3" fillId="4" borderId="93" xfId="2" applyNumberFormat="1" applyFont="1" applyFill="1" applyBorder="1" applyAlignment="1" applyProtection="1">
      <alignment horizontal="right"/>
      <protection locked="0"/>
    </xf>
    <xf numFmtId="166" fontId="3" fillId="4" borderId="96" xfId="2" applyNumberFormat="1" applyFont="1" applyFill="1" applyBorder="1" applyAlignment="1" applyProtection="1">
      <alignment horizontal="right"/>
      <protection locked="0"/>
    </xf>
    <xf numFmtId="166" fontId="3" fillId="4" borderId="94" xfId="2" applyNumberFormat="1" applyFont="1" applyFill="1" applyBorder="1" applyAlignment="1" applyProtection="1">
      <protection locked="0"/>
    </xf>
    <xf numFmtId="166" fontId="3" fillId="4" borderId="94" xfId="2" applyNumberFormat="1" applyFont="1" applyFill="1" applyBorder="1" applyAlignment="1" applyProtection="1">
      <alignment horizontal="right"/>
      <protection locked="0"/>
    </xf>
    <xf numFmtId="166" fontId="3" fillId="4" borderId="97" xfId="2" applyNumberFormat="1" applyFont="1" applyFill="1" applyBorder="1" applyAlignment="1" applyProtection="1">
      <alignment horizontal="right"/>
      <protection locked="0"/>
    </xf>
    <xf numFmtId="166" fontId="3" fillId="4" borderId="98" xfId="2" applyNumberFormat="1" applyFont="1" applyFill="1" applyBorder="1" applyAlignment="1" applyProtection="1">
      <protection locked="0"/>
    </xf>
    <xf numFmtId="166" fontId="3" fillId="4" borderId="4" xfId="2" applyNumberFormat="1" applyFont="1" applyFill="1" applyBorder="1" applyAlignment="1" applyProtection="1">
      <alignment horizontal="right"/>
      <protection locked="0"/>
    </xf>
    <xf numFmtId="166" fontId="3" fillId="4" borderId="98" xfId="2" applyNumberFormat="1" applyFont="1" applyFill="1" applyBorder="1" applyAlignment="1" applyProtection="1">
      <alignment horizontal="right"/>
      <protection locked="0"/>
    </xf>
    <xf numFmtId="166" fontId="3" fillId="4" borderId="8" xfId="2" applyNumberFormat="1" applyFont="1" applyFill="1" applyBorder="1" applyAlignment="1" applyProtection="1">
      <alignment horizontal="right"/>
      <protection locked="0"/>
    </xf>
    <xf numFmtId="166" fontId="3" fillId="4" borderId="8" xfId="2" applyNumberFormat="1" applyFont="1" applyFill="1" applyBorder="1" applyAlignment="1" applyProtection="1">
      <protection locked="0"/>
    </xf>
    <xf numFmtId="0" fontId="3" fillId="3" borderId="39" xfId="0" applyFont="1" applyFill="1" applyBorder="1" applyAlignment="1" applyProtection="1">
      <protection locked="0"/>
    </xf>
    <xf numFmtId="0" fontId="3" fillId="4" borderId="1" xfId="0" applyFont="1" applyFill="1" applyBorder="1" applyAlignment="1">
      <alignment horizontal="center"/>
    </xf>
    <xf numFmtId="166" fontId="3" fillId="4" borderId="11" xfId="2" applyNumberFormat="1" applyFont="1" applyFill="1" applyBorder="1" applyAlignment="1">
      <alignment horizontal="right"/>
    </xf>
    <xf numFmtId="166" fontId="3" fillId="4" borderId="101" xfId="2" applyNumberFormat="1" applyFont="1" applyFill="1" applyBorder="1" applyAlignment="1">
      <alignment horizontal="right"/>
    </xf>
    <xf numFmtId="0" fontId="3" fillId="4" borderId="0" xfId="0" applyFont="1" applyFill="1" applyAlignment="1">
      <alignment vertical="top"/>
    </xf>
    <xf numFmtId="166" fontId="3" fillId="4" borderId="103" xfId="2" applyNumberFormat="1" applyFont="1" applyFill="1" applyBorder="1" applyAlignment="1">
      <alignment horizontal="right" vertical="top"/>
    </xf>
    <xf numFmtId="166" fontId="3" fillId="4" borderId="104" xfId="2" applyNumberFormat="1" applyFont="1" applyFill="1" applyBorder="1" applyAlignment="1">
      <alignment horizontal="right" vertical="top"/>
    </xf>
    <xf numFmtId="166" fontId="3" fillId="4" borderId="105" xfId="2" applyNumberFormat="1" applyFont="1" applyFill="1" applyBorder="1" applyAlignment="1">
      <alignment horizontal="right" vertical="top"/>
    </xf>
    <xf numFmtId="166" fontId="3" fillId="4" borderId="106" xfId="2" applyNumberFormat="1" applyFont="1" applyFill="1" applyBorder="1" applyAlignment="1">
      <alignment horizontal="right" vertical="top"/>
    </xf>
    <xf numFmtId="166" fontId="3" fillId="4" borderId="9" xfId="2" applyNumberFormat="1" applyFont="1" applyFill="1" applyBorder="1" applyAlignment="1">
      <alignment horizontal="right" vertical="top"/>
    </xf>
    <xf numFmtId="166" fontId="3" fillId="4" borderId="8" xfId="2" applyNumberFormat="1" applyFont="1" applyFill="1" applyBorder="1" applyAlignment="1">
      <alignment horizontal="right" vertical="top"/>
    </xf>
    <xf numFmtId="166" fontId="3" fillId="4" borderId="20" xfId="2" applyNumberFormat="1" applyFont="1" applyFill="1" applyBorder="1" applyAlignment="1">
      <alignment horizontal="right" vertical="top"/>
    </xf>
    <xf numFmtId="166" fontId="3" fillId="4" borderId="19" xfId="2" applyNumberFormat="1" applyFont="1" applyFill="1" applyBorder="1" applyAlignment="1">
      <alignment horizontal="right" vertical="top"/>
    </xf>
    <xf numFmtId="166" fontId="3" fillId="3" borderId="109" xfId="4" applyNumberFormat="1" applyFont="1" applyFill="1" applyBorder="1" applyAlignment="1">
      <alignment horizontal="right"/>
    </xf>
    <xf numFmtId="166" fontId="3" fillId="4" borderId="109" xfId="4" applyNumberFormat="1" applyFont="1" applyFill="1" applyBorder="1" applyAlignment="1">
      <alignment horizontal="right"/>
    </xf>
    <xf numFmtId="166" fontId="3" fillId="3" borderId="12" xfId="1" applyNumberFormat="1" applyFont="1" applyFill="1" applyBorder="1" applyAlignment="1">
      <alignment horizontal="right"/>
    </xf>
    <xf numFmtId="166" fontId="3" fillId="3" borderId="0" xfId="4" applyNumberFormat="1" applyFont="1" applyFill="1" applyBorder="1" applyAlignment="1">
      <alignment horizontal="right"/>
    </xf>
    <xf numFmtId="166" fontId="3" fillId="4" borderId="0" xfId="4" applyNumberFormat="1" applyFont="1" applyFill="1" applyBorder="1" applyAlignment="1">
      <alignment horizontal="right"/>
    </xf>
    <xf numFmtId="166" fontId="3" fillId="3" borderId="110" xfId="1" applyNumberFormat="1" applyFont="1" applyFill="1" applyBorder="1" applyAlignment="1">
      <alignment horizontal="right"/>
    </xf>
    <xf numFmtId="166" fontId="3" fillId="3" borderId="111" xfId="4" applyNumberFormat="1" applyFont="1" applyFill="1" applyBorder="1" applyAlignment="1">
      <alignment horizontal="right"/>
    </xf>
    <xf numFmtId="166" fontId="3" fillId="4" borderId="111" xfId="4" applyNumberFormat="1" applyFont="1" applyFill="1" applyBorder="1" applyAlignment="1">
      <alignment horizontal="right"/>
    </xf>
    <xf numFmtId="166" fontId="3" fillId="0" borderId="0" xfId="4" applyNumberFormat="1" applyFont="1" applyFill="1" applyBorder="1" applyAlignment="1">
      <alignment horizontal="right"/>
    </xf>
    <xf numFmtId="166" fontId="3" fillId="3" borderId="8" xfId="4" applyNumberFormat="1" applyFont="1" applyFill="1" applyBorder="1" applyAlignment="1">
      <alignment horizontal="right"/>
    </xf>
    <xf numFmtId="166" fontId="3" fillId="4" borderId="8" xfId="4" applyNumberFormat="1" applyFont="1" applyFill="1" applyBorder="1" applyAlignment="1">
      <alignment horizontal="right"/>
    </xf>
    <xf numFmtId="166" fontId="3" fillId="3" borderId="8" xfId="1" applyNumberFormat="1" applyFont="1" applyFill="1" applyBorder="1" applyAlignment="1">
      <alignment horizontal="right"/>
    </xf>
    <xf numFmtId="166" fontId="3" fillId="3" borderId="11" xfId="4" applyNumberFormat="1" applyFont="1" applyFill="1" applyBorder="1" applyAlignment="1">
      <alignment horizontal="right"/>
    </xf>
    <xf numFmtId="166" fontId="3" fillId="3" borderId="12" xfId="4" applyNumberFormat="1" applyFont="1" applyFill="1" applyBorder="1" applyAlignment="1">
      <alignment horizontal="right"/>
    </xf>
    <xf numFmtId="166" fontId="3" fillId="4" borderId="12" xfId="4" applyNumberFormat="1" applyFont="1" applyFill="1" applyBorder="1" applyAlignment="1">
      <alignment horizontal="right"/>
    </xf>
    <xf numFmtId="166" fontId="3" fillId="3" borderId="113" xfId="4" applyNumberFormat="1" applyFont="1" applyFill="1" applyBorder="1" applyAlignment="1">
      <alignment horizontal="right"/>
    </xf>
    <xf numFmtId="166" fontId="3" fillId="3" borderId="100" xfId="4" applyNumberFormat="1" applyFont="1" applyFill="1" applyBorder="1" applyAlignment="1">
      <alignment horizontal="right"/>
    </xf>
    <xf numFmtId="166" fontId="3" fillId="4" borderId="100" xfId="4" applyNumberFormat="1" applyFont="1" applyFill="1" applyBorder="1" applyAlignment="1">
      <alignment horizontal="right"/>
    </xf>
    <xf numFmtId="166" fontId="3" fillId="3" borderId="6" xfId="4" applyNumberFormat="1" applyFont="1" applyFill="1" applyBorder="1" applyAlignment="1">
      <alignment horizontal="right"/>
    </xf>
    <xf numFmtId="166" fontId="3" fillId="3" borderId="9" xfId="4" applyNumberFormat="1" applyFont="1" applyFill="1" applyBorder="1" applyAlignment="1">
      <alignment horizontal="right"/>
    </xf>
    <xf numFmtId="166" fontId="113" fillId="5" borderId="114" xfId="6" applyNumberFormat="1" applyFont="1" applyFill="1" applyBorder="1" applyAlignment="1">
      <alignment horizontal="right"/>
    </xf>
    <xf numFmtId="170" fontId="10" fillId="4" borderId="114" xfId="2" applyNumberFormat="1" applyFont="1" applyFill="1" applyBorder="1" applyAlignment="1">
      <alignment horizontal="right"/>
    </xf>
    <xf numFmtId="170" fontId="10" fillId="4" borderId="114" xfId="2" applyNumberFormat="1" applyFont="1" applyFill="1" applyBorder="1" applyAlignment="1">
      <alignment horizontal="left"/>
    </xf>
    <xf numFmtId="172" fontId="113" fillId="5" borderId="114" xfId="6" applyNumberFormat="1" applyFont="1" applyFill="1" applyBorder="1" applyAlignment="1">
      <alignment horizontal="right"/>
    </xf>
    <xf numFmtId="171" fontId="113" fillId="5" borderId="114" xfId="6" applyNumberFormat="1" applyFont="1" applyFill="1" applyBorder="1" applyAlignment="1">
      <alignment horizontal="right"/>
    </xf>
    <xf numFmtId="37" fontId="113" fillId="5" borderId="114" xfId="7" applyNumberFormat="1" applyFont="1" applyFill="1" applyBorder="1" applyAlignment="1">
      <alignment horizontal="right" vertical="center"/>
    </xf>
    <xf numFmtId="166" fontId="10" fillId="4" borderId="114" xfId="2" applyNumberFormat="1" applyFont="1" applyFill="1" applyBorder="1" applyAlignment="1">
      <alignment horizontal="right"/>
    </xf>
    <xf numFmtId="37" fontId="113" fillId="5" borderId="116" xfId="7" applyNumberFormat="1" applyFont="1" applyFill="1" applyBorder="1" applyAlignment="1">
      <alignment horizontal="right" vertical="center"/>
    </xf>
    <xf numFmtId="166" fontId="10" fillId="4" borderId="116" xfId="2" applyNumberFormat="1" applyFont="1" applyFill="1" applyBorder="1" applyAlignment="1">
      <alignment horizontal="right"/>
    </xf>
    <xf numFmtId="166" fontId="113" fillId="5" borderId="0" xfId="6" applyNumberFormat="1" applyFont="1" applyFill="1" applyBorder="1" applyAlignment="1">
      <alignment horizontal="right"/>
    </xf>
    <xf numFmtId="37" fontId="113" fillId="5" borderId="0" xfId="7" applyNumberFormat="1" applyFont="1" applyFill="1" applyBorder="1" applyAlignment="1">
      <alignment horizontal="right" vertical="center"/>
    </xf>
    <xf numFmtId="166" fontId="113" fillId="5" borderId="4" xfId="6" applyNumberFormat="1" applyFont="1" applyFill="1" applyBorder="1" applyAlignment="1">
      <alignment horizontal="right"/>
    </xf>
    <xf numFmtId="166" fontId="113" fillId="5" borderId="2" xfId="6" applyNumberFormat="1" applyFont="1" applyFill="1" applyBorder="1" applyAlignment="1">
      <alignment horizontal="right"/>
    </xf>
    <xf numFmtId="170" fontId="10" fillId="4" borderId="2" xfId="2" applyNumberFormat="1" applyFont="1" applyFill="1" applyBorder="1" applyAlignment="1">
      <alignment horizontal="right"/>
    </xf>
    <xf numFmtId="170" fontId="10" fillId="4" borderId="2" xfId="2" applyNumberFormat="1" applyFont="1" applyFill="1" applyBorder="1" applyAlignment="1">
      <alignment horizontal="left"/>
    </xf>
    <xf numFmtId="0" fontId="10" fillId="4" borderId="2" xfId="0" applyFont="1" applyFill="1" applyBorder="1" applyAlignment="1">
      <alignment horizontal="left"/>
    </xf>
    <xf numFmtId="172" fontId="113" fillId="5" borderId="2" xfId="6" applyNumberFormat="1" applyFont="1" applyFill="1" applyBorder="1" applyAlignment="1">
      <alignment horizontal="right"/>
    </xf>
    <xf numFmtId="169" fontId="113" fillId="5" borderId="2" xfId="6" applyNumberFormat="1" applyFont="1" applyFill="1" applyBorder="1" applyAlignment="1">
      <alignment horizontal="right"/>
    </xf>
    <xf numFmtId="37" fontId="113" fillId="5" borderId="2" xfId="6" applyNumberFormat="1" applyFont="1" applyFill="1" applyBorder="1" applyAlignment="1">
      <alignment horizontal="right" vertical="center"/>
    </xf>
    <xf numFmtId="166" fontId="113" fillId="0" borderId="114" xfId="6" applyNumberFormat="1" applyFont="1" applyFill="1" applyBorder="1" applyAlignment="1">
      <alignment horizontal="right"/>
    </xf>
    <xf numFmtId="172" fontId="10" fillId="4" borderId="0" xfId="2" applyNumberFormat="1" applyFont="1" applyFill="1" applyBorder="1" applyAlignment="1">
      <alignment horizontal="right"/>
    </xf>
    <xf numFmtId="166" fontId="10" fillId="4" borderId="122" xfId="2" applyNumberFormat="1" applyFont="1" applyFill="1" applyBorder="1" applyAlignment="1">
      <alignment horizontal="right"/>
    </xf>
    <xf numFmtId="170" fontId="10" fillId="4" borderId="122" xfId="2" applyNumberFormat="1" applyFont="1" applyFill="1" applyBorder="1" applyAlignment="1">
      <alignment horizontal="left"/>
    </xf>
    <xf numFmtId="0" fontId="10" fillId="4" borderId="122" xfId="0" applyFont="1" applyFill="1" applyBorder="1" applyAlignment="1">
      <alignment horizontal="left"/>
    </xf>
    <xf numFmtId="172" fontId="10" fillId="4" borderId="122" xfId="2" applyNumberFormat="1" applyFont="1" applyFill="1" applyBorder="1" applyAlignment="1">
      <alignment horizontal="right"/>
    </xf>
    <xf numFmtId="166" fontId="10" fillId="4" borderId="120" xfId="2" applyNumberFormat="1" applyFont="1" applyFill="1" applyBorder="1" applyAlignment="1">
      <alignment horizontal="right"/>
    </xf>
    <xf numFmtId="166" fontId="10" fillId="4" borderId="4" xfId="2" applyNumberFormat="1" applyFont="1" applyFill="1" applyBorder="1" applyAlignment="1">
      <alignment horizontal="right"/>
    </xf>
    <xf numFmtId="170" fontId="10" fillId="4" borderId="4" xfId="2" applyNumberFormat="1" applyFont="1" applyFill="1" applyBorder="1" applyAlignment="1">
      <alignment horizontal="left"/>
    </xf>
    <xf numFmtId="172" fontId="10" fillId="4" borderId="4" xfId="2" applyNumberFormat="1" applyFont="1" applyFill="1" applyBorder="1" applyAlignment="1">
      <alignment horizontal="right"/>
    </xf>
    <xf numFmtId="166" fontId="10" fillId="4" borderId="2" xfId="2" applyNumberFormat="1" applyFont="1" applyFill="1" applyBorder="1" applyAlignment="1">
      <alignment horizontal="right"/>
    </xf>
    <xf numFmtId="172" fontId="10" fillId="4" borderId="2" xfId="2" applyNumberFormat="1" applyFont="1" applyFill="1" applyBorder="1" applyAlignment="1">
      <alignment horizontal="right"/>
    </xf>
    <xf numFmtId="166" fontId="10" fillId="0" borderId="2" xfId="2" applyNumberFormat="1" applyFont="1" applyFill="1" applyBorder="1" applyAlignment="1">
      <alignment horizontal="right"/>
    </xf>
    <xf numFmtId="166" fontId="10" fillId="4" borderId="2" xfId="0" applyNumberFormat="1" applyFont="1" applyFill="1" applyBorder="1" applyAlignment="1">
      <alignment horizontal="right"/>
    </xf>
    <xf numFmtId="166" fontId="10" fillId="4" borderId="12" xfId="0" applyNumberFormat="1" applyFont="1" applyFill="1" applyBorder="1" applyAlignment="1">
      <alignment horizontal="right"/>
    </xf>
    <xf numFmtId="172" fontId="10" fillId="0" borderId="12" xfId="2" applyNumberFormat="1" applyFont="1" applyFill="1" applyBorder="1" applyAlignment="1">
      <alignment horizontal="right"/>
    </xf>
    <xf numFmtId="166" fontId="10" fillId="0" borderId="12" xfId="0" applyNumberFormat="1" applyFont="1" applyFill="1" applyBorder="1" applyAlignment="1">
      <alignment horizontal="right"/>
    </xf>
    <xf numFmtId="166" fontId="10" fillId="4" borderId="8" xfId="2" applyNumberFormat="1" applyFont="1" applyFill="1" applyBorder="1" applyAlignment="1">
      <alignment horizontal="right"/>
    </xf>
    <xf numFmtId="170" fontId="10" fillId="4" borderId="8" xfId="2" applyNumberFormat="1" applyFont="1" applyFill="1" applyBorder="1" applyAlignment="1">
      <alignment horizontal="left"/>
    </xf>
    <xf numFmtId="0" fontId="10" fillId="4" borderId="8" xfId="0" applyFont="1" applyFill="1" applyBorder="1" applyAlignment="1">
      <alignment horizontal="left"/>
    </xf>
    <xf numFmtId="172" fontId="10" fillId="4" borderId="8" xfId="2" applyNumberFormat="1" applyFont="1" applyFill="1" applyBorder="1" applyAlignment="1">
      <alignment horizontal="right"/>
    </xf>
    <xf numFmtId="168" fontId="3" fillId="4" borderId="127" xfId="1" applyNumberFormat="1" applyFont="1" applyFill="1" applyBorder="1" applyAlignment="1">
      <alignment horizontal="right"/>
    </xf>
    <xf numFmtId="168" fontId="3" fillId="4" borderId="126" xfId="1" applyNumberFormat="1" applyFont="1" applyFill="1" applyBorder="1" applyAlignment="1">
      <alignment horizontal="right"/>
    </xf>
    <xf numFmtId="166" fontId="3" fillId="4" borderId="126" xfId="1" applyNumberFormat="1" applyFont="1" applyFill="1" applyBorder="1" applyAlignment="1">
      <alignment horizontal="right"/>
    </xf>
    <xf numFmtId="172" fontId="3" fillId="4" borderId="126" xfId="1" applyNumberFormat="1" applyFont="1" applyFill="1" applyBorder="1" applyAlignment="1">
      <alignment horizontal="right"/>
    </xf>
    <xf numFmtId="168" fontId="3" fillId="4" borderId="6" xfId="1" applyNumberFormat="1" applyFont="1" applyFill="1" applyBorder="1" applyAlignment="1">
      <alignment horizontal="right"/>
    </xf>
    <xf numFmtId="168" fontId="3" fillId="4" borderId="0" xfId="1" applyNumberFormat="1" applyFont="1" applyFill="1" applyBorder="1" applyAlignment="1">
      <alignment horizontal="right"/>
    </xf>
    <xf numFmtId="172" fontId="3" fillId="4" borderId="0" xfId="1" applyNumberFormat="1" applyFont="1" applyFill="1" applyBorder="1" applyAlignment="1">
      <alignment horizontal="right"/>
    </xf>
    <xf numFmtId="168" fontId="3" fillId="4" borderId="1" xfId="1" applyNumberFormat="1" applyFont="1" applyFill="1" applyBorder="1" applyAlignment="1">
      <alignment horizontal="right"/>
    </xf>
    <xf numFmtId="168" fontId="3" fillId="4" borderId="2" xfId="1" applyNumberFormat="1" applyFont="1" applyFill="1" applyBorder="1" applyAlignment="1">
      <alignment horizontal="right"/>
    </xf>
    <xf numFmtId="166" fontId="3" fillId="4" borderId="2" xfId="0" applyNumberFormat="1" applyFont="1" applyFill="1" applyBorder="1" applyAlignment="1">
      <alignment horizontal="right"/>
    </xf>
    <xf numFmtId="172" fontId="3" fillId="4" borderId="2" xfId="1" applyNumberFormat="1" applyFont="1" applyFill="1" applyBorder="1" applyAlignment="1">
      <alignment horizontal="right"/>
    </xf>
    <xf numFmtId="168" fontId="3" fillId="4" borderId="6" xfId="0" applyNumberFormat="1" applyFont="1" applyFill="1" applyBorder="1" applyAlignment="1">
      <alignment horizontal="right"/>
    </xf>
    <xf numFmtId="168" fontId="3" fillId="4" borderId="0" xfId="0" applyNumberFormat="1" applyFont="1" applyFill="1" applyBorder="1" applyAlignment="1">
      <alignment horizontal="right"/>
    </xf>
    <xf numFmtId="172" fontId="3" fillId="4" borderId="0" xfId="0" applyNumberFormat="1" applyFont="1" applyFill="1" applyBorder="1" applyAlignment="1">
      <alignment horizontal="right"/>
    </xf>
    <xf numFmtId="168" fontId="3" fillId="4" borderId="9" xfId="1" applyNumberFormat="1" applyFont="1" applyFill="1" applyBorder="1" applyAlignment="1">
      <alignment horizontal="right"/>
    </xf>
    <xf numFmtId="168" fontId="3" fillId="4" borderId="8" xfId="1" applyNumberFormat="1" applyFont="1" applyFill="1" applyBorder="1" applyAlignment="1">
      <alignment horizontal="right"/>
    </xf>
    <xf numFmtId="166" fontId="3" fillId="4" borderId="8" xfId="0" applyNumberFormat="1" applyFont="1" applyFill="1" applyBorder="1" applyAlignment="1">
      <alignment horizontal="right"/>
    </xf>
    <xf numFmtId="172" fontId="3" fillId="4" borderId="8" xfId="1" applyNumberFormat="1" applyFont="1" applyFill="1" applyBorder="1" applyAlignment="1">
      <alignment horizontal="right"/>
    </xf>
    <xf numFmtId="168" fontId="3" fillId="4" borderId="132" xfId="0" applyNumberFormat="1" applyFont="1" applyFill="1" applyBorder="1" applyAlignment="1">
      <alignment horizontal="right"/>
    </xf>
    <xf numFmtId="168" fontId="3" fillId="4" borderId="131" xfId="0" applyNumberFormat="1" applyFont="1" applyFill="1" applyBorder="1" applyAlignment="1">
      <alignment horizontal="right"/>
    </xf>
    <xf numFmtId="166" fontId="3" fillId="4" borderId="131" xfId="0" applyNumberFormat="1" applyFont="1" applyFill="1" applyBorder="1" applyAlignment="1">
      <alignment horizontal="right"/>
    </xf>
    <xf numFmtId="172" fontId="3" fillId="4" borderId="131" xfId="0" applyNumberFormat="1" applyFont="1" applyFill="1" applyBorder="1" applyAlignment="1">
      <alignment horizontal="right"/>
    </xf>
    <xf numFmtId="168" fontId="3" fillId="4" borderId="14" xfId="0" applyNumberFormat="1" applyFont="1" applyFill="1" applyBorder="1" applyAlignment="1">
      <alignment horizontal="right"/>
    </xf>
    <xf numFmtId="168" fontId="3" fillId="4" borderId="4" xfId="0" applyNumberFormat="1" applyFont="1" applyFill="1" applyBorder="1" applyAlignment="1">
      <alignment horizontal="right"/>
    </xf>
    <xf numFmtId="172" fontId="3" fillId="4" borderId="4" xfId="0" applyNumberFormat="1" applyFont="1" applyFill="1" applyBorder="1" applyAlignment="1">
      <alignment horizontal="right"/>
    </xf>
    <xf numFmtId="168" fontId="3" fillId="4" borderId="1" xfId="0" applyNumberFormat="1" applyFont="1" applyFill="1" applyBorder="1" applyAlignment="1">
      <alignment horizontal="right"/>
    </xf>
    <xf numFmtId="168" fontId="3" fillId="4" borderId="2" xfId="0" applyNumberFormat="1" applyFont="1" applyFill="1" applyBorder="1" applyAlignment="1">
      <alignment horizontal="right"/>
    </xf>
    <xf numFmtId="172" fontId="3" fillId="4" borderId="2" xfId="0" applyNumberFormat="1" applyFont="1" applyFill="1" applyBorder="1" applyAlignment="1">
      <alignment horizontal="right"/>
    </xf>
    <xf numFmtId="168" fontId="3" fillId="4" borderId="9" xfId="0" applyNumberFormat="1" applyFont="1" applyFill="1" applyBorder="1" applyAlignment="1">
      <alignment horizontal="right"/>
    </xf>
    <xf numFmtId="168" fontId="3" fillId="4" borderId="8" xfId="0" applyNumberFormat="1" applyFont="1" applyFill="1" applyBorder="1" applyAlignment="1">
      <alignment horizontal="right"/>
    </xf>
    <xf numFmtId="172" fontId="3" fillId="4" borderId="8" xfId="0" applyNumberFormat="1" applyFont="1" applyFill="1" applyBorder="1" applyAlignment="1">
      <alignment horizontal="right"/>
    </xf>
    <xf numFmtId="166" fontId="17" fillId="5" borderId="12" xfId="9" applyNumberFormat="1" applyFont="1" applyFill="1" applyBorder="1" applyAlignment="1">
      <alignment horizontal="right"/>
    </xf>
    <xf numFmtId="166" fontId="3" fillId="3" borderId="138" xfId="0" applyNumberFormat="1" applyFont="1" applyFill="1" applyBorder="1" applyAlignment="1">
      <alignment horizontal="right"/>
    </xf>
    <xf numFmtId="166" fontId="3" fillId="3" borderId="139" xfId="0" applyNumberFormat="1" applyFont="1" applyFill="1" applyBorder="1" applyAlignment="1">
      <alignment horizontal="right"/>
    </xf>
    <xf numFmtId="166" fontId="17" fillId="5" borderId="139" xfId="9" applyNumberFormat="1" applyFont="1" applyFill="1" applyBorder="1" applyAlignment="1">
      <alignment horizontal="right"/>
    </xf>
    <xf numFmtId="166" fontId="3" fillId="3" borderId="142" xfId="0" applyNumberFormat="1" applyFont="1" applyFill="1" applyBorder="1" applyAlignment="1">
      <alignment horizontal="right"/>
    </xf>
    <xf numFmtId="166" fontId="3" fillId="3" borderId="143" xfId="0" applyNumberFormat="1" applyFont="1" applyFill="1" applyBorder="1" applyAlignment="1">
      <alignment horizontal="right"/>
    </xf>
    <xf numFmtId="166" fontId="17" fillId="5" borderId="143" xfId="9" applyNumberFormat="1" applyFont="1" applyFill="1" applyBorder="1" applyAlignment="1">
      <alignment horizontal="right"/>
    </xf>
    <xf numFmtId="166" fontId="3" fillId="3" borderId="16" xfId="0" applyNumberFormat="1" applyFont="1" applyFill="1" applyBorder="1" applyAlignment="1">
      <alignment horizontal="right"/>
    </xf>
    <xf numFmtId="166" fontId="3" fillId="3" borderId="15" xfId="0" applyNumberFormat="1" applyFont="1" applyFill="1" applyBorder="1" applyAlignment="1">
      <alignment horizontal="right"/>
    </xf>
    <xf numFmtId="166" fontId="3" fillId="3" borderId="15" xfId="2" applyNumberFormat="1" applyFont="1" applyFill="1" applyBorder="1" applyAlignment="1">
      <alignment horizontal="right"/>
    </xf>
    <xf numFmtId="166" fontId="3" fillId="3" borderId="144" xfId="2" applyNumberFormat="1" applyFont="1" applyFill="1" applyBorder="1" applyAlignment="1">
      <alignment horizontal="right"/>
    </xf>
    <xf numFmtId="166" fontId="3" fillId="3" borderId="145" xfId="2" applyNumberFormat="1" applyFont="1" applyFill="1" applyBorder="1" applyAlignment="1">
      <alignment horizontal="right"/>
    </xf>
    <xf numFmtId="166" fontId="3" fillId="7" borderId="145" xfId="2" applyNumberFormat="1" applyFont="1" applyFill="1" applyBorder="1" applyAlignment="1">
      <alignment horizontal="right"/>
    </xf>
    <xf numFmtId="166" fontId="3" fillId="7" borderId="147" xfId="2" applyNumberFormat="1" applyFont="1" applyFill="1" applyBorder="1" applyAlignment="1">
      <alignment horizontal="right"/>
    </xf>
    <xf numFmtId="166" fontId="3" fillId="7" borderId="146" xfId="2" applyNumberFormat="1" applyFont="1" applyFill="1" applyBorder="1" applyAlignment="1">
      <alignment horizontal="right"/>
    </xf>
    <xf numFmtId="166" fontId="3" fillId="3" borderId="148" xfId="2" applyNumberFormat="1" applyFont="1" applyFill="1" applyBorder="1" applyAlignment="1">
      <alignment horizontal="right"/>
    </xf>
    <xf numFmtId="166" fontId="3" fillId="7" borderId="146" xfId="0" applyNumberFormat="1" applyFont="1" applyFill="1" applyBorder="1" applyAlignment="1">
      <alignment horizontal="right"/>
    </xf>
    <xf numFmtId="166" fontId="3" fillId="7" borderId="6" xfId="2" applyNumberFormat="1" applyFont="1" applyFill="1" applyBorder="1" applyAlignment="1">
      <alignment horizontal="right"/>
    </xf>
    <xf numFmtId="166" fontId="3" fillId="7" borderId="0" xfId="2" applyNumberFormat="1" applyFont="1" applyFill="1" applyBorder="1" applyAlignment="1">
      <alignment horizontal="right"/>
    </xf>
    <xf numFmtId="166" fontId="3" fillId="7" borderId="0" xfId="0" applyNumberFormat="1" applyFont="1" applyFill="1" applyBorder="1" applyAlignment="1">
      <alignment horizontal="right"/>
    </xf>
    <xf numFmtId="166" fontId="3" fillId="3" borderId="149" xfId="2" applyNumberFormat="1" applyFont="1" applyFill="1" applyBorder="1" applyAlignment="1">
      <alignment horizontal="right"/>
    </xf>
    <xf numFmtId="166" fontId="3" fillId="7" borderId="9" xfId="2" applyNumberFormat="1" applyFont="1" applyFill="1" applyBorder="1" applyAlignment="1">
      <alignment horizontal="right"/>
    </xf>
    <xf numFmtId="166" fontId="3" fillId="7" borderId="8" xfId="2" applyNumberFormat="1" applyFont="1" applyFill="1" applyBorder="1" applyAlignment="1">
      <alignment horizontal="right"/>
    </xf>
    <xf numFmtId="166" fontId="3" fillId="7" borderId="8" xfId="0" applyNumberFormat="1" applyFont="1" applyFill="1" applyBorder="1" applyAlignment="1">
      <alignment horizontal="right"/>
    </xf>
    <xf numFmtId="0" fontId="3" fillId="3" borderId="39" xfId="0" applyFont="1" applyFill="1" applyBorder="1" applyAlignment="1"/>
    <xf numFmtId="166" fontId="3" fillId="3" borderId="155" xfId="2" applyNumberFormat="1" applyFont="1" applyFill="1" applyBorder="1" applyAlignment="1">
      <alignment horizontal="right"/>
    </xf>
    <xf numFmtId="166" fontId="3" fillId="3" borderId="106" xfId="2" applyNumberFormat="1" applyFont="1" applyFill="1" applyBorder="1" applyAlignment="1">
      <alignment horizontal="right"/>
    </xf>
    <xf numFmtId="166" fontId="3" fillId="3" borderId="9" xfId="2" applyNumberFormat="1" applyFont="1" applyFill="1" applyBorder="1" applyAlignment="1">
      <alignment horizontal="right"/>
    </xf>
    <xf numFmtId="166" fontId="3" fillId="3" borderId="158" xfId="2" applyNumberFormat="1" applyFont="1" applyFill="1" applyBorder="1" applyAlignment="1">
      <alignment horizontal="right"/>
    </xf>
    <xf numFmtId="166" fontId="3" fillId="3" borderId="159" xfId="2" applyNumberFormat="1" applyFont="1" applyFill="1" applyBorder="1" applyAlignment="1">
      <alignment horizontal="right"/>
    </xf>
    <xf numFmtId="166" fontId="3" fillId="3" borderId="162" xfId="2" applyNumberFormat="1" applyFont="1" applyFill="1" applyBorder="1" applyAlignment="1">
      <alignment horizontal="right"/>
    </xf>
    <xf numFmtId="166" fontId="3" fillId="3" borderId="160" xfId="2" applyNumberFormat="1" applyFont="1" applyFill="1" applyBorder="1" applyAlignment="1">
      <alignment horizontal="right"/>
    </xf>
    <xf numFmtId="166" fontId="3" fillId="3" borderId="163" xfId="2" applyNumberFormat="1" applyFont="1" applyFill="1" applyBorder="1" applyAlignment="1">
      <alignment horizontal="right"/>
    </xf>
    <xf numFmtId="166" fontId="3" fillId="3" borderId="166" xfId="2" applyNumberFormat="1" applyFont="1" applyFill="1" applyBorder="1" applyAlignment="1">
      <alignment horizontal="right"/>
    </xf>
    <xf numFmtId="168" fontId="3" fillId="3" borderId="165" xfId="2" applyNumberFormat="1" applyFont="1" applyFill="1" applyBorder="1" applyAlignment="1">
      <alignment horizontal="right"/>
    </xf>
    <xf numFmtId="166" fontId="3" fillId="3" borderId="165" xfId="2" applyNumberFormat="1" applyFont="1" applyFill="1" applyBorder="1" applyAlignment="1">
      <alignment horizontal="right"/>
    </xf>
    <xf numFmtId="171" fontId="3" fillId="3" borderId="165" xfId="2" applyNumberFormat="1" applyFont="1" applyFill="1" applyBorder="1" applyAlignment="1">
      <alignment horizontal="right"/>
    </xf>
    <xf numFmtId="166" fontId="3" fillId="3" borderId="1" xfId="2" applyNumberFormat="1" applyFont="1" applyFill="1" applyBorder="1" applyAlignment="1">
      <alignment horizontal="right"/>
    </xf>
    <xf numFmtId="168" fontId="3" fillId="3" borderId="2" xfId="2" applyNumberFormat="1" applyFont="1" applyFill="1" applyBorder="1" applyAlignment="1">
      <alignment horizontal="right"/>
    </xf>
    <xf numFmtId="166" fontId="3" fillId="3" borderId="2" xfId="2" applyNumberFormat="1" applyFont="1" applyFill="1" applyBorder="1" applyAlignment="1">
      <alignment horizontal="right"/>
    </xf>
    <xf numFmtId="171" fontId="3" fillId="3" borderId="2" xfId="0" applyNumberFormat="1" applyFont="1" applyFill="1" applyBorder="1" applyAlignment="1">
      <alignment horizontal="right"/>
    </xf>
    <xf numFmtId="169" fontId="3" fillId="3" borderId="2" xfId="2" applyNumberFormat="1" applyFont="1" applyFill="1" applyBorder="1" applyAlignment="1">
      <alignment horizontal="right"/>
    </xf>
    <xf numFmtId="166" fontId="3" fillId="3" borderId="11" xfId="2" applyNumberFormat="1" applyFont="1" applyFill="1" applyBorder="1" applyAlignment="1">
      <alignment horizontal="right"/>
    </xf>
    <xf numFmtId="168" fontId="3" fillId="3" borderId="12" xfId="0" applyNumberFormat="1" applyFont="1" applyFill="1" applyBorder="1" applyAlignment="1">
      <alignment horizontal="right"/>
    </xf>
    <xf numFmtId="171" fontId="3" fillId="3" borderId="12" xfId="0" applyNumberFormat="1" applyFont="1" applyFill="1" applyBorder="1" applyAlignment="1">
      <alignment horizontal="right"/>
    </xf>
    <xf numFmtId="9" fontId="3" fillId="3" borderId="12" xfId="1" applyNumberFormat="1" applyFont="1" applyFill="1" applyBorder="1" applyAlignment="1">
      <alignment horizontal="right"/>
    </xf>
    <xf numFmtId="168" fontId="3" fillId="4" borderId="8" xfId="2" applyNumberFormat="1" applyFont="1" applyFill="1" applyBorder="1" applyAlignment="1">
      <alignment horizontal="right"/>
    </xf>
    <xf numFmtId="171" fontId="3" fillId="3" borderId="8" xfId="2" applyNumberFormat="1" applyFont="1" applyFill="1" applyBorder="1" applyAlignment="1">
      <alignment horizontal="right"/>
    </xf>
    <xf numFmtId="177" fontId="3" fillId="4" borderId="8" xfId="2" applyNumberFormat="1" applyFont="1" applyFill="1" applyBorder="1" applyAlignment="1">
      <alignment horizontal="right"/>
    </xf>
    <xf numFmtId="166" fontId="3" fillId="4" borderId="11" xfId="0" applyNumberFormat="1" applyFont="1" applyFill="1" applyBorder="1" applyAlignment="1">
      <alignment horizontal="right"/>
    </xf>
    <xf numFmtId="166" fontId="3" fillId="4" borderId="12" xfId="0" applyNumberFormat="1" applyFont="1" applyFill="1" applyBorder="1" applyAlignment="1">
      <alignment horizontal="right"/>
    </xf>
    <xf numFmtId="166" fontId="3" fillId="4" borderId="171" xfId="0" applyNumberFormat="1" applyFont="1" applyFill="1" applyBorder="1" applyAlignment="1">
      <alignment horizontal="right"/>
    </xf>
    <xf numFmtId="166" fontId="3" fillId="4" borderId="172" xfId="0" applyNumberFormat="1" applyFont="1" applyFill="1" applyBorder="1" applyAlignment="1">
      <alignment horizontal="right"/>
    </xf>
    <xf numFmtId="166" fontId="3" fillId="4" borderId="9" xfId="0" applyNumberFormat="1" applyFont="1" applyFill="1" applyBorder="1" applyAlignment="1">
      <alignment horizontal="right"/>
    </xf>
    <xf numFmtId="166" fontId="6" fillId="3" borderId="157" xfId="2" applyNumberFormat="1" applyFont="1" applyFill="1" applyBorder="1" applyAlignment="1">
      <alignment horizontal="right"/>
    </xf>
    <xf numFmtId="166" fontId="6" fillId="3" borderId="161" xfId="2" applyNumberFormat="1" applyFont="1" applyFill="1" applyBorder="1" applyAlignment="1">
      <alignment horizontal="right"/>
    </xf>
    <xf numFmtId="166" fontId="6" fillId="3" borderId="17" xfId="2" applyNumberFormat="1" applyFont="1" applyFill="1" applyBorder="1" applyAlignment="1">
      <alignment horizontal="right"/>
    </xf>
    <xf numFmtId="0" fontId="3" fillId="3" borderId="39" xfId="0" applyFont="1" applyFill="1" applyBorder="1" applyAlignment="1">
      <alignment horizontal="left"/>
    </xf>
    <xf numFmtId="0" fontId="6" fillId="3" borderId="39" xfId="0" applyFont="1" applyFill="1" applyBorder="1" applyAlignment="1">
      <alignment horizontal="left"/>
    </xf>
    <xf numFmtId="166" fontId="3" fillId="3" borderId="173" xfId="2" applyNumberFormat="1" applyFont="1" applyFill="1" applyBorder="1" applyAlignment="1">
      <alignment horizontal="right"/>
    </xf>
    <xf numFmtId="166" fontId="3" fillId="3" borderId="156" xfId="2" applyNumberFormat="1" applyFont="1" applyFill="1" applyBorder="1" applyAlignment="1">
      <alignment horizontal="right"/>
    </xf>
    <xf numFmtId="166" fontId="3" fillId="3" borderId="16" xfId="2" applyNumberFormat="1" applyFont="1" applyFill="1" applyBorder="1" applyAlignment="1">
      <alignment horizontal="right"/>
    </xf>
    <xf numFmtId="0" fontId="3" fillId="3" borderId="177" xfId="0" applyFont="1" applyFill="1" applyBorder="1" applyAlignment="1">
      <alignment horizontal="right"/>
    </xf>
    <xf numFmtId="0" fontId="3" fillId="3" borderId="177" xfId="0" applyFont="1" applyFill="1" applyBorder="1" applyAlignment="1">
      <alignment vertical="center" wrapText="1"/>
    </xf>
    <xf numFmtId="166" fontId="6" fillId="3" borderId="217" xfId="2" applyNumberFormat="1" applyFont="1" applyFill="1" applyBorder="1" applyAlignment="1">
      <alignment horizontal="right"/>
    </xf>
    <xf numFmtId="166" fontId="3" fillId="7" borderId="174" xfId="2" applyNumberFormat="1" applyFont="1" applyFill="1" applyBorder="1" applyAlignment="1">
      <alignment horizontal="right"/>
    </xf>
    <xf numFmtId="166" fontId="3" fillId="3" borderId="175" xfId="2" applyNumberFormat="1" applyFont="1" applyFill="1" applyBorder="1" applyAlignment="1">
      <alignment horizontal="right"/>
    </xf>
    <xf numFmtId="166" fontId="3" fillId="3" borderId="217" xfId="2" applyNumberFormat="1" applyFont="1" applyFill="1" applyBorder="1" applyAlignment="1">
      <alignment horizontal="right"/>
    </xf>
    <xf numFmtId="166" fontId="3" fillId="3" borderId="177" xfId="2" applyNumberFormat="1" applyFont="1" applyFill="1" applyBorder="1" applyAlignment="1">
      <alignment horizontal="right"/>
    </xf>
    <xf numFmtId="166" fontId="3" fillId="3" borderId="216" xfId="2" applyNumberFormat="1" applyFont="1" applyFill="1" applyBorder="1" applyAlignment="1">
      <alignment horizontal="right"/>
    </xf>
    <xf numFmtId="166" fontId="3" fillId="3" borderId="21" xfId="2" applyNumberFormat="1" applyFont="1" applyFill="1" applyBorder="1" applyAlignment="1">
      <alignment horizontal="right"/>
    </xf>
    <xf numFmtId="166" fontId="3" fillId="3" borderId="176" xfId="2" applyNumberFormat="1" applyFont="1" applyFill="1" applyBorder="1" applyAlignment="1">
      <alignment horizontal="right"/>
    </xf>
    <xf numFmtId="166" fontId="3" fillId="3" borderId="22" xfId="2" applyNumberFormat="1" applyFont="1" applyFill="1" applyBorder="1" applyAlignment="1">
      <alignment horizontal="right"/>
    </xf>
    <xf numFmtId="166" fontId="3" fillId="7" borderId="21" xfId="2" applyNumberFormat="1" applyFont="1" applyFill="1" applyBorder="1" applyAlignment="1">
      <alignment horizontal="right"/>
    </xf>
    <xf numFmtId="166" fontId="3" fillId="3" borderId="179" xfId="2" applyNumberFormat="1" applyFont="1" applyFill="1" applyBorder="1" applyAlignment="1">
      <alignment horizontal="right"/>
    </xf>
    <xf numFmtId="166" fontId="3" fillId="3" borderId="178" xfId="2" applyNumberFormat="1" applyFont="1" applyFill="1" applyBorder="1" applyAlignment="1">
      <alignment horizontal="right"/>
    </xf>
    <xf numFmtId="166" fontId="3" fillId="3" borderId="188" xfId="4" applyNumberFormat="1" applyFont="1" applyFill="1" applyBorder="1" applyAlignment="1">
      <alignment horizontal="right"/>
    </xf>
    <xf numFmtId="0" fontId="3" fillId="3" borderId="0" xfId="0" applyFont="1" applyFill="1" applyBorder="1" applyAlignment="1">
      <alignment horizontal="left"/>
    </xf>
    <xf numFmtId="0" fontId="3" fillId="3" borderId="0" xfId="0" applyFont="1" applyFill="1" applyAlignment="1">
      <alignment horizontal="left"/>
    </xf>
    <xf numFmtId="0" fontId="139" fillId="3" borderId="0" xfId="0" applyFont="1" applyFill="1" applyAlignment="1">
      <alignment horizontal="left"/>
    </xf>
    <xf numFmtId="0" fontId="35" fillId="3" borderId="8" xfId="1056" applyFont="1" applyFill="1" applyBorder="1" applyAlignment="1">
      <alignment horizontal="left"/>
    </xf>
    <xf numFmtId="0" fontId="3" fillId="3" borderId="3" xfId="0" applyFont="1" applyFill="1" applyBorder="1" applyAlignment="1">
      <alignment horizontal="center"/>
    </xf>
    <xf numFmtId="0" fontId="3" fillId="3" borderId="220" xfId="0" applyFont="1" applyFill="1" applyBorder="1" applyAlignment="1">
      <alignment horizontal="right"/>
    </xf>
    <xf numFmtId="0" fontId="35" fillId="3" borderId="220" xfId="1056" applyFont="1" applyFill="1" applyBorder="1" applyAlignment="1">
      <alignment horizontal="left"/>
    </xf>
    <xf numFmtId="0" fontId="3" fillId="3" borderId="221" xfId="0" applyFont="1" applyFill="1" applyBorder="1" applyAlignment="1">
      <alignment horizontal="right"/>
    </xf>
    <xf numFmtId="0" fontId="35" fillId="3" borderId="221" xfId="1056" applyFont="1" applyFill="1" applyBorder="1" applyAlignment="1"/>
    <xf numFmtId="0" fontId="3" fillId="3" borderId="222" xfId="0" applyFont="1" applyFill="1" applyBorder="1" applyAlignment="1">
      <alignment horizontal="right"/>
    </xf>
    <xf numFmtId="0" fontId="35" fillId="3" borderId="222" xfId="1056" applyFont="1" applyFill="1" applyBorder="1" applyAlignment="1"/>
    <xf numFmtId="0" fontId="35" fillId="3" borderId="221" xfId="1056" applyFont="1" applyFill="1" applyBorder="1" applyAlignment="1">
      <alignment horizontal="left"/>
    </xf>
    <xf numFmtId="0" fontId="3" fillId="3" borderId="221" xfId="0" applyFont="1" applyFill="1" applyBorder="1" applyAlignment="1">
      <alignment horizontal="right" vertical="top"/>
    </xf>
    <xf numFmtId="0" fontId="3" fillId="3" borderId="224" xfId="0" applyFont="1" applyFill="1" applyBorder="1" applyAlignment="1"/>
    <xf numFmtId="0" fontId="84" fillId="3" borderId="4" xfId="2" quotePrefix="1" applyNumberFormat="1" applyFont="1" applyFill="1" applyBorder="1" applyAlignment="1">
      <alignment horizontal="left"/>
    </xf>
    <xf numFmtId="0" fontId="35" fillId="0" borderId="0" xfId="0" applyFont="1"/>
    <xf numFmtId="0" fontId="7" fillId="4" borderId="0" xfId="0" applyFont="1" applyFill="1" applyBorder="1" applyAlignment="1"/>
    <xf numFmtId="0" fontId="3" fillId="4" borderId="18" xfId="0" applyFont="1" applyFill="1" applyBorder="1" applyAlignment="1"/>
    <xf numFmtId="0" fontId="3" fillId="3" borderId="18" xfId="2" quotePrefix="1" applyNumberFormat="1" applyFont="1" applyFill="1" applyBorder="1" applyAlignment="1">
      <alignment horizontal="left"/>
    </xf>
    <xf numFmtId="0" fontId="3" fillId="0" borderId="0" xfId="0" applyFont="1" applyAlignment="1"/>
    <xf numFmtId="37" fontId="159" fillId="0" borderId="0" xfId="12" applyFont="1" applyAlignment="1" applyProtection="1">
      <alignment wrapText="1"/>
    </xf>
    <xf numFmtId="37" fontId="159" fillId="0" borderId="0" xfId="12" applyNumberFormat="1" applyFont="1" applyAlignment="1" applyProtection="1">
      <alignment wrapText="1"/>
    </xf>
    <xf numFmtId="37" fontId="159" fillId="0" borderId="0" xfId="12" applyFont="1" applyAlignment="1" applyProtection="1">
      <alignment horizontal="center" wrapText="1"/>
    </xf>
    <xf numFmtId="37" fontId="73" fillId="0" borderId="0" xfId="12" applyFont="1" applyAlignment="1" applyProtection="1">
      <alignment wrapText="1"/>
    </xf>
    <xf numFmtId="37" fontId="73" fillId="0" borderId="0" xfId="12" applyNumberFormat="1" applyFont="1" applyAlignment="1" applyProtection="1">
      <alignment wrapText="1"/>
    </xf>
    <xf numFmtId="0" fontId="124" fillId="0" borderId="0" xfId="11" quotePrefix="1" applyNumberFormat="1" applyFont="1" applyFill="1" applyBorder="1" applyAlignment="1" applyProtection="1">
      <alignment horizontal="left" vertical="top" wrapText="1"/>
    </xf>
    <xf numFmtId="0" fontId="124" fillId="0" borderId="0" xfId="12" applyNumberFormat="1" applyFont="1" applyAlignment="1" applyProtection="1">
      <alignment horizontal="left" vertical="top" wrapText="1"/>
    </xf>
    <xf numFmtId="166" fontId="6" fillId="4" borderId="0" xfId="2" applyNumberFormat="1" applyFont="1" applyFill="1" applyBorder="1" applyAlignment="1">
      <alignment horizontal="right"/>
    </xf>
    <xf numFmtId="166" fontId="6" fillId="4" borderId="8" xfId="2" applyNumberFormat="1" applyFont="1" applyFill="1" applyBorder="1" applyAlignment="1">
      <alignment horizontal="right"/>
    </xf>
    <xf numFmtId="166" fontId="6" fillId="4" borderId="16" xfId="2" applyNumberFormat="1" applyFont="1" applyFill="1" applyBorder="1" applyAlignment="1">
      <alignment horizontal="right"/>
    </xf>
    <xf numFmtId="166" fontId="6" fillId="4" borderId="15" xfId="2" applyNumberFormat="1" applyFont="1" applyFill="1" applyBorder="1" applyAlignment="1">
      <alignment horizontal="right"/>
    </xf>
    <xf numFmtId="166" fontId="6" fillId="4" borderId="2" xfId="2" applyNumberFormat="1" applyFont="1" applyFill="1" applyBorder="1" applyAlignment="1">
      <alignment horizontal="right"/>
    </xf>
    <xf numFmtId="166" fontId="3" fillId="3" borderId="13" xfId="2" applyNumberFormat="1" applyFont="1" applyFill="1" applyBorder="1" applyAlignment="1"/>
    <xf numFmtId="166" fontId="3" fillId="3" borderId="3" xfId="2" applyNumberFormat="1" applyFont="1" applyFill="1" applyBorder="1" applyAlignment="1"/>
    <xf numFmtId="166" fontId="3" fillId="3" borderId="17" xfId="2" applyNumberFormat="1" applyFont="1" applyFill="1" applyBorder="1" applyAlignment="1"/>
    <xf numFmtId="166" fontId="6" fillId="4" borderId="12" xfId="4" applyNumberFormat="1" applyFont="1" applyFill="1" applyBorder="1" applyAlignment="1">
      <alignment horizontal="right"/>
    </xf>
    <xf numFmtId="166" fontId="10" fillId="4" borderId="5" xfId="2" applyNumberFormat="1" applyFont="1" applyFill="1" applyBorder="1" applyAlignment="1">
      <alignment horizontal="right"/>
    </xf>
    <xf numFmtId="166" fontId="10" fillId="4" borderId="3" xfId="2" applyNumberFormat="1" applyFont="1" applyFill="1" applyBorder="1" applyAlignment="1">
      <alignment horizontal="right"/>
    </xf>
    <xf numFmtId="166" fontId="10" fillId="4" borderId="5" xfId="0" applyNumberFormat="1" applyFont="1" applyFill="1" applyBorder="1" applyAlignment="1">
      <alignment horizontal="right"/>
    </xf>
    <xf numFmtId="166" fontId="10" fillId="4" borderId="7" xfId="2" applyNumberFormat="1" applyFont="1" applyFill="1" applyBorder="1" applyAlignment="1">
      <alignment horizontal="right"/>
    </xf>
    <xf numFmtId="166" fontId="6" fillId="4" borderId="177" xfId="2" applyNumberFormat="1" applyFont="1" applyFill="1" applyBorder="1" applyAlignment="1">
      <alignment horizontal="right"/>
    </xf>
    <xf numFmtId="166" fontId="6" fillId="4" borderId="21" xfId="2" applyNumberFormat="1" applyFont="1" applyFill="1" applyBorder="1" applyAlignment="1">
      <alignment horizontal="right"/>
    </xf>
    <xf numFmtId="166" fontId="6" fillId="4" borderId="22" xfId="2" applyNumberFormat="1" applyFont="1" applyFill="1" applyBorder="1" applyAlignment="1">
      <alignment horizontal="right"/>
    </xf>
    <xf numFmtId="166" fontId="6" fillId="4" borderId="216" xfId="2" applyNumberFormat="1" applyFont="1" applyFill="1" applyBorder="1" applyAlignment="1">
      <alignment horizontal="right"/>
    </xf>
    <xf numFmtId="166" fontId="6" fillId="4" borderId="176" xfId="2" applyNumberFormat="1" applyFont="1" applyFill="1" applyBorder="1" applyAlignment="1">
      <alignment horizontal="right"/>
    </xf>
    <xf numFmtId="166" fontId="6" fillId="4" borderId="194" xfId="4" applyNumberFormat="1" applyFont="1" applyFill="1" applyBorder="1" applyAlignment="1">
      <alignment horizontal="right"/>
    </xf>
    <xf numFmtId="166" fontId="6" fillId="4" borderId="195" xfId="4" applyNumberFormat="1" applyFont="1" applyFill="1" applyBorder="1" applyAlignment="1">
      <alignment horizontal="right"/>
    </xf>
    <xf numFmtId="166" fontId="6" fillId="4" borderId="202" xfId="4" applyNumberFormat="1" applyFont="1" applyFill="1" applyBorder="1" applyAlignment="1">
      <alignment horizontal="right"/>
    </xf>
    <xf numFmtId="166" fontId="6" fillId="4" borderId="203" xfId="4" applyNumberFormat="1" applyFont="1" applyFill="1" applyBorder="1" applyAlignment="1">
      <alignment horizontal="right"/>
    </xf>
    <xf numFmtId="0" fontId="24" fillId="4" borderId="39" xfId="0" applyFont="1" applyFill="1" applyBorder="1" applyAlignment="1">
      <alignment horizontal="center" wrapText="1"/>
    </xf>
    <xf numFmtId="0" fontId="24" fillId="4" borderId="235" xfId="0" applyFont="1" applyFill="1" applyBorder="1" applyAlignment="1">
      <alignment horizontal="center"/>
    </xf>
    <xf numFmtId="166" fontId="10" fillId="5" borderId="236" xfId="11" applyNumberFormat="1" applyFont="1" applyFill="1" applyBorder="1" applyAlignment="1" applyProtection="1">
      <alignment wrapText="1"/>
    </xf>
    <xf numFmtId="176" fontId="10" fillId="3" borderId="5" xfId="1053" applyNumberFormat="1" applyFont="1" applyFill="1" applyBorder="1" applyAlignment="1" applyProtection="1">
      <alignment horizontal="right" wrapText="1"/>
    </xf>
    <xf numFmtId="166" fontId="10" fillId="3" borderId="236" xfId="1053" applyNumberFormat="1" applyFont="1" applyFill="1" applyBorder="1" applyAlignment="1" applyProtection="1">
      <alignment horizontal="right" wrapText="1"/>
    </xf>
    <xf numFmtId="0" fontId="36" fillId="4" borderId="6" xfId="0" applyFont="1" applyFill="1" applyBorder="1" applyAlignment="1">
      <alignment horizontal="left"/>
    </xf>
    <xf numFmtId="0" fontId="36" fillId="4" borderId="5" xfId="0" applyFont="1" applyFill="1" applyBorder="1" applyAlignment="1">
      <alignment horizontal="left"/>
    </xf>
    <xf numFmtId="0" fontId="7" fillId="4" borderId="0" xfId="0" quotePrefix="1" applyFont="1" applyFill="1" applyBorder="1" applyAlignment="1">
      <alignment horizontal="left"/>
    </xf>
    <xf numFmtId="0" fontId="7" fillId="4" borderId="0" xfId="0" quotePrefix="1" applyFont="1" applyFill="1" applyBorder="1" applyAlignment="1">
      <alignment horizontal="left" vertical="top"/>
    </xf>
    <xf numFmtId="0" fontId="5" fillId="4" borderId="24" xfId="14" applyFont="1" applyFill="1" applyBorder="1" applyAlignment="1" applyProtection="1">
      <alignment horizontal="left"/>
    </xf>
    <xf numFmtId="0" fontId="137" fillId="4" borderId="0" xfId="29" applyFont="1" applyFill="1" applyAlignment="1">
      <alignment horizontal="center"/>
    </xf>
    <xf numFmtId="0" fontId="36" fillId="4" borderId="39" xfId="0" applyFont="1" applyFill="1" applyBorder="1" applyAlignment="1">
      <alignment horizontal="center" vertical="top"/>
    </xf>
    <xf numFmtId="0" fontId="36" fillId="4" borderId="6" xfId="0" applyFont="1" applyFill="1" applyBorder="1"/>
    <xf numFmtId="0" fontId="36" fillId="4" borderId="14" xfId="0" applyFont="1" applyFill="1" applyBorder="1"/>
    <xf numFmtId="166" fontId="3" fillId="4" borderId="0" xfId="2" applyNumberFormat="1" applyFont="1" applyFill="1" applyBorder="1" applyAlignment="1">
      <alignment horizontal="right"/>
    </xf>
    <xf numFmtId="37" fontId="124" fillId="4" borderId="0" xfId="18" quotePrefix="1" applyFont="1" applyFill="1" applyAlignment="1" applyProtection="1">
      <alignment horizontal="left" vertical="top" wrapText="1"/>
      <protection locked="0"/>
    </xf>
    <xf numFmtId="37" fontId="124" fillId="4" borderId="0" xfId="18" quotePrefix="1" applyFont="1" applyFill="1" applyAlignment="1" applyProtection="1">
      <alignment horizontal="left" wrapText="1"/>
      <protection locked="0"/>
    </xf>
    <xf numFmtId="166" fontId="85" fillId="3" borderId="4" xfId="0" quotePrefix="1" applyNumberFormat="1" applyFont="1" applyFill="1" applyBorder="1" applyAlignment="1">
      <alignment horizontal="left"/>
    </xf>
    <xf numFmtId="0" fontId="7" fillId="4" borderId="0" xfId="0" quotePrefix="1" applyFont="1" applyFill="1" applyBorder="1" applyAlignment="1">
      <alignment horizontal="left"/>
    </xf>
    <xf numFmtId="0" fontId="7" fillId="4" borderId="0" xfId="0" quotePrefix="1" applyFont="1" applyFill="1" applyBorder="1" applyAlignment="1">
      <alignment horizontal="left" vertical="top"/>
    </xf>
    <xf numFmtId="0" fontId="14" fillId="0" borderId="0" xfId="0" applyFont="1" applyFill="1" applyBorder="1" applyAlignment="1">
      <alignment horizontal="left" vertical="top"/>
    </xf>
    <xf numFmtId="0" fontId="7" fillId="4" borderId="0" xfId="0" quotePrefix="1" applyFont="1" applyFill="1" applyBorder="1" applyAlignment="1">
      <alignment horizontal="left" vertical="top"/>
    </xf>
    <xf numFmtId="0" fontId="3" fillId="3" borderId="0" xfId="0" applyNumberFormat="1" applyFont="1" applyFill="1" applyAlignment="1">
      <alignment horizontal="right"/>
    </xf>
    <xf numFmtId="166" fontId="6" fillId="4" borderId="187" xfId="4" applyNumberFormat="1" applyFont="1" applyFill="1" applyBorder="1" applyAlignment="1">
      <alignment horizontal="right"/>
    </xf>
    <xf numFmtId="166" fontId="3" fillId="4" borderId="189" xfId="4" applyNumberFormat="1" applyFont="1" applyFill="1" applyBorder="1" applyAlignment="1">
      <alignment horizontal="right"/>
    </xf>
    <xf numFmtId="166" fontId="3" fillId="4" borderId="190" xfId="0" applyNumberFormat="1" applyFont="1" applyFill="1" applyBorder="1" applyAlignment="1">
      <alignment horizontal="right"/>
    </xf>
    <xf numFmtId="166" fontId="3" fillId="4" borderId="188" xfId="4" applyNumberFormat="1" applyFont="1" applyFill="1" applyBorder="1" applyAlignment="1">
      <alignment horizontal="right"/>
    </xf>
    <xf numFmtId="166" fontId="6" fillId="4" borderId="189" xfId="4" applyNumberFormat="1" applyFont="1" applyFill="1" applyBorder="1" applyAlignment="1">
      <alignment horizontal="right"/>
    </xf>
    <xf numFmtId="166" fontId="6" fillId="4" borderId="190" xfId="4" applyNumberFormat="1" applyFont="1" applyFill="1" applyBorder="1" applyAlignment="1">
      <alignment horizontal="right"/>
    </xf>
    <xf numFmtId="166" fontId="6" fillId="4" borderId="190" xfId="0" applyNumberFormat="1" applyFont="1" applyFill="1" applyBorder="1" applyAlignment="1">
      <alignment horizontal="right"/>
    </xf>
    <xf numFmtId="166" fontId="3" fillId="4" borderId="191" xfId="4" applyNumberFormat="1" applyFont="1" applyFill="1" applyBorder="1" applyAlignment="1">
      <alignment horizontal="right"/>
    </xf>
    <xf numFmtId="166" fontId="3" fillId="4" borderId="192" xfId="4" applyNumberFormat="1" applyFont="1" applyFill="1" applyBorder="1" applyAlignment="1">
      <alignment horizontal="right"/>
    </xf>
    <xf numFmtId="166" fontId="3" fillId="4" borderId="192" xfId="0" applyNumberFormat="1" applyFont="1" applyFill="1" applyBorder="1" applyAlignment="1">
      <alignment horizontal="right"/>
    </xf>
    <xf numFmtId="0" fontId="3" fillId="4" borderId="0" xfId="0" applyNumberFormat="1" applyFont="1" applyFill="1" applyAlignment="1">
      <alignment horizontal="right"/>
    </xf>
    <xf numFmtId="9" fontId="3" fillId="4" borderId="0" xfId="0" quotePrefix="1" applyNumberFormat="1" applyFont="1" applyFill="1" applyAlignment="1">
      <alignment horizontal="right"/>
    </xf>
    <xf numFmtId="0" fontId="3" fillId="4" borderId="4" xfId="0" applyNumberFormat="1" applyFont="1" applyFill="1" applyBorder="1" applyAlignment="1">
      <alignment horizontal="right"/>
    </xf>
    <xf numFmtId="9" fontId="3" fillId="4" borderId="4" xfId="0" quotePrefix="1" applyNumberFormat="1" applyFont="1" applyFill="1" applyBorder="1" applyAlignment="1">
      <alignment horizontal="right"/>
    </xf>
    <xf numFmtId="0" fontId="7" fillId="0" borderId="0" xfId="0" quotePrefix="1" applyFont="1" applyAlignment="1"/>
    <xf numFmtId="9" fontId="3" fillId="4" borderId="0" xfId="0" applyNumberFormat="1" applyFont="1" applyFill="1" applyAlignment="1">
      <alignment horizontal="right"/>
    </xf>
    <xf numFmtId="0" fontId="10" fillId="4" borderId="0" xfId="24" quotePrefix="1" applyFont="1" applyFill="1" applyBorder="1" applyAlignment="1" applyProtection="1">
      <alignment horizontal="left" vertical="top"/>
      <protection locked="0"/>
    </xf>
    <xf numFmtId="0" fontId="10" fillId="4" borderId="0" xfId="14" applyFont="1" applyFill="1" applyAlignment="1">
      <alignment vertical="center" wrapText="1"/>
    </xf>
    <xf numFmtId="0" fontId="10" fillId="4" borderId="0" xfId="14" applyFont="1" applyFill="1" applyAlignment="1">
      <alignment wrapText="1"/>
    </xf>
    <xf numFmtId="0" fontId="12" fillId="4" borderId="0" xfId="14" applyFont="1" applyFill="1" applyAlignment="1">
      <alignment horizontal="left"/>
    </xf>
    <xf numFmtId="0" fontId="23" fillId="4" borderId="0" xfId="14" applyFont="1" applyFill="1" applyBorder="1" applyAlignment="1"/>
    <xf numFmtId="0" fontId="3" fillId="3" borderId="0" xfId="0" applyNumberFormat="1" applyFont="1" applyFill="1" applyAlignment="1">
      <alignment horizontal="right" wrapText="1"/>
    </xf>
    <xf numFmtId="41" fontId="73" fillId="4" borderId="25" xfId="1053" applyNumberFormat="1" applyFont="1" applyFill="1" applyBorder="1" applyAlignment="1" applyProtection="1">
      <alignment horizontal="right"/>
    </xf>
    <xf numFmtId="41" fontId="73" fillId="4" borderId="30" xfId="1053" applyNumberFormat="1" applyFont="1" applyFill="1" applyBorder="1" applyAlignment="1" applyProtection="1">
      <alignment horizontal="right"/>
    </xf>
    <xf numFmtId="41" fontId="73" fillId="4" borderId="48" xfId="1053" applyNumberFormat="1" applyFont="1" applyFill="1" applyBorder="1" applyAlignment="1" applyProtection="1">
      <alignment horizontal="right"/>
    </xf>
    <xf numFmtId="41" fontId="73" fillId="4" borderId="49" xfId="1053" applyNumberFormat="1" applyFont="1" applyFill="1" applyBorder="1" applyAlignment="1" applyProtection="1">
      <alignment horizontal="right"/>
    </xf>
    <xf numFmtId="41" fontId="73" fillId="4" borderId="6" xfId="1053" applyNumberFormat="1" applyFont="1" applyFill="1" applyBorder="1" applyAlignment="1" applyProtection="1">
      <alignment horizontal="right"/>
    </xf>
    <xf numFmtId="41" fontId="73" fillId="4" borderId="5" xfId="1053" applyNumberFormat="1" applyFont="1" applyFill="1" applyBorder="1" applyAlignment="1" applyProtection="1">
      <alignment horizontal="right"/>
    </xf>
    <xf numFmtId="41" fontId="73" fillId="4" borderId="50" xfId="1053" applyNumberFormat="1" applyFont="1" applyFill="1" applyBorder="1" applyAlignment="1" applyProtection="1">
      <alignment horizontal="right"/>
    </xf>
    <xf numFmtId="41" fontId="73" fillId="4" borderId="51" xfId="1053" applyNumberFormat="1" applyFont="1" applyFill="1" applyBorder="1" applyAlignment="1" applyProtection="1">
      <alignment horizontal="right"/>
    </xf>
    <xf numFmtId="41" fontId="73" fillId="4" borderId="1" xfId="1053" applyNumberFormat="1" applyFont="1" applyFill="1" applyBorder="1" applyAlignment="1" applyProtection="1">
      <alignment horizontal="right"/>
    </xf>
    <xf numFmtId="41" fontId="73" fillId="4" borderId="3" xfId="1053" applyNumberFormat="1" applyFont="1" applyFill="1" applyBorder="1" applyAlignment="1" applyProtection="1">
      <alignment horizontal="right"/>
    </xf>
    <xf numFmtId="41" fontId="73" fillId="4" borderId="14" xfId="1053" applyNumberFormat="1" applyFont="1" applyFill="1" applyBorder="1" applyAlignment="1" applyProtection="1">
      <alignment horizontal="right"/>
    </xf>
    <xf numFmtId="41" fontId="73" fillId="4" borderId="7" xfId="1053" applyNumberFormat="1" applyFont="1" applyFill="1" applyBorder="1" applyAlignment="1" applyProtection="1">
      <alignment horizontal="right"/>
    </xf>
    <xf numFmtId="41" fontId="73" fillId="4" borderId="52" xfId="1053" applyNumberFormat="1" applyFont="1" applyFill="1" applyBorder="1" applyAlignment="1" applyProtection="1">
      <alignment horizontal="right"/>
    </xf>
    <xf numFmtId="41" fontId="73" fillId="4" borderId="53" xfId="1053" applyNumberFormat="1" applyFont="1" applyFill="1" applyBorder="1" applyAlignment="1" applyProtection="1">
      <alignment horizontal="right"/>
    </xf>
    <xf numFmtId="0" fontId="38" fillId="3" borderId="4" xfId="0" quotePrefix="1" applyFont="1" applyFill="1" applyBorder="1" applyAlignment="1" applyProtection="1">
      <alignment horizontal="left" wrapText="1"/>
    </xf>
    <xf numFmtId="0" fontId="12" fillId="8" borderId="0" xfId="29" applyFont="1" applyFill="1" applyBorder="1" applyAlignment="1" applyProtection="1">
      <alignment horizontal="left" wrapText="1"/>
    </xf>
    <xf numFmtId="0" fontId="10" fillId="8" borderId="0" xfId="29" applyFont="1" applyFill="1" applyBorder="1" applyAlignment="1" applyProtection="1">
      <alignment wrapText="1"/>
    </xf>
    <xf numFmtId="0" fontId="10" fillId="3" borderId="0" xfId="29" applyFont="1" applyFill="1" applyBorder="1" applyAlignment="1" applyProtection="1">
      <alignment vertical="top" wrapText="1"/>
    </xf>
    <xf numFmtId="0" fontId="3" fillId="3" borderId="0" xfId="0" applyFont="1" applyFill="1" applyBorder="1" applyAlignment="1">
      <alignment horizontal="left"/>
    </xf>
    <xf numFmtId="0" fontId="3" fillId="3" borderId="0" xfId="0" applyFont="1" applyFill="1" applyAlignment="1">
      <alignment horizontal="left"/>
    </xf>
    <xf numFmtId="0" fontId="2" fillId="3" borderId="0" xfId="0" applyFont="1" applyFill="1" applyAlignment="1">
      <alignment horizontal="left"/>
    </xf>
    <xf numFmtId="166" fontId="3" fillId="3" borderId="12" xfId="0" applyNumberFormat="1" applyFont="1" applyFill="1" applyBorder="1" applyAlignment="1">
      <alignment horizontal="right"/>
    </xf>
    <xf numFmtId="166" fontId="3" fillId="3" borderId="4" xfId="0" applyNumberFormat="1" applyFont="1" applyFill="1" applyBorder="1" applyAlignment="1">
      <alignment horizontal="center"/>
    </xf>
    <xf numFmtId="166" fontId="3" fillId="3" borderId="0" xfId="0" applyNumberFormat="1" applyFont="1" applyFill="1" applyBorder="1" applyAlignment="1">
      <alignment horizontal="right"/>
    </xf>
    <xf numFmtId="0" fontId="139" fillId="3" borderId="0" xfId="0" applyFont="1" applyFill="1" applyAlignment="1">
      <alignment horizontal="left"/>
    </xf>
    <xf numFmtId="0" fontId="3" fillId="3" borderId="2" xfId="0" applyFont="1" applyFill="1" applyBorder="1" applyAlignment="1">
      <alignment horizontal="center"/>
    </xf>
    <xf numFmtId="0" fontId="3" fillId="3" borderId="0" xfId="0" applyFont="1" applyFill="1" applyBorder="1" applyAlignment="1" applyProtection="1">
      <alignment horizontal="left"/>
      <protection locked="0"/>
    </xf>
    <xf numFmtId="166" fontId="3" fillId="3" borderId="0" xfId="0" applyNumberFormat="1" applyFont="1" applyFill="1" applyBorder="1" applyAlignment="1" applyProtection="1">
      <alignment horizontal="right"/>
      <protection locked="0"/>
    </xf>
    <xf numFmtId="166" fontId="3" fillId="3" borderId="0" xfId="0" applyNumberFormat="1" applyFont="1" applyFill="1" applyBorder="1" applyAlignment="1">
      <alignment horizontal="right" vertical="center"/>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166" fontId="3" fillId="3" borderId="4" xfId="0" applyNumberFormat="1" applyFont="1" applyFill="1" applyBorder="1" applyAlignment="1">
      <alignment horizontal="right" wrapText="1"/>
    </xf>
    <xf numFmtId="0" fontId="6" fillId="3" borderId="0" xfId="0" applyFont="1" applyFill="1" applyBorder="1" applyAlignment="1">
      <alignment horizontal="left"/>
    </xf>
    <xf numFmtId="166" fontId="10" fillId="3" borderId="0" xfId="0" applyNumberFormat="1" applyFont="1" applyFill="1" applyBorder="1" applyAlignment="1">
      <alignment horizontal="right"/>
    </xf>
    <xf numFmtId="0" fontId="10" fillId="3" borderId="0" xfId="0" applyFont="1" applyFill="1" applyBorder="1" applyAlignment="1">
      <alignment horizontal="left"/>
    </xf>
    <xf numFmtId="166" fontId="10" fillId="3" borderId="4" xfId="0" applyNumberFormat="1" applyFont="1" applyFill="1" applyBorder="1" applyAlignment="1">
      <alignment horizontal="right" wrapText="1"/>
    </xf>
    <xf numFmtId="0" fontId="10" fillId="4" borderId="0" xfId="0" applyFont="1" applyFill="1" applyBorder="1" applyAlignment="1">
      <alignment horizontal="left"/>
    </xf>
    <xf numFmtId="166" fontId="10" fillId="3" borderId="0" xfId="0" applyNumberFormat="1" applyFont="1" applyFill="1" applyBorder="1" applyAlignment="1">
      <alignment horizontal="right" wrapText="1"/>
    </xf>
    <xf numFmtId="0" fontId="10" fillId="4" borderId="4" xfId="0" applyFont="1" applyFill="1" applyBorder="1" applyAlignment="1">
      <alignment horizontal="left"/>
    </xf>
    <xf numFmtId="166" fontId="4" fillId="3" borderId="0" xfId="0" applyNumberFormat="1" applyFont="1" applyFill="1" applyBorder="1" applyAlignment="1">
      <alignment horizontal="center"/>
    </xf>
    <xf numFmtId="0" fontId="6" fillId="3" borderId="0" xfId="0" applyFont="1" applyFill="1" applyBorder="1" applyAlignment="1">
      <alignment horizontal="left" vertical="center"/>
    </xf>
    <xf numFmtId="0" fontId="2" fillId="3" borderId="0" xfId="0" applyFont="1" applyFill="1" applyBorder="1" applyAlignment="1">
      <alignment horizontal="left"/>
    </xf>
    <xf numFmtId="0" fontId="3" fillId="3" borderId="0" xfId="0" applyNumberFormat="1" applyFont="1" applyFill="1" applyBorder="1" applyAlignment="1">
      <alignment horizontal="left" vertical="center" wrapText="1"/>
    </xf>
    <xf numFmtId="0" fontId="3" fillId="3" borderId="0" xfId="0" applyNumberFormat="1" applyFont="1" applyFill="1" applyAlignment="1">
      <alignment horizontal="right"/>
    </xf>
    <xf numFmtId="166" fontId="3" fillId="3" borderId="0" xfId="0" applyNumberFormat="1" applyFont="1" applyFill="1" applyAlignment="1">
      <alignment horizontal="center"/>
    </xf>
    <xf numFmtId="166" fontId="3" fillId="4" borderId="6" xfId="2" applyNumberFormat="1" applyFont="1" applyFill="1" applyBorder="1" applyAlignment="1">
      <alignment horizontal="right"/>
    </xf>
    <xf numFmtId="166" fontId="5" fillId="4" borderId="33" xfId="1055" applyNumberFormat="1" applyFont="1" applyFill="1" applyBorder="1" applyAlignment="1" applyProtection="1">
      <alignment horizontal="right" wrapText="1"/>
    </xf>
    <xf numFmtId="166" fontId="5" fillId="4" borderId="25" xfId="1055" applyNumberFormat="1" applyFont="1" applyFill="1" applyBorder="1" applyAlignment="1" applyProtection="1">
      <alignment horizontal="right" wrapText="1"/>
    </xf>
    <xf numFmtId="166" fontId="5" fillId="4" borderId="32" xfId="1055" applyNumberFormat="1" applyFont="1" applyFill="1" applyBorder="1" applyAlignment="1" applyProtection="1">
      <alignment horizontal="right" wrapText="1"/>
    </xf>
    <xf numFmtId="166" fontId="5" fillId="4" borderId="6" xfId="1055" applyNumberFormat="1" applyFont="1" applyFill="1" applyBorder="1" applyAlignment="1" applyProtection="1">
      <alignment horizontal="right" wrapText="1"/>
    </xf>
    <xf numFmtId="166" fontId="5" fillId="4" borderId="1" xfId="1055" applyNumberFormat="1" applyFont="1" applyFill="1" applyBorder="1" applyAlignment="1" applyProtection="1">
      <alignment horizontal="right" wrapText="1"/>
    </xf>
    <xf numFmtId="166" fontId="5" fillId="4" borderId="6" xfId="0" applyNumberFormat="1" applyFont="1" applyFill="1" applyBorder="1" applyAlignment="1" applyProtection="1">
      <alignment horizontal="right" wrapText="1"/>
    </xf>
    <xf numFmtId="166" fontId="5" fillId="4" borderId="14" xfId="1055" applyNumberFormat="1" applyFont="1" applyFill="1" applyBorder="1" applyAlignment="1" applyProtection="1">
      <alignment horizontal="right" wrapText="1"/>
    </xf>
    <xf numFmtId="166" fontId="6" fillId="4" borderId="4" xfId="2" applyNumberFormat="1" applyFont="1" applyFill="1" applyBorder="1" applyAlignment="1">
      <alignment horizontal="right"/>
    </xf>
    <xf numFmtId="166" fontId="3" fillId="4" borderId="14" xfId="2" applyNumberFormat="1" applyFont="1" applyFill="1" applyBorder="1" applyAlignment="1">
      <alignment horizontal="right"/>
    </xf>
    <xf numFmtId="166" fontId="3" fillId="4" borderId="230" xfId="2" applyNumberFormat="1" applyFont="1" applyFill="1" applyBorder="1" applyAlignment="1">
      <alignment horizontal="right"/>
    </xf>
    <xf numFmtId="166" fontId="3" fillId="4" borderId="231" xfId="2" applyNumberFormat="1" applyFont="1" applyFill="1" applyBorder="1" applyAlignment="1">
      <alignment horizontal="right"/>
    </xf>
    <xf numFmtId="166" fontId="3" fillId="4" borderId="232" xfId="2" applyNumberFormat="1" applyFont="1" applyFill="1" applyBorder="1" applyAlignment="1">
      <alignment horizontal="right"/>
    </xf>
    <xf numFmtId="166" fontId="3" fillId="4" borderId="1" xfId="2" applyNumberFormat="1" applyFont="1" applyFill="1" applyBorder="1" applyAlignment="1">
      <alignment horizontal="right"/>
    </xf>
    <xf numFmtId="166" fontId="3" fillId="4" borderId="12" xfId="2" applyNumberFormat="1" applyFont="1" applyFill="1" applyBorder="1" applyAlignment="1">
      <alignment horizontal="right"/>
    </xf>
    <xf numFmtId="166" fontId="3" fillId="4" borderId="12" xfId="2" applyNumberFormat="1" applyFont="1" applyFill="1" applyBorder="1" applyAlignment="1"/>
    <xf numFmtId="166" fontId="3" fillId="4" borderId="234" xfId="2" applyNumberFormat="1" applyFont="1" applyFill="1" applyBorder="1" applyAlignment="1">
      <alignment horizontal="right"/>
    </xf>
    <xf numFmtId="166" fontId="3" fillId="4" borderId="224" xfId="2" applyNumberFormat="1" applyFont="1" applyFill="1" applyBorder="1" applyAlignment="1">
      <alignment horizontal="right"/>
    </xf>
    <xf numFmtId="166" fontId="3" fillId="4" borderId="224" xfId="2" applyNumberFormat="1" applyFont="1" applyFill="1" applyBorder="1" applyAlignment="1"/>
    <xf numFmtId="166" fontId="3" fillId="4" borderId="16" xfId="2" applyNumberFormat="1" applyFont="1" applyFill="1" applyBorder="1" applyAlignment="1">
      <alignment horizontal="right"/>
    </xf>
    <xf numFmtId="166" fontId="3" fillId="4" borderId="15" xfId="2" applyNumberFormat="1" applyFont="1" applyFill="1" applyBorder="1" applyAlignment="1">
      <alignment horizontal="right"/>
    </xf>
    <xf numFmtId="166" fontId="3" fillId="4" borderId="15" xfId="2" applyNumberFormat="1" applyFont="1" applyFill="1" applyBorder="1" applyAlignment="1"/>
    <xf numFmtId="166" fontId="6" fillId="4" borderId="0" xfId="2" applyNumberFormat="1" applyFont="1" applyFill="1" applyBorder="1" applyAlignment="1" applyProtection="1">
      <alignment horizontal="right"/>
      <protection locked="0"/>
    </xf>
    <xf numFmtId="166" fontId="6" fillId="4" borderId="91" xfId="2" applyNumberFormat="1" applyFont="1" applyFill="1" applyBorder="1" applyAlignment="1" applyProtection="1">
      <protection locked="0"/>
    </xf>
    <xf numFmtId="166" fontId="6" fillId="4" borderId="91" xfId="2" applyNumberFormat="1" applyFont="1" applyFill="1" applyBorder="1" applyAlignment="1" applyProtection="1">
      <alignment horizontal="right"/>
      <protection locked="0"/>
    </xf>
    <xf numFmtId="0" fontId="3" fillId="3" borderId="15" xfId="0" applyFont="1" applyFill="1" applyBorder="1" applyAlignment="1" applyProtection="1">
      <protection locked="0"/>
    </xf>
    <xf numFmtId="166" fontId="6" fillId="4" borderId="15" xfId="2" applyNumberFormat="1" applyFont="1" applyFill="1" applyBorder="1" applyAlignment="1" applyProtection="1">
      <alignment horizontal="right"/>
      <protection locked="0"/>
    </xf>
    <xf numFmtId="166" fontId="6" fillId="4" borderId="15" xfId="2" applyNumberFormat="1" applyFont="1" applyFill="1" applyBorder="1" applyAlignment="1" applyProtection="1">
      <protection locked="0"/>
    </xf>
    <xf numFmtId="166" fontId="3" fillId="3" borderId="15" xfId="2" applyNumberFormat="1" applyFont="1" applyFill="1" applyBorder="1" applyAlignment="1" applyProtection="1">
      <alignment horizontal="right"/>
      <protection locked="0"/>
    </xf>
    <xf numFmtId="0" fontId="3" fillId="3" borderId="17" xfId="0" applyFont="1" applyFill="1" applyBorder="1" applyAlignment="1" applyProtection="1">
      <protection locked="0"/>
    </xf>
    <xf numFmtId="166" fontId="3" fillId="3" borderId="4" xfId="2" applyNumberFormat="1" applyFont="1" applyFill="1" applyBorder="1" applyAlignment="1" applyProtection="1">
      <alignment horizontal="right"/>
      <protection locked="0"/>
    </xf>
    <xf numFmtId="0" fontId="3" fillId="3" borderId="7" xfId="0" applyFont="1" applyFill="1" applyBorder="1" applyAlignment="1" applyProtection="1">
      <protection locked="0"/>
    </xf>
    <xf numFmtId="0" fontId="6" fillId="4" borderId="237" xfId="0" applyFont="1" applyFill="1" applyBorder="1" applyAlignment="1">
      <alignment horizontal="center"/>
    </xf>
    <xf numFmtId="0" fontId="6" fillId="4" borderId="236" xfId="0" applyFont="1" applyFill="1" applyBorder="1" applyAlignment="1">
      <alignment horizontal="center"/>
    </xf>
    <xf numFmtId="166" fontId="6" fillId="4" borderId="13" xfId="2" applyNumberFormat="1" applyFont="1" applyFill="1" applyBorder="1" applyAlignment="1">
      <alignment horizontal="right"/>
    </xf>
    <xf numFmtId="166" fontId="6" fillId="4" borderId="211" xfId="2" applyNumberFormat="1" applyFont="1" applyFill="1" applyBorder="1" applyAlignment="1">
      <alignment horizontal="right"/>
    </xf>
    <xf numFmtId="166" fontId="6" fillId="4" borderId="5" xfId="2" applyNumberFormat="1" applyFont="1" applyFill="1" applyBorder="1" applyAlignment="1">
      <alignment horizontal="right"/>
    </xf>
    <xf numFmtId="166" fontId="6" fillId="4" borderId="10" xfId="2" applyNumberFormat="1" applyFont="1" applyFill="1" applyBorder="1" applyAlignment="1">
      <alignment horizontal="right"/>
    </xf>
    <xf numFmtId="0" fontId="3" fillId="4" borderId="237" xfId="0" applyFont="1" applyFill="1" applyBorder="1" applyAlignment="1">
      <alignment horizontal="center"/>
    </xf>
    <xf numFmtId="0" fontId="84" fillId="3" borderId="0" xfId="0" quotePrefix="1" applyNumberFormat="1" applyFont="1" applyFill="1" applyBorder="1" applyAlignment="1">
      <alignment horizontal="left"/>
    </xf>
    <xf numFmtId="0" fontId="3" fillId="0" borderId="0" xfId="0" applyFont="1" applyBorder="1" applyAlignment="1">
      <alignment horizontal="right"/>
    </xf>
    <xf numFmtId="0" fontId="84" fillId="0" borderId="0" xfId="0" quotePrefix="1" applyFont="1" applyBorder="1" applyAlignment="1">
      <alignment horizontal="left"/>
    </xf>
    <xf numFmtId="166" fontId="6" fillId="4" borderId="238" xfId="2" applyNumberFormat="1" applyFont="1" applyFill="1" applyBorder="1" applyAlignment="1">
      <alignment horizontal="right" vertical="top"/>
    </xf>
    <xf numFmtId="166" fontId="3" fillId="3" borderId="4" xfId="2" applyNumberFormat="1" applyFont="1" applyFill="1" applyBorder="1" applyAlignment="1">
      <alignment horizontal="right" vertical="top"/>
    </xf>
    <xf numFmtId="166" fontId="3" fillId="3" borderId="8" xfId="2" applyNumberFormat="1" applyFont="1" applyFill="1" applyBorder="1" applyAlignment="1">
      <alignment horizontal="right" vertical="top"/>
    </xf>
    <xf numFmtId="166" fontId="3" fillId="3" borderId="15" xfId="2" applyNumberFormat="1" applyFont="1" applyFill="1" applyBorder="1" applyAlignment="1">
      <alignment horizontal="right" vertical="top"/>
    </xf>
    <xf numFmtId="166" fontId="3" fillId="4" borderId="12" xfId="1" applyNumberFormat="1" applyFont="1" applyFill="1" applyBorder="1" applyAlignment="1">
      <alignment horizontal="right"/>
    </xf>
    <xf numFmtId="166" fontId="3" fillId="4" borderId="110" xfId="1" applyNumberFormat="1" applyFont="1" applyFill="1" applyBorder="1" applyAlignment="1">
      <alignment horizontal="right"/>
    </xf>
    <xf numFmtId="166" fontId="3" fillId="4" borderId="8" xfId="1" applyNumberFormat="1" applyFont="1" applyFill="1" applyBorder="1" applyAlignment="1">
      <alignment horizontal="right"/>
    </xf>
    <xf numFmtId="166" fontId="3" fillId="4" borderId="11" xfId="4" applyNumberFormat="1" applyFont="1" applyFill="1" applyBorder="1" applyAlignment="1">
      <alignment horizontal="right"/>
    </xf>
    <xf numFmtId="166" fontId="3" fillId="4" borderId="113" xfId="4" applyNumberFormat="1" applyFont="1" applyFill="1" applyBorder="1" applyAlignment="1">
      <alignment horizontal="right"/>
    </xf>
    <xf numFmtId="166" fontId="3" fillId="4" borderId="6" xfId="4" applyNumberFormat="1" applyFont="1" applyFill="1" applyBorder="1" applyAlignment="1">
      <alignment horizontal="right"/>
    </xf>
    <xf numFmtId="166" fontId="3" fillId="4" borderId="9" xfId="4" applyNumberFormat="1" applyFont="1" applyFill="1" applyBorder="1" applyAlignment="1">
      <alignment horizontal="right"/>
    </xf>
    <xf numFmtId="172" fontId="10" fillId="4" borderId="12" xfId="2" applyNumberFormat="1" applyFont="1" applyFill="1" applyBorder="1" applyAlignment="1">
      <alignment horizontal="right"/>
    </xf>
    <xf numFmtId="166" fontId="113" fillId="4" borderId="114" xfId="6" applyNumberFormat="1" applyFont="1" applyFill="1" applyBorder="1" applyAlignment="1">
      <alignment horizontal="right"/>
    </xf>
    <xf numFmtId="172" fontId="113" fillId="4" borderId="114" xfId="6" applyNumberFormat="1" applyFont="1" applyFill="1" applyBorder="1" applyAlignment="1">
      <alignment horizontal="right"/>
    </xf>
    <xf numFmtId="171" fontId="113" fillId="4" borderId="114" xfId="6" applyNumberFormat="1" applyFont="1" applyFill="1" applyBorder="1" applyAlignment="1">
      <alignment horizontal="right"/>
    </xf>
    <xf numFmtId="37" fontId="113" fillId="4" borderId="114" xfId="7" applyNumberFormat="1" applyFont="1" applyFill="1" applyBorder="1" applyAlignment="1">
      <alignment horizontal="right" vertical="center"/>
    </xf>
    <xf numFmtId="37" fontId="113" fillId="4" borderId="116" xfId="7" applyNumberFormat="1" applyFont="1" applyFill="1" applyBorder="1" applyAlignment="1">
      <alignment horizontal="right" vertical="center"/>
    </xf>
    <xf numFmtId="166" fontId="113" fillId="4" borderId="0" xfId="6" applyNumberFormat="1" applyFont="1" applyFill="1" applyBorder="1" applyAlignment="1">
      <alignment horizontal="right"/>
    </xf>
    <xf numFmtId="37" fontId="113" fillId="4" borderId="0" xfId="7" applyNumberFormat="1" applyFont="1" applyFill="1" applyBorder="1" applyAlignment="1">
      <alignment horizontal="right" vertical="center"/>
    </xf>
    <xf numFmtId="166" fontId="113" fillId="4" borderId="2" xfId="6" applyNumberFormat="1" applyFont="1" applyFill="1" applyBorder="1" applyAlignment="1">
      <alignment horizontal="right"/>
    </xf>
    <xf numFmtId="172" fontId="113" fillId="4" borderId="2" xfId="6" applyNumberFormat="1" applyFont="1" applyFill="1" applyBorder="1" applyAlignment="1">
      <alignment horizontal="right"/>
    </xf>
    <xf numFmtId="169" fontId="113" fillId="4" borderId="2" xfId="6" applyNumberFormat="1" applyFont="1" applyFill="1" applyBorder="1" applyAlignment="1">
      <alignment horizontal="right"/>
    </xf>
    <xf numFmtId="37" fontId="113" fillId="4" borderId="2" xfId="6" applyNumberFormat="1" applyFont="1" applyFill="1" applyBorder="1" applyAlignment="1">
      <alignment horizontal="right" vertical="center"/>
    </xf>
    <xf numFmtId="166" fontId="17" fillId="4" borderId="12" xfId="9" applyNumberFormat="1" applyFont="1" applyFill="1" applyBorder="1" applyAlignment="1">
      <alignment horizontal="right"/>
    </xf>
    <xf numFmtId="166" fontId="3" fillId="4" borderId="138" xfId="0" applyNumberFormat="1" applyFont="1" applyFill="1" applyBorder="1" applyAlignment="1">
      <alignment horizontal="right"/>
    </xf>
    <xf numFmtId="166" fontId="3" fillId="4" borderId="139" xfId="0" applyNumberFormat="1" applyFont="1" applyFill="1" applyBorder="1" applyAlignment="1">
      <alignment horizontal="right"/>
    </xf>
    <xf numFmtId="166" fontId="17" fillId="4" borderId="139" xfId="9" applyNumberFormat="1" applyFont="1" applyFill="1" applyBorder="1" applyAlignment="1">
      <alignment horizontal="right"/>
    </xf>
    <xf numFmtId="166" fontId="3" fillId="4" borderId="142" xfId="0" applyNumberFormat="1" applyFont="1" applyFill="1" applyBorder="1" applyAlignment="1">
      <alignment horizontal="right"/>
    </xf>
    <xf numFmtId="166" fontId="3" fillId="4" borderId="143" xfId="0" applyNumberFormat="1" applyFont="1" applyFill="1" applyBorder="1" applyAlignment="1">
      <alignment horizontal="right"/>
    </xf>
    <xf numFmtId="166" fontId="17" fillId="4" borderId="143" xfId="9" applyNumberFormat="1" applyFont="1" applyFill="1" applyBorder="1" applyAlignment="1">
      <alignment horizontal="right"/>
    </xf>
    <xf numFmtId="166" fontId="3" fillId="4" borderId="16" xfId="0" applyNumberFormat="1" applyFont="1" applyFill="1" applyBorder="1" applyAlignment="1">
      <alignment horizontal="right"/>
    </xf>
    <xf numFmtId="166" fontId="3" fillId="4" borderId="15" xfId="0" applyNumberFormat="1" applyFont="1" applyFill="1" applyBorder="1" applyAlignment="1">
      <alignment horizontal="right"/>
    </xf>
    <xf numFmtId="166" fontId="3" fillId="4" borderId="144" xfId="2" applyNumberFormat="1" applyFont="1" applyFill="1" applyBorder="1" applyAlignment="1">
      <alignment horizontal="right"/>
    </xf>
    <xf numFmtId="166" fontId="3" fillId="4" borderId="145" xfId="2" applyNumberFormat="1" applyFont="1" applyFill="1" applyBorder="1" applyAlignment="1">
      <alignment horizontal="right"/>
    </xf>
    <xf numFmtId="169" fontId="3" fillId="4" borderId="145" xfId="2" applyNumberFormat="1" applyFont="1" applyFill="1" applyBorder="1" applyAlignment="1">
      <alignment horizontal="right"/>
    </xf>
    <xf numFmtId="166" fontId="3" fillId="4" borderId="148" xfId="2" applyNumberFormat="1" applyFont="1" applyFill="1" applyBorder="1" applyAlignment="1">
      <alignment horizontal="right"/>
    </xf>
    <xf numFmtId="166" fontId="3" fillId="4" borderId="149" xfId="2" applyNumberFormat="1" applyFont="1" applyFill="1" applyBorder="1" applyAlignment="1">
      <alignment horizontal="right"/>
    </xf>
    <xf numFmtId="166" fontId="3" fillId="7" borderId="151" xfId="0" applyNumberFormat="1" applyFont="1" applyFill="1" applyBorder="1" applyAlignment="1">
      <alignment horizontal="right"/>
    </xf>
    <xf numFmtId="166" fontId="3" fillId="7" borderId="153" xfId="0" applyNumberFormat="1" applyFont="1" applyFill="1" applyBorder="1" applyAlignment="1">
      <alignment horizontal="right"/>
    </xf>
    <xf numFmtId="166" fontId="3" fillId="4" borderId="154" xfId="2" applyNumberFormat="1" applyFont="1" applyFill="1" applyBorder="1" applyAlignment="1">
      <alignment horizontal="right"/>
    </xf>
    <xf numFmtId="166" fontId="3" fillId="4" borderId="155" xfId="2" applyNumberFormat="1" applyFont="1" applyFill="1" applyBorder="1" applyAlignment="1">
      <alignment horizontal="right"/>
    </xf>
    <xf numFmtId="166" fontId="3" fillId="4" borderId="106" xfId="2" applyNumberFormat="1" applyFont="1" applyFill="1" applyBorder="1" applyAlignment="1">
      <alignment horizontal="right"/>
    </xf>
    <xf numFmtId="166" fontId="3" fillId="4" borderId="158" xfId="2" applyNumberFormat="1" applyFont="1" applyFill="1" applyBorder="1" applyAlignment="1">
      <alignment horizontal="right"/>
    </xf>
    <xf numFmtId="166" fontId="3" fillId="4" borderId="159" xfId="2" applyNumberFormat="1" applyFont="1" applyFill="1" applyBorder="1" applyAlignment="1">
      <alignment horizontal="right"/>
    </xf>
    <xf numFmtId="166" fontId="3" fillId="4" borderId="162" xfId="2" applyNumberFormat="1" applyFont="1" applyFill="1" applyBorder="1" applyAlignment="1">
      <alignment horizontal="right"/>
    </xf>
    <xf numFmtId="166" fontId="3" fillId="4" borderId="160" xfId="2" applyNumberFormat="1" applyFont="1" applyFill="1" applyBorder="1" applyAlignment="1">
      <alignment horizontal="right"/>
    </xf>
    <xf numFmtId="166" fontId="3" fillId="4" borderId="163" xfId="2" applyNumberFormat="1" applyFont="1" applyFill="1" applyBorder="1" applyAlignment="1">
      <alignment horizontal="right"/>
    </xf>
    <xf numFmtId="166" fontId="3" fillId="4" borderId="166" xfId="2" applyNumberFormat="1" applyFont="1" applyFill="1" applyBorder="1" applyAlignment="1">
      <alignment horizontal="right"/>
    </xf>
    <xf numFmtId="168" fontId="3" fillId="4" borderId="165" xfId="2" applyNumberFormat="1" applyFont="1" applyFill="1" applyBorder="1" applyAlignment="1">
      <alignment horizontal="right"/>
    </xf>
    <xf numFmtId="166" fontId="3" fillId="4" borderId="165" xfId="2" applyNumberFormat="1" applyFont="1" applyFill="1" applyBorder="1" applyAlignment="1">
      <alignment horizontal="right"/>
    </xf>
    <xf numFmtId="171" fontId="3" fillId="4" borderId="165" xfId="2" applyNumberFormat="1" applyFont="1" applyFill="1" applyBorder="1" applyAlignment="1">
      <alignment horizontal="right"/>
    </xf>
    <xf numFmtId="168" fontId="3" fillId="4" borderId="0" xfId="2" applyNumberFormat="1" applyFont="1" applyFill="1" applyBorder="1" applyAlignment="1">
      <alignment horizontal="right"/>
    </xf>
    <xf numFmtId="168" fontId="3" fillId="4" borderId="2" xfId="2" applyNumberFormat="1" applyFont="1" applyFill="1" applyBorder="1" applyAlignment="1">
      <alignment horizontal="right"/>
    </xf>
    <xf numFmtId="166" fontId="3" fillId="4" borderId="2" xfId="2" applyNumberFormat="1" applyFont="1" applyFill="1" applyBorder="1" applyAlignment="1">
      <alignment horizontal="right"/>
    </xf>
    <xf numFmtId="171" fontId="3" fillId="4" borderId="2" xfId="0" applyNumberFormat="1" applyFont="1" applyFill="1" applyBorder="1" applyAlignment="1">
      <alignment horizontal="right"/>
    </xf>
    <xf numFmtId="169" fontId="3" fillId="4" borderId="2" xfId="2" applyNumberFormat="1" applyFont="1" applyFill="1" applyBorder="1" applyAlignment="1">
      <alignment horizontal="right"/>
    </xf>
    <xf numFmtId="168" fontId="3" fillId="4" borderId="12" xfId="0" applyNumberFormat="1" applyFont="1" applyFill="1" applyBorder="1" applyAlignment="1">
      <alignment horizontal="right"/>
    </xf>
    <xf numFmtId="171" fontId="3" fillId="4" borderId="12" xfId="0" applyNumberFormat="1" applyFont="1" applyFill="1" applyBorder="1" applyAlignment="1">
      <alignment horizontal="right"/>
    </xf>
    <xf numFmtId="9" fontId="3" fillId="4" borderId="12" xfId="1" applyNumberFormat="1" applyFont="1" applyFill="1" applyBorder="1" applyAlignment="1">
      <alignment horizontal="right"/>
    </xf>
    <xf numFmtId="171" fontId="3" fillId="4" borderId="8" xfId="2" applyNumberFormat="1" applyFont="1" applyFill="1" applyBorder="1" applyAlignment="1">
      <alignment horizontal="right"/>
    </xf>
    <xf numFmtId="166" fontId="3" fillId="4" borderId="173" xfId="2" applyNumberFormat="1" applyFont="1" applyFill="1" applyBorder="1" applyAlignment="1">
      <alignment horizontal="right"/>
    </xf>
    <xf numFmtId="166" fontId="3" fillId="4" borderId="156" xfId="2" applyNumberFormat="1" applyFont="1" applyFill="1" applyBorder="1" applyAlignment="1">
      <alignment horizontal="right"/>
    </xf>
    <xf numFmtId="166" fontId="3" fillId="3" borderId="157" xfId="2" applyNumberFormat="1" applyFont="1" applyFill="1" applyBorder="1" applyAlignment="1">
      <alignment horizontal="right"/>
    </xf>
    <xf numFmtId="166" fontId="3" fillId="3" borderId="161" xfId="2" applyNumberFormat="1" applyFont="1" applyFill="1" applyBorder="1" applyAlignment="1">
      <alignment horizontal="right"/>
    </xf>
    <xf numFmtId="166" fontId="3" fillId="3" borderId="10" xfId="2" applyNumberFormat="1" applyFont="1" applyFill="1" applyBorder="1" applyAlignment="1">
      <alignment horizontal="right"/>
    </xf>
    <xf numFmtId="166" fontId="3" fillId="4" borderId="175" xfId="2" applyNumberFormat="1" applyFont="1" applyFill="1" applyBorder="1" applyAlignment="1">
      <alignment horizontal="right"/>
    </xf>
    <xf numFmtId="166" fontId="3" fillId="4" borderId="177" xfId="2" applyNumberFormat="1" applyFont="1" applyFill="1" applyBorder="1" applyAlignment="1">
      <alignment horizontal="right"/>
    </xf>
    <xf numFmtId="166" fontId="3" fillId="4" borderId="216" xfId="2" applyNumberFormat="1" applyFont="1" applyFill="1" applyBorder="1" applyAlignment="1">
      <alignment horizontal="right"/>
    </xf>
    <xf numFmtId="166" fontId="3" fillId="4" borderId="21" xfId="2" applyNumberFormat="1" applyFont="1" applyFill="1" applyBorder="1" applyAlignment="1">
      <alignment horizontal="right"/>
    </xf>
    <xf numFmtId="166" fontId="3" fillId="4" borderId="176" xfId="2" applyNumberFormat="1" applyFont="1" applyFill="1" applyBorder="1" applyAlignment="1">
      <alignment horizontal="right"/>
    </xf>
    <xf numFmtId="166" fontId="3" fillId="4" borderId="22" xfId="2" applyNumberFormat="1" applyFont="1" applyFill="1" applyBorder="1" applyAlignment="1">
      <alignment horizontal="right"/>
    </xf>
    <xf numFmtId="166" fontId="3" fillId="4" borderId="179" xfId="2" applyNumberFormat="1" applyFont="1" applyFill="1" applyBorder="1" applyAlignment="1">
      <alignment horizontal="right"/>
    </xf>
    <xf numFmtId="166" fontId="3" fillId="4" borderId="178" xfId="2" applyNumberFormat="1" applyFont="1" applyFill="1" applyBorder="1" applyAlignment="1">
      <alignment horizontal="right"/>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12" xfId="0" applyNumberFormat="1" applyFont="1" applyFill="1" applyBorder="1" applyAlignment="1">
      <alignment horizontal="right"/>
    </xf>
    <xf numFmtId="166" fontId="3" fillId="3" borderId="2" xfId="0" applyNumberFormat="1" applyFont="1" applyFill="1" applyBorder="1" applyAlignment="1"/>
    <xf numFmtId="0" fontId="84" fillId="3" borderId="15" xfId="2" quotePrefix="1" applyNumberFormat="1" applyFont="1" applyFill="1" applyBorder="1" applyAlignment="1">
      <alignment horizontal="left"/>
    </xf>
    <xf numFmtId="0" fontId="84" fillId="3" borderId="17" xfId="2" quotePrefix="1" applyNumberFormat="1" applyFont="1" applyFill="1" applyBorder="1" applyAlignment="1">
      <alignment horizontal="left"/>
    </xf>
    <xf numFmtId="0" fontId="3" fillId="3" borderId="0" xfId="0" applyFont="1" applyFill="1" applyAlignment="1">
      <alignment horizontal="left"/>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12" xfId="0" applyNumberFormat="1" applyFont="1" applyFill="1" applyBorder="1" applyAlignment="1">
      <alignment horizontal="right"/>
    </xf>
    <xf numFmtId="0" fontId="2" fillId="3" borderId="0" xfId="0" applyFont="1" applyFill="1" applyAlignment="1">
      <alignment horizontal="left"/>
    </xf>
    <xf numFmtId="166" fontId="4" fillId="3" borderId="0" xfId="0" applyNumberFormat="1" applyFont="1" applyFill="1" applyBorder="1" applyAlignment="1">
      <alignment horizontal="center"/>
    </xf>
    <xf numFmtId="16" fontId="36" fillId="4" borderId="40" xfId="0" quotePrefix="1" applyNumberFormat="1" applyFont="1" applyFill="1" applyBorder="1" applyAlignment="1">
      <alignment horizontal="center"/>
    </xf>
    <xf numFmtId="166" fontId="9" fillId="4" borderId="25" xfId="21" applyNumberFormat="1" applyFont="1" applyFill="1" applyBorder="1" applyAlignment="1" applyProtection="1">
      <alignment horizontal="right"/>
    </xf>
    <xf numFmtId="166" fontId="9" fillId="4" borderId="1" xfId="14" applyNumberFormat="1" applyFont="1" applyFill="1" applyBorder="1" applyAlignment="1" applyProtection="1">
      <alignment horizontal="right"/>
    </xf>
    <xf numFmtId="166" fontId="9" fillId="4" borderId="6" xfId="2" applyNumberFormat="1" applyFont="1" applyFill="1" applyBorder="1" applyAlignment="1">
      <alignment horizontal="right"/>
    </xf>
    <xf numFmtId="166" fontId="9" fillId="4" borderId="60" xfId="2" applyNumberFormat="1" applyFont="1" applyFill="1" applyBorder="1" applyAlignment="1">
      <alignment horizontal="right"/>
    </xf>
    <xf numFmtId="166" fontId="9" fillId="4" borderId="62" xfId="2" applyNumberFormat="1" applyFont="1" applyFill="1" applyBorder="1" applyAlignment="1">
      <alignment horizontal="right"/>
    </xf>
    <xf numFmtId="166" fontId="9" fillId="4" borderId="63" xfId="2" applyNumberFormat="1" applyFont="1" applyFill="1" applyBorder="1" applyAlignment="1">
      <alignment horizontal="right"/>
    </xf>
    <xf numFmtId="166" fontId="9" fillId="4" borderId="67" xfId="2" applyNumberFormat="1" applyFont="1" applyFill="1" applyBorder="1" applyAlignment="1">
      <alignment horizontal="right"/>
    </xf>
    <xf numFmtId="166" fontId="9" fillId="4" borderId="9" xfId="2" applyNumberFormat="1" applyFont="1" applyFill="1" applyBorder="1" applyAlignment="1">
      <alignment horizontal="right"/>
    </xf>
    <xf numFmtId="166" fontId="9" fillId="4" borderId="1" xfId="2" applyNumberFormat="1" applyFont="1" applyFill="1" applyBorder="1" applyAlignment="1">
      <alignment horizontal="right"/>
    </xf>
    <xf numFmtId="166" fontId="9" fillId="4" borderId="11" xfId="2" applyNumberFormat="1" applyFont="1" applyFill="1" applyBorder="1" applyAlignment="1">
      <alignment horizontal="right"/>
    </xf>
    <xf numFmtId="166" fontId="12" fillId="4" borderId="24" xfId="1054" applyNumberFormat="1" applyFont="1" applyFill="1" applyBorder="1" applyAlignment="1" applyProtection="1">
      <alignment horizontal="right"/>
    </xf>
    <xf numFmtId="166" fontId="117" fillId="4" borderId="28" xfId="4" applyNumberFormat="1" applyFont="1" applyFill="1" applyBorder="1" applyAlignment="1" applyProtection="1">
      <alignment horizontal="right" wrapText="1"/>
    </xf>
    <xf numFmtId="166" fontId="117" fillId="4" borderId="24" xfId="4" applyNumberFormat="1" applyFont="1" applyFill="1" applyBorder="1" applyAlignment="1" applyProtection="1">
      <alignment horizontal="right" wrapText="1"/>
    </xf>
    <xf numFmtId="166" fontId="117" fillId="4" borderId="26" xfId="4" applyNumberFormat="1" applyFont="1" applyFill="1" applyBorder="1" applyAlignment="1" applyProtection="1">
      <alignment horizontal="right" wrapText="1"/>
    </xf>
    <xf numFmtId="166" fontId="12" fillId="4" borderId="26" xfId="1054" applyNumberFormat="1" applyFont="1" applyFill="1" applyBorder="1" applyAlignment="1" applyProtection="1">
      <alignment horizontal="right"/>
    </xf>
    <xf numFmtId="166" fontId="12" fillId="4" borderId="27" xfId="1054" applyNumberFormat="1" applyFont="1" applyFill="1" applyBorder="1" applyAlignment="1" applyProtection="1">
      <alignment horizontal="right"/>
    </xf>
    <xf numFmtId="166" fontId="12" fillId="4" borderId="0" xfId="1054" applyNumberFormat="1" applyFont="1" applyFill="1" applyBorder="1" applyAlignment="1" applyProtection="1">
      <alignment horizontal="right"/>
    </xf>
    <xf numFmtId="166" fontId="12" fillId="4" borderId="2" xfId="1054" applyNumberFormat="1" applyFont="1" applyFill="1" applyBorder="1" applyAlignment="1" applyProtection="1">
      <alignment horizontal="right"/>
    </xf>
    <xf numFmtId="166" fontId="6" fillId="4" borderId="173" xfId="2" applyNumberFormat="1" applyFont="1" applyFill="1" applyBorder="1" applyAlignment="1">
      <alignment horizontal="right"/>
    </xf>
    <xf numFmtId="166" fontId="6" fillId="4" borderId="156" xfId="2" applyNumberFormat="1" applyFont="1" applyFill="1" applyBorder="1" applyAlignment="1">
      <alignment horizontal="right"/>
    </xf>
    <xf numFmtId="166" fontId="6" fillId="4" borderId="162" xfId="2" applyNumberFormat="1" applyFont="1" applyFill="1" applyBorder="1" applyAlignment="1">
      <alignment horizontal="right"/>
    </xf>
    <xf numFmtId="166" fontId="6" fillId="4" borderId="160" xfId="2" applyNumberFormat="1" applyFont="1" applyFill="1" applyBorder="1" applyAlignment="1">
      <alignment horizontal="right"/>
    </xf>
    <xf numFmtId="166" fontId="6" fillId="4" borderId="6" xfId="2" applyNumberFormat="1" applyFont="1" applyFill="1" applyBorder="1" applyAlignment="1">
      <alignment horizontal="right"/>
    </xf>
    <xf numFmtId="166" fontId="6" fillId="4" borderId="9" xfId="2" applyNumberFormat="1" applyFont="1" applyFill="1" applyBorder="1" applyAlignment="1">
      <alignment horizontal="right"/>
    </xf>
    <xf numFmtId="0" fontId="5" fillId="4" borderId="24" xfId="14" applyFont="1" applyFill="1" applyBorder="1" applyAlignment="1" applyProtection="1">
      <alignment horizontal="left"/>
    </xf>
    <xf numFmtId="166" fontId="9" fillId="4" borderId="0" xfId="14" applyNumberFormat="1" applyFont="1" applyFill="1" applyBorder="1" applyAlignment="1" applyProtection="1">
      <alignment horizontal="right"/>
    </xf>
    <xf numFmtId="166" fontId="9" fillId="4" borderId="25" xfId="1053" applyNumberFormat="1" applyFont="1" applyFill="1" applyBorder="1" applyAlignment="1" applyProtection="1">
      <alignment horizontal="right" wrapText="1"/>
    </xf>
    <xf numFmtId="166" fontId="9" fillId="4" borderId="24" xfId="1053" applyNumberFormat="1" applyFont="1" applyFill="1" applyBorder="1" applyAlignment="1" applyProtection="1">
      <alignment horizontal="right" wrapText="1"/>
    </xf>
    <xf numFmtId="166" fontId="9" fillId="4" borderId="35" xfId="1053" applyNumberFormat="1" applyFont="1" applyFill="1" applyBorder="1" applyAlignment="1" applyProtection="1">
      <alignment horizontal="right" wrapText="1"/>
    </xf>
    <xf numFmtId="166" fontId="9" fillId="4" borderId="36" xfId="1053" applyNumberFormat="1" applyFont="1" applyFill="1" applyBorder="1" applyAlignment="1" applyProtection="1">
      <alignment horizontal="right" wrapText="1"/>
    </xf>
    <xf numFmtId="166" fontId="9" fillId="4" borderId="11" xfId="1053" applyNumberFormat="1" applyFont="1" applyFill="1" applyBorder="1" applyAlignment="1" applyProtection="1">
      <alignment horizontal="right" wrapText="1"/>
    </xf>
    <xf numFmtId="166" fontId="9" fillId="4" borderId="12" xfId="1053" applyNumberFormat="1" applyFont="1" applyFill="1" applyBorder="1" applyAlignment="1" applyProtection="1">
      <alignment horizontal="right" wrapText="1"/>
    </xf>
    <xf numFmtId="166" fontId="9" fillId="4" borderId="14" xfId="1053" applyNumberFormat="1" applyFont="1" applyFill="1" applyBorder="1" applyAlignment="1" applyProtection="1">
      <alignment horizontal="right" wrapText="1"/>
    </xf>
    <xf numFmtId="166" fontId="9" fillId="4" borderId="4" xfId="1053" applyNumberFormat="1" applyFont="1" applyFill="1" applyBorder="1" applyAlignment="1" applyProtection="1">
      <alignment horizontal="right" wrapText="1"/>
    </xf>
    <xf numFmtId="166" fontId="9" fillId="4" borderId="1" xfId="1053" applyNumberFormat="1" applyFont="1" applyFill="1" applyBorder="1" applyAlignment="1" applyProtection="1">
      <alignment horizontal="right" wrapText="1"/>
    </xf>
    <xf numFmtId="166" fontId="9" fillId="4" borderId="2" xfId="1053" applyNumberFormat="1" applyFont="1" applyFill="1" applyBorder="1" applyAlignment="1" applyProtection="1">
      <alignment horizontal="right" wrapText="1"/>
    </xf>
    <xf numFmtId="166" fontId="9" fillId="4" borderId="6" xfId="1053" applyNumberFormat="1" applyFont="1" applyFill="1" applyBorder="1" applyAlignment="1" applyProtection="1">
      <alignment horizontal="right" wrapText="1"/>
    </xf>
    <xf numFmtId="166" fontId="9" fillId="4" borderId="0" xfId="1053" applyNumberFormat="1" applyFont="1" applyFill="1" applyBorder="1" applyAlignment="1" applyProtection="1">
      <alignment horizontal="right" wrapText="1"/>
    </xf>
    <xf numFmtId="37" fontId="111" fillId="4" borderId="6" xfId="26" applyFont="1" applyFill="1" applyBorder="1" applyAlignment="1" applyProtection="1">
      <alignment horizontal="center" wrapText="1"/>
    </xf>
    <xf numFmtId="37" fontId="9" fillId="4" borderId="0" xfId="26" applyFont="1" applyFill="1" applyBorder="1" applyAlignment="1" applyProtection="1">
      <alignment wrapText="1"/>
    </xf>
    <xf numFmtId="37" fontId="112" fillId="4" borderId="0" xfId="26" applyFont="1" applyFill="1" applyBorder="1" applyAlignment="1" applyProtection="1">
      <alignment wrapText="1"/>
    </xf>
    <xf numFmtId="166" fontId="9" fillId="4" borderId="1" xfId="21" applyNumberFormat="1" applyFont="1" applyFill="1" applyBorder="1" applyAlignment="1" applyProtection="1">
      <alignment horizontal="right"/>
    </xf>
    <xf numFmtId="166" fontId="9" fillId="4" borderId="0" xfId="2" applyNumberFormat="1" applyFont="1" applyFill="1" applyBorder="1" applyAlignment="1">
      <alignment horizontal="right"/>
    </xf>
    <xf numFmtId="0" fontId="9" fillId="4" borderId="0" xfId="2" applyNumberFormat="1" applyFont="1" applyFill="1" applyBorder="1" applyAlignment="1">
      <alignment horizontal="left"/>
    </xf>
    <xf numFmtId="166" fontId="9" fillId="4" borderId="59" xfId="2" applyNumberFormat="1" applyFont="1" applyFill="1" applyBorder="1" applyAlignment="1">
      <alignment horizontal="right"/>
    </xf>
    <xf numFmtId="0" fontId="9" fillId="4" borderId="59" xfId="2" applyNumberFormat="1" applyFont="1" applyFill="1" applyBorder="1" applyAlignment="1">
      <alignment horizontal="left"/>
    </xf>
    <xf numFmtId="166" fontId="9" fillId="4" borderId="61" xfId="2" applyNumberFormat="1" applyFont="1" applyFill="1" applyBorder="1" applyAlignment="1">
      <alignment horizontal="right"/>
    </xf>
    <xf numFmtId="0" fontId="92" fillId="4" borderId="0" xfId="2" applyNumberFormat="1" applyFont="1" applyFill="1" applyBorder="1" applyAlignment="1">
      <alignment horizontal="left"/>
    </xf>
    <xf numFmtId="0" fontId="92" fillId="4" borderId="59" xfId="2" applyNumberFormat="1" applyFont="1" applyFill="1" applyBorder="1" applyAlignment="1">
      <alignment horizontal="left"/>
    </xf>
    <xf numFmtId="166" fontId="9" fillId="4" borderId="65" xfId="2" applyNumberFormat="1" applyFont="1" applyFill="1" applyBorder="1" applyAlignment="1">
      <alignment horizontal="right"/>
    </xf>
    <xf numFmtId="166" fontId="9" fillId="4" borderId="66" xfId="2" applyNumberFormat="1" applyFont="1" applyFill="1" applyBorder="1" applyAlignment="1">
      <alignment horizontal="right"/>
    </xf>
    <xf numFmtId="0" fontId="92" fillId="4" borderId="59" xfId="2" quotePrefix="1" applyNumberFormat="1" applyFont="1" applyFill="1" applyBorder="1" applyAlignment="1">
      <alignment horizontal="left"/>
    </xf>
    <xf numFmtId="166" fontId="9" fillId="4" borderId="4" xfId="2" applyNumberFormat="1" applyFont="1" applyFill="1" applyBorder="1" applyAlignment="1">
      <alignment horizontal="right"/>
    </xf>
    <xf numFmtId="0" fontId="92" fillId="4" borderId="4" xfId="2" quotePrefix="1" applyNumberFormat="1" applyFont="1" applyFill="1" applyBorder="1" applyAlignment="1">
      <alignment horizontal="left"/>
    </xf>
    <xf numFmtId="166" fontId="9" fillId="4" borderId="8" xfId="2" applyNumberFormat="1" applyFont="1" applyFill="1" applyBorder="1" applyAlignment="1">
      <alignment horizontal="right"/>
    </xf>
    <xf numFmtId="0" fontId="92" fillId="4" borderId="8" xfId="2" applyNumberFormat="1" applyFont="1" applyFill="1" applyBorder="1" applyAlignment="1">
      <alignment horizontal="left"/>
    </xf>
    <xf numFmtId="0" fontId="92" fillId="4" borderId="66" xfId="2" applyNumberFormat="1" applyFont="1" applyFill="1" applyBorder="1" applyAlignment="1">
      <alignment horizontal="left"/>
    </xf>
    <xf numFmtId="166" fontId="9" fillId="4" borderId="2" xfId="2" applyNumberFormat="1" applyFont="1" applyFill="1" applyBorder="1" applyAlignment="1">
      <alignment horizontal="right"/>
    </xf>
    <xf numFmtId="0" fontId="92" fillId="4" borderId="2" xfId="2" applyNumberFormat="1" applyFont="1" applyFill="1" applyBorder="1" applyAlignment="1">
      <alignment horizontal="left"/>
    </xf>
    <xf numFmtId="166" fontId="9" fillId="4" borderId="70" xfId="2" applyNumberFormat="1" applyFont="1" applyFill="1" applyBorder="1" applyAlignment="1">
      <alignment horizontal="right"/>
    </xf>
    <xf numFmtId="0" fontId="92" fillId="4" borderId="70" xfId="2" applyNumberFormat="1" applyFont="1" applyFill="1" applyBorder="1" applyAlignment="1">
      <alignment horizontal="left"/>
    </xf>
    <xf numFmtId="166" fontId="9" fillId="4" borderId="71" xfId="2" applyNumberFormat="1" applyFont="1" applyFill="1" applyBorder="1" applyAlignment="1">
      <alignment horizontal="right"/>
    </xf>
    <xf numFmtId="0" fontId="92" fillId="4" borderId="71" xfId="2" applyNumberFormat="1" applyFont="1" applyFill="1" applyBorder="1" applyAlignment="1">
      <alignment horizontal="left"/>
    </xf>
    <xf numFmtId="166" fontId="9" fillId="4" borderId="72" xfId="2" applyNumberFormat="1" applyFont="1" applyFill="1" applyBorder="1" applyAlignment="1">
      <alignment horizontal="right"/>
    </xf>
    <xf numFmtId="0" fontId="92" fillId="4" borderId="72" xfId="2" applyNumberFormat="1" applyFont="1" applyFill="1" applyBorder="1" applyAlignment="1">
      <alignment horizontal="left"/>
    </xf>
    <xf numFmtId="166" fontId="9" fillId="4" borderId="73" xfId="2" applyNumberFormat="1" applyFont="1" applyFill="1" applyBorder="1" applyAlignment="1">
      <alignment horizontal="right"/>
    </xf>
    <xf numFmtId="0" fontId="9" fillId="4" borderId="73" xfId="2" applyNumberFormat="1" applyFont="1" applyFill="1" applyBorder="1" applyAlignment="1">
      <alignment horizontal="left"/>
    </xf>
    <xf numFmtId="0" fontId="9" fillId="4" borderId="2" xfId="2" applyNumberFormat="1" applyFont="1" applyFill="1" applyBorder="1" applyAlignment="1">
      <alignment horizontal="left"/>
    </xf>
    <xf numFmtId="166" fontId="6" fillId="4" borderId="76" xfId="2" applyNumberFormat="1" applyFont="1" applyFill="1" applyBorder="1" applyAlignment="1">
      <alignment horizontal="right"/>
    </xf>
    <xf numFmtId="166" fontId="6" fillId="4" borderId="77" xfId="2" applyNumberFormat="1" applyFont="1" applyFill="1" applyBorder="1" applyAlignment="1">
      <alignment horizontal="right"/>
    </xf>
    <xf numFmtId="166" fontId="93" fillId="4" borderId="77" xfId="2" applyNumberFormat="1" applyFont="1" applyFill="1" applyBorder="1" applyAlignment="1">
      <alignment horizontal="right"/>
    </xf>
    <xf numFmtId="166" fontId="6" fillId="4" borderId="79" xfId="2" applyNumberFormat="1" applyFont="1" applyFill="1" applyBorder="1" applyAlignment="1">
      <alignment horizontal="right"/>
    </xf>
    <xf numFmtId="166" fontId="6" fillId="4" borderId="80" xfId="2" applyNumberFormat="1" applyFont="1" applyFill="1" applyBorder="1" applyAlignment="1">
      <alignment horizontal="right"/>
    </xf>
    <xf numFmtId="166" fontId="93" fillId="4" borderId="80" xfId="2" applyNumberFormat="1" applyFont="1" applyFill="1" applyBorder="1" applyAlignment="1">
      <alignment horizontal="right"/>
    </xf>
    <xf numFmtId="166" fontId="6" fillId="4" borderId="82" xfId="2" applyNumberFormat="1" applyFont="1" applyFill="1" applyBorder="1" applyAlignment="1">
      <alignment horizontal="right"/>
    </xf>
    <xf numFmtId="166" fontId="6" fillId="4" borderId="83" xfId="2" applyNumberFormat="1" applyFont="1" applyFill="1" applyBorder="1" applyAlignment="1">
      <alignment horizontal="right"/>
    </xf>
    <xf numFmtId="166" fontId="93" fillId="4" borderId="83" xfId="2" applyNumberFormat="1" applyFont="1" applyFill="1" applyBorder="1" applyAlignment="1">
      <alignment horizontal="right"/>
    </xf>
    <xf numFmtId="166" fontId="6" fillId="4" borderId="86" xfId="2" applyNumberFormat="1" applyFont="1" applyFill="1" applyBorder="1" applyAlignment="1">
      <alignment horizontal="right"/>
    </xf>
    <xf numFmtId="166" fontId="6" fillId="4" borderId="84" xfId="2" applyNumberFormat="1" applyFont="1" applyFill="1" applyBorder="1" applyAlignment="1">
      <alignment horizontal="right"/>
    </xf>
    <xf numFmtId="166" fontId="93" fillId="4" borderId="84" xfId="2" applyNumberFormat="1" applyFont="1" applyFill="1" applyBorder="1" applyAlignment="1">
      <alignment horizontal="right"/>
    </xf>
    <xf numFmtId="166" fontId="6" fillId="4" borderId="85" xfId="2" applyNumberFormat="1" applyFont="1" applyFill="1" applyBorder="1" applyAlignment="1">
      <alignment horizontal="right"/>
    </xf>
    <xf numFmtId="0" fontId="84" fillId="4" borderId="85" xfId="2" quotePrefix="1" applyNumberFormat="1" applyFont="1" applyFill="1" applyBorder="1" applyAlignment="1">
      <alignment horizontal="left" vertical="center"/>
    </xf>
    <xf numFmtId="166" fontId="6" fillId="4" borderId="87" xfId="2" applyNumberFormat="1" applyFont="1" applyFill="1" applyBorder="1" applyAlignment="1">
      <alignment horizontal="right"/>
    </xf>
    <xf numFmtId="166" fontId="93" fillId="4" borderId="87" xfId="2" applyNumberFormat="1" applyFont="1" applyFill="1" applyBorder="1" applyAlignment="1">
      <alignment horizontal="right"/>
    </xf>
    <xf numFmtId="166" fontId="6" fillId="4" borderId="88" xfId="2" applyNumberFormat="1" applyFont="1" applyFill="1" applyBorder="1" applyAlignment="1">
      <alignment horizontal="right"/>
    </xf>
    <xf numFmtId="166" fontId="93" fillId="4" borderId="88" xfId="2" applyNumberFormat="1" applyFont="1" applyFill="1" applyBorder="1" applyAlignment="1">
      <alignment horizontal="right"/>
    </xf>
    <xf numFmtId="166" fontId="6" fillId="4" borderId="89" xfId="2" applyNumberFormat="1" applyFont="1" applyFill="1" applyBorder="1" applyAlignment="1">
      <alignment horizontal="right"/>
    </xf>
    <xf numFmtId="166" fontId="12" fillId="4" borderId="24" xfId="1054" applyNumberFormat="1" applyFont="1" applyFill="1" applyBorder="1" applyAlignment="1" applyProtection="1">
      <alignment horizontal="right"/>
      <protection locked="0"/>
    </xf>
    <xf numFmtId="166" fontId="10" fillId="4" borderId="0" xfId="1054" applyNumberFormat="1" applyFont="1" applyFill="1" applyBorder="1" applyAlignment="1" applyProtection="1">
      <alignment horizontal="right"/>
    </xf>
    <xf numFmtId="166" fontId="113" fillId="4" borderId="0" xfId="1054" applyNumberFormat="1" applyFont="1" applyFill="1" applyBorder="1" applyAlignment="1" applyProtection="1">
      <alignment horizontal="right" wrapText="1"/>
    </xf>
    <xf numFmtId="166" fontId="10" fillId="4" borderId="26" xfId="1054" applyNumberFormat="1" applyFont="1" applyFill="1" applyBorder="1" applyAlignment="1" applyProtection="1">
      <alignment horizontal="right"/>
    </xf>
    <xf numFmtId="166" fontId="113" fillId="4" borderId="26" xfId="1054" applyNumberFormat="1" applyFont="1" applyFill="1" applyBorder="1" applyAlignment="1" applyProtection="1">
      <alignment horizontal="right" wrapText="1"/>
    </xf>
    <xf numFmtId="166" fontId="10" fillId="4" borderId="24" xfId="1054" applyNumberFormat="1" applyFont="1" applyFill="1" applyBorder="1" applyAlignment="1" applyProtection="1">
      <alignment horizontal="right"/>
      <protection locked="0"/>
    </xf>
    <xf numFmtId="166" fontId="125" fillId="4" borderId="26" xfId="1054" applyNumberFormat="1" applyFont="1" applyFill="1" applyBorder="1" applyAlignment="1" applyProtection="1">
      <alignment horizontal="right"/>
    </xf>
    <xf numFmtId="166" fontId="12" fillId="4" borderId="26" xfId="1054" applyNumberFormat="1" applyFont="1" applyFill="1" applyBorder="1" applyAlignment="1" applyProtection="1">
      <alignment horizontal="right"/>
      <protection locked="0"/>
    </xf>
    <xf numFmtId="166" fontId="10" fillId="4" borderId="24" xfId="1054" applyNumberFormat="1" applyFont="1" applyFill="1" applyBorder="1" applyAlignment="1" applyProtection="1">
      <alignment horizontal="right"/>
    </xf>
    <xf numFmtId="166" fontId="125" fillId="4" borderId="24" xfId="1054" applyNumberFormat="1" applyFont="1" applyFill="1" applyBorder="1" applyAlignment="1" applyProtection="1">
      <alignment horizontal="right"/>
    </xf>
    <xf numFmtId="166" fontId="10" fillId="4" borderId="26" xfId="1054" applyNumberFormat="1" applyFont="1" applyFill="1" applyBorder="1" applyAlignment="1" applyProtection="1">
      <alignment horizontal="right"/>
      <protection locked="0"/>
    </xf>
    <xf numFmtId="166" fontId="12" fillId="4" borderId="27" xfId="1054" applyNumberFormat="1" applyFont="1" applyFill="1" applyBorder="1" applyAlignment="1" applyProtection="1">
      <alignment horizontal="right"/>
      <protection locked="0"/>
    </xf>
    <xf numFmtId="166" fontId="10" fillId="4" borderId="27" xfId="1054" applyNumberFormat="1" applyFont="1" applyFill="1" applyBorder="1" applyAlignment="1" applyProtection="1">
      <alignment horizontal="right"/>
    </xf>
    <xf numFmtId="166" fontId="125" fillId="4" borderId="27" xfId="1054" applyNumberFormat="1" applyFont="1" applyFill="1" applyBorder="1" applyAlignment="1" applyProtection="1">
      <alignment horizontal="right"/>
    </xf>
    <xf numFmtId="166" fontId="125" fillId="4" borderId="0" xfId="1054" applyNumberFormat="1" applyFont="1" applyFill="1" applyBorder="1" applyAlignment="1" applyProtection="1">
      <alignment horizontal="right"/>
    </xf>
    <xf numFmtId="166" fontId="10" fillId="4" borderId="2" xfId="1054" applyNumberFormat="1" applyFont="1" applyFill="1" applyBorder="1" applyAlignment="1" applyProtection="1">
      <alignment horizontal="right"/>
    </xf>
    <xf numFmtId="166" fontId="113" fillId="4" borderId="2" xfId="1054" applyNumberFormat="1" applyFont="1" applyFill="1" applyBorder="1" applyAlignment="1" applyProtection="1">
      <alignment horizontal="right"/>
    </xf>
    <xf numFmtId="166" fontId="12" fillId="4" borderId="0" xfId="1054" applyNumberFormat="1" applyFont="1" applyFill="1" applyBorder="1" applyAlignment="1" applyProtection="1">
      <alignment horizontal="right" wrapText="1"/>
    </xf>
    <xf numFmtId="166" fontId="10" fillId="4" borderId="0" xfId="1054" applyNumberFormat="1" applyFont="1" applyFill="1" applyBorder="1" applyAlignment="1" applyProtection="1">
      <alignment horizontal="right" wrapText="1"/>
    </xf>
    <xf numFmtId="166" fontId="117" fillId="4" borderId="12" xfId="4" applyNumberFormat="1" applyFont="1" applyFill="1" applyBorder="1" applyAlignment="1" applyProtection="1">
      <alignment horizontal="right" wrapText="1"/>
      <protection locked="0"/>
    </xf>
    <xf numFmtId="166" fontId="117" fillId="4" borderId="24" xfId="4" applyNumberFormat="1" applyFont="1" applyFill="1" applyBorder="1" applyAlignment="1" applyProtection="1">
      <alignment horizontal="right" wrapText="1"/>
      <protection locked="0"/>
    </xf>
    <xf numFmtId="166" fontId="117" fillId="4" borderId="34" xfId="4" applyNumberFormat="1" applyFont="1" applyFill="1" applyBorder="1" applyAlignment="1" applyProtection="1">
      <alignment horizontal="right" wrapText="1"/>
      <protection locked="0"/>
    </xf>
    <xf numFmtId="166" fontId="120" fillId="4" borderId="24" xfId="4" applyNumberFormat="1" applyFont="1" applyFill="1" applyBorder="1" applyAlignment="1" applyProtection="1">
      <alignment horizontal="right" wrapText="1"/>
    </xf>
    <xf numFmtId="166" fontId="121" fillId="4" borderId="24" xfId="4" applyNumberFormat="1" applyFont="1" applyFill="1" applyBorder="1" applyAlignment="1" applyProtection="1">
      <alignment horizontal="right" wrapText="1"/>
    </xf>
    <xf numFmtId="166" fontId="117" fillId="4" borderId="26" xfId="4" applyNumberFormat="1" applyFont="1" applyFill="1" applyBorder="1" applyAlignment="1" applyProtection="1">
      <alignment horizontal="right" wrapText="1"/>
      <protection locked="0"/>
    </xf>
    <xf numFmtId="166" fontId="120" fillId="4" borderId="26" xfId="4" applyNumberFormat="1" applyFont="1" applyFill="1" applyBorder="1" applyAlignment="1" applyProtection="1">
      <alignment horizontal="right" wrapText="1"/>
    </xf>
    <xf numFmtId="166" fontId="121" fillId="4" borderId="26" xfId="4" applyNumberFormat="1" applyFont="1" applyFill="1" applyBorder="1" applyAlignment="1" applyProtection="1">
      <alignment horizontal="right" wrapText="1"/>
    </xf>
    <xf numFmtId="166" fontId="14" fillId="4" borderId="26" xfId="4" applyNumberFormat="1" applyFont="1" applyFill="1" applyBorder="1" applyAlignment="1" applyProtection="1">
      <alignment horizontal="right" wrapText="1"/>
    </xf>
    <xf numFmtId="166" fontId="9" fillId="4" borderId="33" xfId="1055" applyNumberFormat="1" applyFont="1" applyFill="1" applyBorder="1" applyAlignment="1" applyProtection="1">
      <alignment horizontal="right" wrapText="1"/>
    </xf>
    <xf numFmtId="166" fontId="9" fillId="4" borderId="25" xfId="1055" applyNumberFormat="1" applyFont="1" applyFill="1" applyBorder="1" applyAlignment="1" applyProtection="1">
      <alignment horizontal="right" wrapText="1"/>
    </xf>
    <xf numFmtId="166" fontId="9" fillId="4" borderId="32" xfId="1055" applyNumberFormat="1" applyFont="1" applyFill="1" applyBorder="1" applyAlignment="1" applyProtection="1">
      <alignment horizontal="right" wrapText="1"/>
    </xf>
    <xf numFmtId="166" fontId="9" fillId="4" borderId="6" xfId="1055" applyNumberFormat="1" applyFont="1" applyFill="1" applyBorder="1" applyAlignment="1" applyProtection="1">
      <alignment horizontal="right" wrapText="1"/>
    </xf>
    <xf numFmtId="166" fontId="9" fillId="4" borderId="1" xfId="1055" applyNumberFormat="1" applyFont="1" applyFill="1" applyBorder="1" applyAlignment="1" applyProtection="1">
      <alignment horizontal="right" wrapText="1"/>
    </xf>
    <xf numFmtId="166" fontId="9" fillId="4" borderId="6" xfId="0" applyNumberFormat="1" applyFont="1" applyFill="1" applyBorder="1" applyAlignment="1" applyProtection="1">
      <alignment horizontal="right" wrapText="1"/>
    </xf>
    <xf numFmtId="166" fontId="9" fillId="4" borderId="14" xfId="1055" applyNumberFormat="1" applyFont="1" applyFill="1" applyBorder="1" applyAlignment="1" applyProtection="1">
      <alignment horizontal="right" wrapText="1"/>
    </xf>
    <xf numFmtId="166" fontId="6" fillId="4" borderId="14" xfId="2" applyNumberFormat="1" applyFont="1" applyFill="1" applyBorder="1" applyAlignment="1">
      <alignment horizontal="right"/>
    </xf>
    <xf numFmtId="166" fontId="6" fillId="4" borderId="230" xfId="2" applyNumberFormat="1" applyFont="1" applyFill="1" applyBorder="1" applyAlignment="1">
      <alignment horizontal="right"/>
    </xf>
    <xf numFmtId="166" fontId="6" fillId="4" borderId="231" xfId="2" applyNumberFormat="1" applyFont="1" applyFill="1" applyBorder="1" applyAlignment="1">
      <alignment horizontal="right"/>
    </xf>
    <xf numFmtId="166" fontId="6" fillId="4" borderId="232" xfId="2" applyNumberFormat="1" applyFont="1" applyFill="1" applyBorder="1" applyAlignment="1">
      <alignment horizontal="right"/>
    </xf>
    <xf numFmtId="166" fontId="6" fillId="4" borderId="1" xfId="2" applyNumberFormat="1" applyFont="1" applyFill="1" applyBorder="1" applyAlignment="1">
      <alignment horizontal="right"/>
    </xf>
    <xf numFmtId="166" fontId="6" fillId="4" borderId="11" xfId="2" applyNumberFormat="1" applyFont="1" applyFill="1" applyBorder="1" applyAlignment="1">
      <alignment horizontal="right"/>
    </xf>
    <xf numFmtId="166" fontId="6" fillId="4" borderId="12" xfId="2" applyNumberFormat="1" applyFont="1" applyFill="1" applyBorder="1" applyAlignment="1">
      <alignment horizontal="right"/>
    </xf>
    <xf numFmtId="166" fontId="6" fillId="4" borderId="12" xfId="2" applyNumberFormat="1" applyFont="1" applyFill="1" applyBorder="1" applyAlignment="1"/>
    <xf numFmtId="166" fontId="6" fillId="4" borderId="234" xfId="2" applyNumberFormat="1" applyFont="1" applyFill="1" applyBorder="1" applyAlignment="1">
      <alignment horizontal="right"/>
    </xf>
    <xf numFmtId="166" fontId="6" fillId="4" borderId="224" xfId="2" applyNumberFormat="1" applyFont="1" applyFill="1" applyBorder="1" applyAlignment="1">
      <alignment horizontal="right"/>
    </xf>
    <xf numFmtId="166" fontId="6" fillId="4" borderId="224" xfId="2" applyNumberFormat="1" applyFont="1" applyFill="1" applyBorder="1" applyAlignment="1"/>
    <xf numFmtId="166" fontId="6" fillId="4" borderId="15" xfId="2" applyNumberFormat="1" applyFont="1" applyFill="1" applyBorder="1" applyAlignment="1"/>
    <xf numFmtId="166" fontId="12" fillId="4" borderId="25" xfId="1053" applyNumberFormat="1" applyFont="1" applyFill="1" applyBorder="1" applyAlignment="1" applyProtection="1">
      <alignment horizontal="right" wrapText="1"/>
    </xf>
    <xf numFmtId="176" fontId="12" fillId="4" borderId="6" xfId="1053" applyNumberFormat="1" applyFont="1" applyFill="1" applyBorder="1" applyAlignment="1" applyProtection="1">
      <alignment horizontal="right" wrapText="1"/>
    </xf>
    <xf numFmtId="166" fontId="12" fillId="4" borderId="1" xfId="1053" applyNumberFormat="1" applyFont="1" applyFill="1" applyBorder="1" applyAlignment="1" applyProtection="1">
      <alignment horizontal="right" wrapText="1"/>
    </xf>
    <xf numFmtId="166" fontId="6" fillId="4" borderId="12" xfId="2" applyNumberFormat="1" applyFont="1" applyFill="1" applyBorder="1" applyAlignment="1" applyProtection="1">
      <alignment horizontal="right"/>
      <protection locked="0"/>
    </xf>
    <xf numFmtId="166" fontId="6" fillId="4" borderId="93" xfId="2" applyNumberFormat="1" applyFont="1" applyFill="1" applyBorder="1" applyAlignment="1" applyProtection="1">
      <protection locked="0"/>
    </xf>
    <xf numFmtId="166" fontId="6" fillId="4" borderId="93" xfId="2" applyNumberFormat="1" applyFont="1" applyFill="1" applyBorder="1" applyAlignment="1" applyProtection="1">
      <alignment horizontal="right"/>
      <protection locked="0"/>
    </xf>
    <xf numFmtId="166" fontId="6" fillId="4" borderId="8" xfId="2" applyNumberFormat="1" applyFont="1" applyFill="1" applyBorder="1" applyAlignment="1" applyProtection="1">
      <alignment horizontal="right"/>
      <protection locked="0"/>
    </xf>
    <xf numFmtId="166" fontId="6" fillId="4" borderId="8" xfId="2" applyNumberFormat="1" applyFont="1" applyFill="1" applyBorder="1" applyAlignment="1" applyProtection="1">
      <protection locked="0"/>
    </xf>
    <xf numFmtId="166" fontId="6" fillId="4" borderId="101" xfId="2" applyNumberFormat="1" applyFont="1" applyFill="1" applyBorder="1" applyAlignment="1">
      <alignment horizontal="right"/>
    </xf>
    <xf numFmtId="166" fontId="6" fillId="4" borderId="103" xfId="2" applyNumberFormat="1" applyFont="1" applyFill="1" applyBorder="1" applyAlignment="1">
      <alignment horizontal="right" vertical="top"/>
    </xf>
    <xf numFmtId="166" fontId="6" fillId="4" borderId="105" xfId="2" applyNumberFormat="1" applyFont="1" applyFill="1" applyBorder="1" applyAlignment="1">
      <alignment horizontal="right" vertical="top"/>
    </xf>
    <xf numFmtId="166" fontId="6" fillId="4" borderId="9" xfId="2" applyNumberFormat="1" applyFont="1" applyFill="1" applyBorder="1" applyAlignment="1">
      <alignment horizontal="right" vertical="top"/>
    </xf>
    <xf numFmtId="166" fontId="6" fillId="4" borderId="20" xfId="2" applyNumberFormat="1" applyFont="1" applyFill="1" applyBorder="1" applyAlignment="1">
      <alignment horizontal="right" vertical="top"/>
    </xf>
    <xf numFmtId="166" fontId="6" fillId="4" borderId="109" xfId="4" applyNumberFormat="1" applyFont="1" applyFill="1" applyBorder="1" applyAlignment="1">
      <alignment horizontal="right"/>
    </xf>
    <xf numFmtId="166" fontId="6" fillId="4" borderId="12" xfId="1" applyNumberFormat="1" applyFont="1" applyFill="1" applyBorder="1" applyAlignment="1">
      <alignment horizontal="right"/>
    </xf>
    <xf numFmtId="166" fontId="6" fillId="4" borderId="0" xfId="4" applyNumberFormat="1" applyFont="1" applyFill="1" applyBorder="1" applyAlignment="1">
      <alignment horizontal="right"/>
    </xf>
    <xf numFmtId="166" fontId="6" fillId="4" borderId="110" xfId="1" applyNumberFormat="1" applyFont="1" applyFill="1" applyBorder="1" applyAlignment="1">
      <alignment horizontal="right"/>
    </xf>
    <xf numFmtId="166" fontId="6" fillId="4" borderId="111" xfId="4" applyNumberFormat="1" applyFont="1" applyFill="1" applyBorder="1" applyAlignment="1">
      <alignment horizontal="right"/>
    </xf>
    <xf numFmtId="166" fontId="6" fillId="4" borderId="8" xfId="4" applyNumberFormat="1" applyFont="1" applyFill="1" applyBorder="1" applyAlignment="1">
      <alignment horizontal="right"/>
    </xf>
    <xf numFmtId="166" fontId="6" fillId="4" borderId="8" xfId="1" applyNumberFormat="1" applyFont="1" applyFill="1" applyBorder="1" applyAlignment="1">
      <alignment horizontal="right"/>
    </xf>
    <xf numFmtId="166" fontId="6" fillId="4" borderId="11" xfId="4" applyNumberFormat="1" applyFont="1" applyFill="1" applyBorder="1" applyAlignment="1">
      <alignment horizontal="right"/>
    </xf>
    <xf numFmtId="166" fontId="6" fillId="4" borderId="113" xfId="4" applyNumberFormat="1" applyFont="1" applyFill="1" applyBorder="1" applyAlignment="1">
      <alignment horizontal="right"/>
    </xf>
    <xf numFmtId="166" fontId="6" fillId="4" borderId="100" xfId="4" applyNumberFormat="1" applyFont="1" applyFill="1" applyBorder="1" applyAlignment="1">
      <alignment horizontal="right"/>
    </xf>
    <xf numFmtId="166" fontId="6" fillId="4" borderId="6" xfId="4" applyNumberFormat="1" applyFont="1" applyFill="1" applyBorder="1" applyAlignment="1">
      <alignment horizontal="right"/>
    </xf>
    <xf numFmtId="166" fontId="6" fillId="4" borderId="9" xfId="4" applyNumberFormat="1" applyFont="1" applyFill="1" applyBorder="1" applyAlignment="1">
      <alignment horizontal="right"/>
    </xf>
    <xf numFmtId="166" fontId="89" fillId="4" borderId="12" xfId="9" applyNumberFormat="1" applyFont="1" applyFill="1" applyBorder="1" applyAlignment="1">
      <alignment horizontal="right"/>
    </xf>
    <xf numFmtId="166" fontId="6" fillId="4" borderId="138" xfId="0" applyNumberFormat="1" applyFont="1" applyFill="1" applyBorder="1" applyAlignment="1">
      <alignment horizontal="right"/>
    </xf>
    <xf numFmtId="166" fontId="6" fillId="4" borderId="139" xfId="0" applyNumberFormat="1" applyFont="1" applyFill="1" applyBorder="1" applyAlignment="1">
      <alignment horizontal="right"/>
    </xf>
    <xf numFmtId="166" fontId="89" fillId="4" borderId="139" xfId="9" applyNumberFormat="1" applyFont="1" applyFill="1" applyBorder="1" applyAlignment="1">
      <alignment horizontal="right"/>
    </xf>
    <xf numFmtId="166" fontId="6" fillId="4" borderId="142" xfId="0" applyNumberFormat="1" applyFont="1" applyFill="1" applyBorder="1" applyAlignment="1">
      <alignment horizontal="right"/>
    </xf>
    <xf numFmtId="166" fontId="6" fillId="4" borderId="143" xfId="0" applyNumberFormat="1" applyFont="1" applyFill="1" applyBorder="1" applyAlignment="1">
      <alignment horizontal="right"/>
    </xf>
    <xf numFmtId="166" fontId="89" fillId="4" borderId="143" xfId="9" applyNumberFormat="1" applyFont="1" applyFill="1" applyBorder="1" applyAlignment="1">
      <alignment horizontal="right"/>
    </xf>
    <xf numFmtId="166" fontId="6" fillId="4" borderId="16" xfId="0" applyNumberFormat="1" applyFont="1" applyFill="1" applyBorder="1" applyAlignment="1">
      <alignment horizontal="right"/>
    </xf>
    <xf numFmtId="166" fontId="6" fillId="4" borderId="15" xfId="0" applyNumberFormat="1" applyFont="1" applyFill="1" applyBorder="1" applyAlignment="1">
      <alignment horizontal="right"/>
    </xf>
    <xf numFmtId="166" fontId="6" fillId="4" borderId="144" xfId="2" applyNumberFormat="1" applyFont="1" applyFill="1" applyBorder="1" applyAlignment="1">
      <alignment horizontal="right"/>
    </xf>
    <xf numFmtId="166" fontId="6" fillId="4" borderId="145" xfId="2" applyNumberFormat="1" applyFont="1" applyFill="1" applyBorder="1" applyAlignment="1">
      <alignment horizontal="right"/>
    </xf>
    <xf numFmtId="166" fontId="6" fillId="4" borderId="148" xfId="2" applyNumberFormat="1" applyFont="1" applyFill="1" applyBorder="1" applyAlignment="1">
      <alignment horizontal="right"/>
    </xf>
    <xf numFmtId="166" fontId="6" fillId="4" borderId="149" xfId="2" applyNumberFormat="1" applyFont="1" applyFill="1" applyBorder="1" applyAlignment="1">
      <alignment horizontal="right"/>
    </xf>
    <xf numFmtId="169" fontId="6" fillId="4" borderId="145" xfId="2" applyNumberFormat="1" applyFont="1" applyFill="1" applyBorder="1" applyAlignment="1">
      <alignment horizontal="right"/>
    </xf>
    <xf numFmtId="166" fontId="6" fillId="4" borderId="154" xfId="2" applyNumberFormat="1" applyFont="1" applyFill="1" applyBorder="1" applyAlignment="1">
      <alignment horizontal="right"/>
    </xf>
    <xf numFmtId="166" fontId="6" fillId="4" borderId="106" xfId="2" applyNumberFormat="1" applyFont="1" applyFill="1" applyBorder="1" applyAlignment="1">
      <alignment horizontal="right"/>
    </xf>
    <xf numFmtId="166" fontId="6" fillId="4" borderId="155" xfId="2" applyNumberFormat="1" applyFont="1" applyFill="1" applyBorder="1" applyAlignment="1">
      <alignment horizontal="right"/>
    </xf>
    <xf numFmtId="166" fontId="6" fillId="4" borderId="158" xfId="2" applyNumberFormat="1" applyFont="1" applyFill="1" applyBorder="1" applyAlignment="1">
      <alignment horizontal="right"/>
    </xf>
    <xf numFmtId="166" fontId="6" fillId="4" borderId="159" xfId="2" applyNumberFormat="1" applyFont="1" applyFill="1" applyBorder="1" applyAlignment="1">
      <alignment horizontal="right"/>
    </xf>
    <xf numFmtId="166" fontId="6" fillId="4" borderId="163" xfId="2" applyNumberFormat="1" applyFont="1" applyFill="1" applyBorder="1" applyAlignment="1">
      <alignment horizontal="right"/>
    </xf>
    <xf numFmtId="166" fontId="6" fillId="4" borderId="171" xfId="0" applyNumberFormat="1" applyFont="1" applyFill="1" applyBorder="1" applyAlignment="1">
      <alignment horizontal="right"/>
    </xf>
    <xf numFmtId="166" fontId="6" fillId="4" borderId="172" xfId="0" applyNumberFormat="1" applyFont="1" applyFill="1" applyBorder="1" applyAlignment="1">
      <alignment horizontal="right"/>
    </xf>
    <xf numFmtId="166" fontId="6" fillId="4" borderId="9" xfId="0" applyNumberFormat="1" applyFont="1" applyFill="1" applyBorder="1" applyAlignment="1">
      <alignment horizontal="right"/>
    </xf>
    <xf numFmtId="166" fontId="6" fillId="4" borderId="175" xfId="2" applyNumberFormat="1" applyFont="1" applyFill="1" applyBorder="1" applyAlignment="1">
      <alignment horizontal="right"/>
    </xf>
    <xf numFmtId="166" fontId="6" fillId="4" borderId="179" xfId="2" applyNumberFormat="1" applyFont="1" applyFill="1" applyBorder="1" applyAlignment="1">
      <alignment horizontal="right"/>
    </xf>
    <xf numFmtId="166" fontId="6" fillId="4" borderId="178" xfId="2" applyNumberFormat="1" applyFont="1" applyFill="1" applyBorder="1" applyAlignment="1">
      <alignment horizontal="right"/>
    </xf>
    <xf numFmtId="41" fontId="74" fillId="4" borderId="25" xfId="1053" applyNumberFormat="1" applyFont="1" applyFill="1" applyBorder="1" applyAlignment="1" applyProtection="1">
      <alignment horizontal="right"/>
    </xf>
    <xf numFmtId="41" fontId="74" fillId="4" borderId="30" xfId="1053" applyNumberFormat="1" applyFont="1" applyFill="1" applyBorder="1" applyAlignment="1" applyProtection="1">
      <alignment horizontal="right"/>
    </xf>
    <xf numFmtId="41" fontId="74" fillId="4" borderId="48" xfId="1053" applyNumberFormat="1" applyFont="1" applyFill="1" applyBorder="1" applyAlignment="1" applyProtection="1">
      <alignment horizontal="right"/>
    </xf>
    <xf numFmtId="41" fontId="74" fillId="4" borderId="49" xfId="1053" applyNumberFormat="1" applyFont="1" applyFill="1" applyBorder="1" applyAlignment="1" applyProtection="1">
      <alignment horizontal="right"/>
    </xf>
    <xf numFmtId="41" fontId="74" fillId="4" borderId="50" xfId="1053" applyNumberFormat="1" applyFont="1" applyFill="1" applyBorder="1" applyAlignment="1" applyProtection="1">
      <alignment horizontal="right"/>
    </xf>
    <xf numFmtId="41" fontId="74" fillId="4" borderId="51" xfId="1053" applyNumberFormat="1" applyFont="1" applyFill="1" applyBorder="1" applyAlignment="1" applyProtection="1">
      <alignment horizontal="right"/>
    </xf>
    <xf numFmtId="41" fontId="74" fillId="4" borderId="1" xfId="1053" applyNumberFormat="1" applyFont="1" applyFill="1" applyBorder="1" applyAlignment="1" applyProtection="1">
      <alignment horizontal="right"/>
    </xf>
    <xf numFmtId="41" fontId="74" fillId="4" borderId="3" xfId="1053" applyNumberFormat="1" applyFont="1" applyFill="1" applyBorder="1" applyAlignment="1" applyProtection="1">
      <alignment horizontal="right"/>
    </xf>
    <xf numFmtId="41" fontId="74" fillId="4" borderId="14" xfId="1053" applyNumberFormat="1" applyFont="1" applyFill="1" applyBorder="1" applyAlignment="1" applyProtection="1">
      <alignment horizontal="right"/>
    </xf>
    <xf numFmtId="41" fontId="74" fillId="4" borderId="7" xfId="1053" applyNumberFormat="1" applyFont="1" applyFill="1" applyBorder="1" applyAlignment="1" applyProtection="1">
      <alignment horizontal="right"/>
    </xf>
    <xf numFmtId="41" fontId="74" fillId="4" borderId="52" xfId="1053" applyNumberFormat="1" applyFont="1" applyFill="1" applyBorder="1" applyAlignment="1" applyProtection="1">
      <alignment horizontal="right"/>
    </xf>
    <xf numFmtId="41" fontId="74" fillId="4" borderId="53" xfId="1053" applyNumberFormat="1" applyFont="1" applyFill="1" applyBorder="1" applyAlignment="1" applyProtection="1">
      <alignment horizontal="right"/>
    </xf>
    <xf numFmtId="166" fontId="6" fillId="4" borderId="25" xfId="1053" applyNumberFormat="1" applyFont="1" applyFill="1" applyBorder="1" applyAlignment="1" applyProtection="1">
      <alignment horizontal="right"/>
    </xf>
    <xf numFmtId="166" fontId="6" fillId="4" borderId="1" xfId="1053" applyNumberFormat="1" applyFont="1" applyFill="1" applyBorder="1" applyAlignment="1" applyProtection="1">
      <alignment horizontal="right"/>
    </xf>
    <xf numFmtId="166" fontId="6" fillId="4" borderId="6" xfId="1053" applyNumberFormat="1" applyFont="1" applyFill="1" applyBorder="1" applyAlignment="1" applyProtection="1">
      <alignment horizontal="right"/>
    </xf>
    <xf numFmtId="166" fontId="6" fillId="4" borderId="14" xfId="1053" applyNumberFormat="1" applyFont="1" applyFill="1" applyBorder="1" applyAlignment="1" applyProtection="1">
      <alignment horizontal="right"/>
    </xf>
    <xf numFmtId="166" fontId="6" fillId="4" borderId="25" xfId="1053" applyNumberFormat="1" applyFont="1" applyFill="1" applyBorder="1" applyAlignment="1" applyProtection="1">
      <alignment horizontal="right"/>
      <protection locked="0"/>
    </xf>
    <xf numFmtId="166" fontId="6" fillId="4" borderId="6" xfId="1053" applyNumberFormat="1" applyFont="1" applyFill="1" applyBorder="1" applyAlignment="1" applyProtection="1">
      <alignment horizontal="right"/>
      <protection locked="0"/>
    </xf>
    <xf numFmtId="179" fontId="23" fillId="4" borderId="12" xfId="24" applyNumberFormat="1" applyFont="1" applyFill="1" applyBorder="1" applyAlignment="1" applyProtection="1">
      <alignment horizontal="right"/>
    </xf>
    <xf numFmtId="168" fontId="9" fillId="4" borderId="25" xfId="4" applyFont="1" applyFill="1" applyBorder="1" applyAlignment="1" applyProtection="1">
      <alignment horizontal="right" wrapText="1"/>
    </xf>
    <xf numFmtId="180" fontId="9" fillId="4" borderId="24" xfId="1053" applyNumberFormat="1" applyFont="1" applyFill="1" applyBorder="1" applyAlignment="1" applyProtection="1">
      <alignment wrapText="1"/>
    </xf>
    <xf numFmtId="168" fontId="9" fillId="4" borderId="28" xfId="4" applyFont="1" applyFill="1" applyBorder="1" applyAlignment="1" applyProtection="1">
      <alignment horizontal="right" wrapText="1"/>
    </xf>
    <xf numFmtId="168" fontId="9" fillId="4" borderId="28" xfId="4" applyFont="1" applyFill="1" applyBorder="1" applyAlignment="1" applyProtection="1">
      <alignment horizontal="right" wrapText="1"/>
      <protection locked="0"/>
    </xf>
    <xf numFmtId="168" fontId="9" fillId="4" borderId="32" xfId="1053" applyNumberFormat="1" applyFont="1" applyFill="1" applyBorder="1" applyAlignment="1" applyProtection="1">
      <alignment wrapText="1"/>
      <protection locked="0"/>
    </xf>
    <xf numFmtId="174" fontId="9" fillId="4" borderId="27" xfId="1053" applyNumberFormat="1" applyFont="1" applyFill="1" applyBorder="1" applyAlignment="1" applyProtection="1">
      <alignment horizontal="right" wrapText="1"/>
    </xf>
    <xf numFmtId="168" fontId="9" fillId="4" borderId="6" xfId="1053" applyNumberFormat="1" applyFont="1" applyFill="1" applyBorder="1" applyAlignment="1" applyProtection="1">
      <alignment wrapText="1"/>
      <protection locked="0"/>
    </xf>
    <xf numFmtId="168" fontId="9" fillId="4" borderId="0" xfId="1053" applyNumberFormat="1" applyFont="1" applyFill="1" applyBorder="1" applyAlignment="1" applyProtection="1">
      <alignment wrapText="1"/>
      <protection locked="0"/>
    </xf>
    <xf numFmtId="180" fontId="9" fillId="4" borderId="25" xfId="1053" applyNumberFormat="1" applyFont="1" applyFill="1" applyBorder="1" applyAlignment="1" applyProtection="1">
      <alignment horizontal="right" wrapText="1"/>
    </xf>
    <xf numFmtId="180" fontId="9" fillId="4" borderId="24" xfId="1053" applyNumberFormat="1" applyFont="1" applyFill="1" applyBorder="1" applyAlignment="1" applyProtection="1">
      <alignment horizontal="right" wrapText="1"/>
    </xf>
    <xf numFmtId="180" fontId="9" fillId="4" borderId="28" xfId="1053" applyNumberFormat="1" applyFont="1" applyFill="1" applyBorder="1" applyAlignment="1" applyProtection="1">
      <alignment horizontal="right" wrapText="1"/>
    </xf>
    <xf numFmtId="180" fontId="9" fillId="4" borderId="26" xfId="1053" applyNumberFormat="1" applyFont="1" applyFill="1" applyBorder="1" applyAlignment="1" applyProtection="1">
      <alignment horizontal="right" wrapText="1"/>
    </xf>
    <xf numFmtId="180" fontId="9" fillId="4" borderId="35" xfId="1053" applyNumberFormat="1" applyFont="1" applyFill="1" applyBorder="1" applyAlignment="1" applyProtection="1">
      <alignment horizontal="right" wrapText="1"/>
    </xf>
    <xf numFmtId="180" fontId="9" fillId="4" borderId="36" xfId="1053" applyNumberFormat="1" applyFont="1" applyFill="1" applyBorder="1" applyAlignment="1" applyProtection="1">
      <alignment horizontal="right" wrapText="1"/>
    </xf>
    <xf numFmtId="172" fontId="9" fillId="4" borderId="25" xfId="4" applyNumberFormat="1" applyFont="1" applyFill="1" applyBorder="1" applyAlignment="1" applyProtection="1">
      <alignment horizontal="right" wrapText="1"/>
      <protection locked="0"/>
    </xf>
    <xf numFmtId="172" fontId="9" fillId="4" borderId="32" xfId="1053" applyNumberFormat="1" applyFont="1" applyFill="1" applyBorder="1" applyAlignment="1" applyProtection="1">
      <alignment horizontal="right" wrapText="1"/>
      <protection locked="0"/>
    </xf>
    <xf numFmtId="172" fontId="9" fillId="4" borderId="6" xfId="1053" applyNumberFormat="1" applyFont="1" applyFill="1" applyBorder="1" applyAlignment="1" applyProtection="1">
      <alignment horizontal="right" wrapText="1"/>
      <protection locked="0"/>
    </xf>
    <xf numFmtId="172" fontId="9" fillId="4" borderId="14" xfId="4" applyNumberFormat="1" applyFont="1" applyFill="1" applyBorder="1" applyAlignment="1" applyProtection="1">
      <alignment horizontal="right" wrapText="1"/>
      <protection locked="0"/>
    </xf>
    <xf numFmtId="172" fontId="9" fillId="4" borderId="36" xfId="4" applyNumberFormat="1" applyFont="1" applyFill="1" applyBorder="1" applyAlignment="1" applyProtection="1">
      <alignment horizontal="right" wrapText="1"/>
      <protection locked="0"/>
    </xf>
    <xf numFmtId="166" fontId="6" fillId="4" borderId="166" xfId="2" applyNumberFormat="1" applyFont="1" applyFill="1" applyBorder="1" applyAlignment="1">
      <alignment horizontal="right"/>
    </xf>
    <xf numFmtId="168" fontId="6" fillId="4" borderId="165" xfId="2" applyNumberFormat="1" applyFont="1" applyFill="1" applyBorder="1" applyAlignment="1">
      <alignment horizontal="right"/>
    </xf>
    <xf numFmtId="166" fontId="6" fillId="4" borderId="165" xfId="2" applyNumberFormat="1" applyFont="1" applyFill="1" applyBorder="1" applyAlignment="1">
      <alignment horizontal="right"/>
    </xf>
    <xf numFmtId="171" fontId="6" fillId="4" borderId="165" xfId="2" applyNumberFormat="1" applyFont="1" applyFill="1" applyBorder="1" applyAlignment="1">
      <alignment horizontal="right"/>
    </xf>
    <xf numFmtId="168" fontId="6" fillId="4" borderId="0" xfId="2" applyNumberFormat="1" applyFont="1" applyFill="1" applyBorder="1" applyAlignment="1">
      <alignment horizontal="right"/>
    </xf>
    <xf numFmtId="168" fontId="6" fillId="4" borderId="2" xfId="2" applyNumberFormat="1" applyFont="1" applyFill="1" applyBorder="1" applyAlignment="1">
      <alignment horizontal="right"/>
    </xf>
    <xf numFmtId="171" fontId="6" fillId="4" borderId="2" xfId="0" applyNumberFormat="1" applyFont="1" applyFill="1" applyBorder="1" applyAlignment="1">
      <alignment horizontal="right"/>
    </xf>
    <xf numFmtId="169" fontId="6" fillId="4" borderId="2" xfId="2" applyNumberFormat="1" applyFont="1" applyFill="1" applyBorder="1" applyAlignment="1">
      <alignment horizontal="right"/>
    </xf>
    <xf numFmtId="168" fontId="6" fillId="4" borderId="12" xfId="0" applyNumberFormat="1" applyFont="1" applyFill="1" applyBorder="1" applyAlignment="1">
      <alignment horizontal="right"/>
    </xf>
    <xf numFmtId="171" fontId="6" fillId="4" borderId="12" xfId="0" applyNumberFormat="1" applyFont="1" applyFill="1" applyBorder="1" applyAlignment="1">
      <alignment horizontal="right"/>
    </xf>
    <xf numFmtId="9" fontId="6" fillId="4" borderId="12" xfId="1" applyNumberFormat="1" applyFont="1" applyFill="1" applyBorder="1" applyAlignment="1">
      <alignment horizontal="right"/>
    </xf>
    <xf numFmtId="168" fontId="6" fillId="4" borderId="8" xfId="2" applyNumberFormat="1" applyFont="1" applyFill="1" applyBorder="1" applyAlignment="1">
      <alignment horizontal="right"/>
    </xf>
    <xf numFmtId="171" fontId="6" fillId="4" borderId="8" xfId="2" applyNumberFormat="1" applyFont="1" applyFill="1" applyBorder="1" applyAlignment="1">
      <alignment horizontal="right"/>
    </xf>
    <xf numFmtId="177" fontId="6" fillId="4" borderId="8" xfId="2" applyNumberFormat="1" applyFont="1" applyFill="1" applyBorder="1" applyAlignment="1">
      <alignment horizontal="right"/>
    </xf>
    <xf numFmtId="0" fontId="3" fillId="4" borderId="4" xfId="0" applyNumberFormat="1" applyFont="1" applyFill="1" applyBorder="1" applyAlignment="1">
      <alignment horizontal="center" wrapText="1"/>
    </xf>
    <xf numFmtId="0" fontId="3" fillId="3" borderId="4" xfId="0" applyNumberFormat="1" applyFont="1" applyFill="1" applyBorder="1" applyAlignment="1">
      <alignment horizontal="center"/>
    </xf>
    <xf numFmtId="0" fontId="7" fillId="0" borderId="0" xfId="0" quotePrefix="1" applyFont="1" applyFill="1" applyBorder="1" applyAlignment="1">
      <alignment horizontal="left"/>
    </xf>
    <xf numFmtId="0" fontId="7" fillId="0" borderId="0" xfId="0" applyFont="1" applyFill="1" applyBorder="1" applyAlignment="1">
      <alignment horizontal="left"/>
    </xf>
    <xf numFmtId="0" fontId="14" fillId="0" borderId="26" xfId="11" applyFont="1" applyFill="1" applyBorder="1" applyAlignment="1" applyProtection="1">
      <alignment horizontal="left" wrapText="1"/>
    </xf>
    <xf numFmtId="0" fontId="3" fillId="3" borderId="0" xfId="0" applyNumberFormat="1" applyFont="1" applyFill="1" applyAlignment="1">
      <alignment horizontal="right"/>
    </xf>
    <xf numFmtId="0" fontId="3" fillId="4" borderId="0" xfId="0" applyNumberFormat="1" applyFont="1" applyFill="1" applyAlignment="1">
      <alignment horizontal="right"/>
    </xf>
    <xf numFmtId="0" fontId="7" fillId="0" borderId="0" xfId="0" applyFont="1" applyAlignment="1">
      <alignment vertical="center"/>
    </xf>
    <xf numFmtId="0" fontId="3" fillId="4" borderId="4" xfId="0" applyNumberFormat="1" applyFont="1" applyFill="1" applyBorder="1" applyAlignment="1">
      <alignment horizontal="right" wrapText="1"/>
    </xf>
    <xf numFmtId="0" fontId="3" fillId="4" borderId="0" xfId="0" applyNumberFormat="1" applyFont="1" applyFill="1" applyAlignment="1"/>
    <xf numFmtId="0" fontId="3" fillId="4" borderId="0" xfId="0" applyNumberFormat="1" applyFont="1" applyFill="1" applyAlignment="1">
      <alignment horizontal="center"/>
    </xf>
    <xf numFmtId="0" fontId="3" fillId="4" borderId="0" xfId="0" applyNumberFormat="1" applyFont="1" applyFill="1" applyAlignment="1">
      <alignment wrapText="1"/>
    </xf>
    <xf numFmtId="180" fontId="24" fillId="5" borderId="12" xfId="1" applyNumberFormat="1" applyFont="1" applyFill="1" applyBorder="1" applyAlignment="1" applyProtection="1">
      <alignment wrapText="1"/>
      <protection locked="0"/>
    </xf>
    <xf numFmtId="180" fontId="24" fillId="5" borderId="0" xfId="1" applyNumberFormat="1" applyFont="1" applyFill="1" applyBorder="1" applyAlignment="1" applyProtection="1">
      <alignment wrapText="1"/>
      <protection locked="0"/>
    </xf>
    <xf numFmtId="0" fontId="5" fillId="3" borderId="0" xfId="24" applyFont="1" applyFill="1" applyBorder="1" applyAlignment="1" applyProtection="1">
      <alignment horizontal="right" wrapText="1"/>
    </xf>
    <xf numFmtId="0" fontId="3" fillId="0" borderId="0" xfId="28" applyFont="1" applyFill="1" applyBorder="1" applyAlignment="1" applyProtection="1">
      <alignment horizontal="center"/>
    </xf>
    <xf numFmtId="0" fontId="36" fillId="0" borderId="6" xfId="0" applyFont="1" applyFill="1" applyBorder="1" applyAlignment="1"/>
    <xf numFmtId="0" fontId="36" fillId="0" borderId="5" xfId="0" applyFont="1" applyFill="1" applyBorder="1" applyAlignment="1"/>
    <xf numFmtId="0" fontId="24" fillId="0" borderId="39" xfId="0" applyFont="1" applyFill="1" applyBorder="1" applyAlignment="1">
      <alignment horizontal="center"/>
    </xf>
    <xf numFmtId="0" fontId="36" fillId="0" borderId="0" xfId="0" applyFont="1" applyFill="1" applyBorder="1"/>
    <xf numFmtId="0" fontId="24" fillId="0" borderId="5" xfId="0" applyFont="1" applyFill="1" applyBorder="1" applyAlignment="1">
      <alignment horizontal="center"/>
    </xf>
    <xf numFmtId="0" fontId="24" fillId="0" borderId="40" xfId="0" applyFont="1" applyFill="1" applyBorder="1" applyAlignment="1">
      <alignment horizontal="center"/>
    </xf>
    <xf numFmtId="0" fontId="36" fillId="0" borderId="40" xfId="0" applyFont="1" applyFill="1" applyBorder="1"/>
    <xf numFmtId="0" fontId="36" fillId="0" borderId="4" xfId="0" applyFont="1" applyFill="1" applyBorder="1"/>
    <xf numFmtId="0" fontId="36" fillId="0" borderId="7" xfId="0" applyFont="1" applyFill="1" applyBorder="1"/>
    <xf numFmtId="0" fontId="36" fillId="0" borderId="39" xfId="0" applyFont="1" applyFill="1" applyBorder="1" applyAlignment="1">
      <alignment horizontal="center"/>
    </xf>
    <xf numFmtId="0" fontId="36" fillId="0" borderId="6" xfId="0" applyFont="1" applyFill="1" applyBorder="1"/>
    <xf numFmtId="0" fontId="36" fillId="0" borderId="5" xfId="0" applyFont="1" applyFill="1" applyBorder="1"/>
    <xf numFmtId="0" fontId="36" fillId="0" borderId="39" xfId="0" applyFont="1" applyFill="1" applyBorder="1" applyAlignment="1">
      <alignment horizontal="center" vertical="top"/>
    </xf>
    <xf numFmtId="0" fontId="36" fillId="0" borderId="14" xfId="0" applyFont="1" applyFill="1" applyBorder="1"/>
    <xf numFmtId="0" fontId="36" fillId="0" borderId="40" xfId="0" applyFont="1" applyFill="1" applyBorder="1" applyAlignment="1">
      <alignment horizontal="center"/>
    </xf>
    <xf numFmtId="0" fontId="36" fillId="0" borderId="40" xfId="0" applyFont="1" applyFill="1" applyBorder="1" applyAlignment="1">
      <alignment horizontal="center" vertical="top"/>
    </xf>
    <xf numFmtId="0" fontId="37" fillId="0" borderId="0" xfId="0" quotePrefix="1" applyFont="1" applyFill="1" applyBorder="1" applyAlignment="1">
      <alignment horizontal="left" vertical="top"/>
    </xf>
    <xf numFmtId="0" fontId="37" fillId="0" borderId="0" xfId="0" quotePrefix="1" applyFont="1" applyFill="1" applyBorder="1" applyAlignment="1">
      <alignment horizontal="left"/>
    </xf>
    <xf numFmtId="0" fontId="3" fillId="0" borderId="4" xfId="0" applyFont="1" applyFill="1" applyBorder="1" applyAlignment="1"/>
    <xf numFmtId="0" fontId="3" fillId="0" borderId="0" xfId="0" applyFont="1" applyFill="1" applyBorder="1" applyAlignment="1"/>
    <xf numFmtId="166" fontId="3" fillId="0" borderId="14" xfId="0" applyNumberFormat="1" applyFont="1" applyFill="1" applyBorder="1" applyAlignment="1">
      <alignment horizontal="center"/>
    </xf>
    <xf numFmtId="0" fontId="3" fillId="0" borderId="3" xfId="0" applyFont="1" applyFill="1" applyBorder="1" applyAlignment="1">
      <alignment horizontal="center"/>
    </xf>
    <xf numFmtId="0" fontId="3" fillId="0" borderId="0" xfId="0" quotePrefix="1" applyFont="1" applyFill="1" applyBorder="1" applyAlignment="1">
      <alignment horizontal="center"/>
    </xf>
    <xf numFmtId="166" fontId="6" fillId="0" borderId="6" xfId="2" applyNumberFormat="1" applyFont="1" applyFill="1" applyBorder="1" applyAlignment="1">
      <alignment horizontal="right"/>
    </xf>
    <xf numFmtId="166" fontId="3" fillId="0" borderId="6" xfId="2" applyNumberFormat="1" applyFont="1" applyFill="1" applyBorder="1" applyAlignment="1">
      <alignment horizontal="right"/>
    </xf>
    <xf numFmtId="166" fontId="3" fillId="0" borderId="5" xfId="2" applyNumberFormat="1" applyFont="1" applyFill="1" applyBorder="1" applyAlignment="1">
      <alignment horizontal="right"/>
    </xf>
    <xf numFmtId="0" fontId="3" fillId="0" borderId="218" xfId="0" quotePrefix="1" applyFont="1" applyFill="1" applyBorder="1" applyAlignment="1">
      <alignment horizontal="center"/>
    </xf>
    <xf numFmtId="166" fontId="6" fillId="0" borderId="219" xfId="2" applyNumberFormat="1" applyFont="1" applyFill="1" applyBorder="1" applyAlignment="1">
      <alignment horizontal="right"/>
    </xf>
    <xf numFmtId="166" fontId="3" fillId="0" borderId="219" xfId="2" applyNumberFormat="1" applyFont="1" applyFill="1" applyBorder="1" applyAlignment="1">
      <alignment horizontal="right"/>
    </xf>
    <xf numFmtId="199" fontId="6" fillId="0" borderId="6" xfId="2" applyNumberFormat="1" applyFont="1" applyFill="1" applyBorder="1" applyAlignment="1">
      <alignment horizontal="right"/>
    </xf>
    <xf numFmtId="199" fontId="3" fillId="0" borderId="6" xfId="2" applyNumberFormat="1" applyFont="1" applyFill="1" applyBorder="1" applyAlignment="1">
      <alignment horizontal="right"/>
    </xf>
    <xf numFmtId="176" fontId="3" fillId="0" borderId="5" xfId="2" applyNumberFormat="1" applyFont="1" applyFill="1" applyBorder="1" applyAlignment="1">
      <alignment horizontal="right"/>
    </xf>
    <xf numFmtId="0" fontId="3" fillId="0" borderId="218" xfId="0" quotePrefix="1" applyFont="1" applyFill="1" applyBorder="1" applyAlignment="1">
      <alignment horizontal="center" vertical="top"/>
    </xf>
    <xf numFmtId="0" fontId="3" fillId="0" borderId="0" xfId="0" quotePrefix="1" applyFont="1" applyFill="1" applyBorder="1" applyAlignment="1">
      <alignment horizontal="center" vertical="top"/>
    </xf>
    <xf numFmtId="0" fontId="3" fillId="0" borderId="218" xfId="0" applyFont="1" applyFill="1" applyBorder="1" applyAlignment="1">
      <alignment horizontal="center" vertical="top"/>
    </xf>
    <xf numFmtId="0" fontId="3" fillId="0" borderId="15" xfId="0" applyFont="1" applyFill="1" applyBorder="1" applyAlignment="1">
      <alignment horizontal="center" vertical="top"/>
    </xf>
    <xf numFmtId="176" fontId="6" fillId="0" borderId="16" xfId="2" applyNumberFormat="1" applyFont="1" applyFill="1" applyBorder="1" applyAlignment="1">
      <alignment horizontal="right"/>
    </xf>
    <xf numFmtId="176" fontId="3" fillId="0" borderId="16" xfId="2" applyNumberFormat="1" applyFont="1" applyFill="1" applyBorder="1" applyAlignment="1">
      <alignment horizontal="right"/>
    </xf>
    <xf numFmtId="176" fontId="3" fillId="0" borderId="17" xfId="2" applyNumberFormat="1" applyFont="1" applyFill="1" applyBorder="1" applyAlignment="1">
      <alignment horizontal="right"/>
    </xf>
    <xf numFmtId="0" fontId="2" fillId="0" borderId="0" xfId="0" applyFont="1" applyFill="1" applyAlignment="1"/>
    <xf numFmtId="0" fontId="2" fillId="0" borderId="0" xfId="0" applyFont="1" applyFill="1" applyAlignment="1">
      <alignment horizontal="left"/>
    </xf>
    <xf numFmtId="0" fontId="3" fillId="0" borderId="5" xfId="0" applyFont="1" applyFill="1" applyBorder="1" applyAlignment="1"/>
    <xf numFmtId="0" fontId="3" fillId="0" borderId="1" xfId="0" applyFont="1" applyFill="1" applyBorder="1" applyAlignment="1"/>
    <xf numFmtId="0" fontId="3" fillId="0" borderId="2" xfId="0" applyFont="1" applyFill="1" applyBorder="1" applyAlignment="1">
      <alignment horizontal="center"/>
    </xf>
    <xf numFmtId="166" fontId="3" fillId="0" borderId="2" xfId="0" applyNumberFormat="1" applyFont="1" applyFill="1" applyBorder="1" applyAlignment="1">
      <alignment horizontal="right"/>
    </xf>
    <xf numFmtId="0" fontId="3" fillId="0" borderId="2" xfId="0" applyFont="1" applyFill="1" applyBorder="1" applyAlignment="1">
      <alignment horizontal="center" vertical="center" wrapText="1"/>
    </xf>
    <xf numFmtId="166" fontId="4" fillId="0" borderId="0" xfId="0" applyNumberFormat="1" applyFont="1" applyFill="1" applyBorder="1" applyAlignment="1">
      <alignment horizontal="center"/>
    </xf>
    <xf numFmtId="0" fontId="3" fillId="0" borderId="0" xfId="0" applyFont="1" applyFill="1" applyBorder="1" applyAlignment="1">
      <alignment horizontal="center"/>
    </xf>
    <xf numFmtId="166" fontId="3" fillId="0" borderId="0" xfId="0" applyNumberFormat="1" applyFont="1" applyFill="1" applyBorder="1" applyAlignment="1">
      <alignment horizontal="right"/>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xf>
    <xf numFmtId="0" fontId="3" fillId="0" borderId="4" xfId="0" applyNumberFormat="1" applyFont="1" applyFill="1" applyBorder="1" applyAlignment="1"/>
    <xf numFmtId="0" fontId="3" fillId="0" borderId="4" xfId="0" applyNumberFormat="1" applyFont="1" applyFill="1" applyBorder="1" applyAlignment="1">
      <alignment horizontal="right"/>
    </xf>
    <xf numFmtId="0" fontId="3" fillId="0" borderId="4" xfId="0" quotePrefix="1" applyFont="1" applyFill="1" applyBorder="1" applyAlignment="1">
      <alignment horizontal="left"/>
    </xf>
    <xf numFmtId="0" fontId="3" fillId="0" borderId="54" xfId="0" applyFont="1" applyFill="1" applyBorder="1" applyAlignment="1">
      <alignment horizontal="right"/>
    </xf>
    <xf numFmtId="0" fontId="3" fillId="0" borderId="55" xfId="0" applyFont="1" applyFill="1" applyBorder="1" applyAlignment="1">
      <alignment horizontal="left"/>
    </xf>
    <xf numFmtId="166" fontId="6" fillId="0" borderId="56" xfId="2" applyNumberFormat="1" applyFont="1" applyFill="1" applyBorder="1" applyAlignment="1">
      <alignment horizontal="right"/>
    </xf>
    <xf numFmtId="166" fontId="3" fillId="0" borderId="56" xfId="2" applyNumberFormat="1" applyFont="1" applyFill="1" applyBorder="1" applyAlignment="1">
      <alignment horizontal="right"/>
    </xf>
    <xf numFmtId="166" fontId="3" fillId="0" borderId="5" xfId="2" applyNumberFormat="1" applyFont="1" applyFill="1" applyBorder="1" applyAlignment="1"/>
    <xf numFmtId="0" fontId="3" fillId="0" borderId="57" xfId="0" applyFont="1" applyFill="1" applyBorder="1" applyAlignment="1">
      <alignment horizontal="right"/>
    </xf>
    <xf numFmtId="0" fontId="3" fillId="0" borderId="57" xfId="0" applyFont="1" applyFill="1" applyBorder="1" applyAlignment="1">
      <alignment horizontal="left"/>
    </xf>
    <xf numFmtId="0" fontId="3" fillId="0" borderId="57" xfId="0" applyFont="1" applyFill="1" applyBorder="1" applyAlignment="1"/>
    <xf numFmtId="0" fontId="3" fillId="0" borderId="58" xfId="0" applyFont="1" applyFill="1" applyBorder="1" applyAlignment="1"/>
    <xf numFmtId="166" fontId="6" fillId="0" borderId="57" xfId="2" applyNumberFormat="1" applyFont="1" applyFill="1" applyBorder="1" applyAlignment="1">
      <alignment horizontal="right"/>
    </xf>
    <xf numFmtId="166" fontId="3" fillId="0" borderId="57" xfId="2" applyNumberFormat="1" applyFont="1" applyFill="1" applyBorder="1" applyAlignment="1">
      <alignment horizontal="right"/>
    </xf>
    <xf numFmtId="0" fontId="3" fillId="0" borderId="0" xfId="0" applyFont="1" applyFill="1" applyBorder="1" applyAlignment="1">
      <alignment horizontal="left"/>
    </xf>
    <xf numFmtId="0" fontId="3" fillId="0" borderId="6" xfId="0" applyFont="1" applyFill="1" applyBorder="1" applyAlignment="1"/>
    <xf numFmtId="166" fontId="6" fillId="0" borderId="0" xfId="2" applyNumberFormat="1" applyFont="1" applyFill="1" applyBorder="1" applyAlignment="1">
      <alignment horizontal="right"/>
    </xf>
    <xf numFmtId="166" fontId="3" fillId="0" borderId="0" xfId="2" applyNumberFormat="1" applyFont="1" applyFill="1" applyBorder="1" applyAlignment="1">
      <alignment horizontal="right"/>
    </xf>
    <xf numFmtId="0" fontId="3" fillId="0" borderId="58" xfId="0" applyFont="1" applyFill="1" applyBorder="1" applyAlignment="1">
      <alignment horizontal="left"/>
    </xf>
    <xf numFmtId="0" fontId="3" fillId="0" borderId="6" xfId="0" applyFont="1" applyFill="1" applyBorder="1" applyAlignment="1">
      <alignment horizontal="left"/>
    </xf>
    <xf numFmtId="0" fontId="5" fillId="0" borderId="0" xfId="0" applyFont="1" applyFill="1" applyBorder="1" applyAlignment="1"/>
    <xf numFmtId="0" fontId="3" fillId="0" borderId="57" xfId="0" applyFont="1" applyFill="1" applyBorder="1" applyAlignment="1">
      <alignment horizontal="right" vertical="top"/>
    </xf>
    <xf numFmtId="0" fontId="5" fillId="0" borderId="227" xfId="0" applyFont="1" applyFill="1" applyBorder="1" applyAlignment="1">
      <alignment wrapText="1"/>
    </xf>
    <xf numFmtId="0" fontId="3" fillId="0" borderId="4" xfId="0" applyFont="1" applyFill="1" applyBorder="1" applyAlignment="1">
      <alignment horizontal="right"/>
    </xf>
    <xf numFmtId="166" fontId="3" fillId="0" borderId="7" xfId="2" applyNumberFormat="1" applyFont="1" applyFill="1" applyBorder="1" applyAlignment="1"/>
    <xf numFmtId="0" fontId="3" fillId="0" borderId="8" xfId="0" applyFont="1" applyFill="1" applyBorder="1" applyAlignment="1">
      <alignment horizontal="right"/>
    </xf>
    <xf numFmtId="0" fontId="3" fillId="0" borderId="9" xfId="0" applyFont="1" applyFill="1" applyBorder="1" applyAlignment="1">
      <alignment horizontal="left"/>
    </xf>
    <xf numFmtId="166" fontId="6" fillId="0" borderId="8" xfId="2" applyNumberFormat="1" applyFont="1" applyFill="1" applyBorder="1" applyAlignment="1">
      <alignment horizontal="right"/>
    </xf>
    <xf numFmtId="166" fontId="3" fillId="0" borderId="8" xfId="2" applyNumberFormat="1" applyFont="1" applyFill="1" applyBorder="1" applyAlignment="1">
      <alignment horizontal="right"/>
    </xf>
    <xf numFmtId="166" fontId="3" fillId="0" borderId="10" xfId="2" applyNumberFormat="1" applyFont="1" applyFill="1" applyBorder="1" applyAlignment="1"/>
    <xf numFmtId="166" fontId="3" fillId="0" borderId="0" xfId="2" applyNumberFormat="1" applyFont="1" applyFill="1" applyBorder="1" applyAlignment="1"/>
    <xf numFmtId="0" fontId="3" fillId="0" borderId="6" xfId="0" quotePrefix="1" applyFont="1" applyFill="1" applyBorder="1" applyAlignment="1">
      <alignment horizontal="left" wrapText="1"/>
    </xf>
    <xf numFmtId="0" fontId="3" fillId="0" borderId="0" xfId="0" quotePrefix="1" applyFont="1" applyFill="1" applyBorder="1" applyAlignment="1">
      <alignment horizontal="left" wrapText="1"/>
    </xf>
    <xf numFmtId="0" fontId="3" fillId="0" borderId="5" xfId="0" quotePrefix="1" applyFont="1" applyFill="1" applyBorder="1" applyAlignment="1">
      <alignment horizontal="left" wrapText="1"/>
    </xf>
    <xf numFmtId="166" fontId="9" fillId="0" borderId="1" xfId="2" applyNumberFormat="1" applyFont="1" applyFill="1" applyBorder="1" applyAlignment="1">
      <alignment horizontal="right"/>
    </xf>
    <xf numFmtId="166" fontId="9" fillId="0" borderId="2" xfId="2" applyNumberFormat="1" applyFont="1" applyFill="1" applyBorder="1" applyAlignment="1">
      <alignment horizontal="right"/>
    </xf>
    <xf numFmtId="0" fontId="9" fillId="0" borderId="2" xfId="2" applyNumberFormat="1" applyFont="1" applyFill="1" applyBorder="1" applyAlignment="1">
      <alignment horizontal="left"/>
    </xf>
    <xf numFmtId="166" fontId="5" fillId="0" borderId="2" xfId="2" applyNumberFormat="1" applyFont="1" applyFill="1" applyBorder="1" applyAlignment="1">
      <alignment horizontal="right"/>
    </xf>
    <xf numFmtId="166" fontId="5" fillId="0" borderId="3" xfId="2" applyNumberFormat="1" applyFont="1" applyFill="1" applyBorder="1" applyAlignment="1">
      <alignment horizontal="right"/>
    </xf>
    <xf numFmtId="166" fontId="9" fillId="0" borderId="16" xfId="2" applyNumberFormat="1" applyFont="1" applyFill="1" applyBorder="1" applyAlignment="1">
      <alignment horizontal="right"/>
    </xf>
    <xf numFmtId="166" fontId="9" fillId="0" borderId="15" xfId="2" applyNumberFormat="1" applyFont="1" applyFill="1" applyBorder="1" applyAlignment="1">
      <alignment horizontal="right"/>
    </xf>
    <xf numFmtId="0" fontId="9" fillId="0" borderId="15" xfId="2" applyNumberFormat="1" applyFont="1" applyFill="1" applyBorder="1" applyAlignment="1">
      <alignment horizontal="left"/>
    </xf>
    <xf numFmtId="166" fontId="5" fillId="0" borderId="15" xfId="2" applyNumberFormat="1" applyFont="1" applyFill="1" applyBorder="1" applyAlignment="1">
      <alignment horizontal="right"/>
    </xf>
    <xf numFmtId="166" fontId="5" fillId="0" borderId="17" xfId="2" applyNumberFormat="1" applyFont="1" applyFill="1" applyBorder="1" applyAlignment="1">
      <alignment horizontal="right"/>
    </xf>
    <xf numFmtId="0" fontId="6" fillId="0" borderId="0" xfId="0" applyFont="1" applyFill="1" applyBorder="1" applyAlignment="1">
      <alignment horizontal="left"/>
    </xf>
    <xf numFmtId="0" fontId="7" fillId="0" borderId="0" xfId="0" quotePrefix="1" applyFont="1" applyFill="1" applyAlignment="1">
      <alignment horizontal="left"/>
    </xf>
    <xf numFmtId="0" fontId="7" fillId="0" borderId="0" xfId="0" quotePrefix="1" applyFont="1" applyFill="1" applyAlignment="1">
      <alignment horizontal="left" vertical="top"/>
    </xf>
    <xf numFmtId="166" fontId="6" fillId="0" borderId="86" xfId="2" applyNumberFormat="1" applyFont="1" applyFill="1" applyBorder="1" applyAlignment="1">
      <alignment horizontal="right"/>
    </xf>
    <xf numFmtId="166" fontId="6" fillId="0" borderId="89" xfId="2" applyNumberFormat="1" applyFont="1" applyFill="1" applyBorder="1" applyAlignment="1">
      <alignment horizontal="right"/>
    </xf>
    <xf numFmtId="166" fontId="6" fillId="0" borderId="84" xfId="2" applyNumberFormat="1" applyFont="1" applyFill="1" applyBorder="1" applyAlignment="1">
      <alignment horizontal="right"/>
    </xf>
    <xf numFmtId="166" fontId="6" fillId="0" borderId="215" xfId="2" applyNumberFormat="1" applyFont="1" applyFill="1" applyBorder="1" applyAlignment="1">
      <alignment horizontal="right"/>
    </xf>
    <xf numFmtId="166" fontId="6" fillId="0" borderId="9" xfId="2" applyNumberFormat="1" applyFont="1" applyFill="1" applyBorder="1" applyAlignment="1">
      <alignment horizontal="right"/>
    </xf>
    <xf numFmtId="0" fontId="3" fillId="0" borderId="18" xfId="0" applyFont="1" applyFill="1" applyBorder="1" applyAlignment="1">
      <alignment horizontal="left"/>
    </xf>
    <xf numFmtId="166" fontId="6" fillId="0" borderId="18" xfId="2" applyNumberFormat="1" applyFont="1" applyFill="1" applyBorder="1" applyAlignment="1">
      <alignment horizontal="right"/>
    </xf>
    <xf numFmtId="0" fontId="126" fillId="0" borderId="0" xfId="11" applyFont="1" applyFill="1" applyBorder="1" applyAlignment="1" applyProtection="1">
      <alignment horizontal="left" vertical="center" wrapText="1"/>
    </xf>
    <xf numFmtId="0" fontId="91" fillId="0" borderId="0" xfId="11" applyFont="1" applyFill="1" applyBorder="1" applyAlignment="1" applyProtection="1">
      <alignment horizontal="left" vertical="center" wrapText="1"/>
    </xf>
    <xf numFmtId="166" fontId="7" fillId="0" borderId="1" xfId="11" applyNumberFormat="1" applyFont="1" applyFill="1" applyBorder="1" applyAlignment="1" applyProtection="1">
      <alignment horizontal="right" wrapText="1"/>
    </xf>
    <xf numFmtId="166" fontId="7" fillId="0" borderId="2" xfId="11" applyNumberFormat="1" applyFont="1" applyFill="1" applyBorder="1" applyAlignment="1" applyProtection="1">
      <alignment horizontal="center" wrapText="1"/>
    </xf>
    <xf numFmtId="166" fontId="7" fillId="0" borderId="3" xfId="11" applyNumberFormat="1" applyFont="1" applyFill="1" applyBorder="1" applyAlignment="1" applyProtection="1">
      <alignment horizontal="right" wrapText="1"/>
    </xf>
    <xf numFmtId="0" fontId="128" fillId="0" borderId="0" xfId="11" quotePrefix="1" applyFont="1" applyFill="1" applyBorder="1" applyAlignment="1" applyProtection="1">
      <alignment horizontal="left" wrapText="1"/>
    </xf>
    <xf numFmtId="0" fontId="127" fillId="0" borderId="14" xfId="11" applyNumberFormat="1" applyFont="1" applyFill="1" applyBorder="1" applyAlignment="1" applyProtection="1">
      <alignment horizontal="right" wrapText="1"/>
    </xf>
    <xf numFmtId="0" fontId="127" fillId="0" borderId="7" xfId="11" applyNumberFormat="1" applyFont="1" applyFill="1" applyBorder="1" applyAlignment="1" applyProtection="1">
      <alignment wrapText="1"/>
    </xf>
    <xf numFmtId="0" fontId="119" fillId="0" borderId="4" xfId="11" quotePrefix="1" applyNumberFormat="1" applyFont="1" applyFill="1" applyBorder="1" applyAlignment="1" applyProtection="1">
      <alignment horizontal="left" wrapText="1"/>
    </xf>
    <xf numFmtId="0" fontId="7" fillId="0" borderId="7" xfId="11" applyNumberFormat="1" applyFont="1" applyFill="1" applyBorder="1" applyAlignment="1" applyProtection="1">
      <alignment horizontal="center" wrapText="1"/>
    </xf>
    <xf numFmtId="0" fontId="7" fillId="0" borderId="14" xfId="11" applyNumberFormat="1" applyFont="1" applyFill="1" applyBorder="1" applyAlignment="1" applyProtection="1">
      <alignment horizontal="center" wrapText="1"/>
    </xf>
    <xf numFmtId="0" fontId="127" fillId="0" borderId="0" xfId="11" applyFont="1" applyFill="1" applyBorder="1" applyAlignment="1" applyProtection="1">
      <alignment wrapText="1"/>
    </xf>
    <xf numFmtId="166" fontId="127" fillId="0" borderId="11" xfId="11" applyNumberFormat="1" applyFont="1" applyFill="1" applyBorder="1" applyAlignment="1" applyProtection="1">
      <alignment horizontal="right" wrapText="1"/>
    </xf>
    <xf numFmtId="166" fontId="127" fillId="0" borderId="13" xfId="11" applyNumberFormat="1" applyFont="1" applyFill="1" applyBorder="1" applyAlignment="1" applyProtection="1">
      <alignment horizontal="right" wrapText="1"/>
    </xf>
    <xf numFmtId="166" fontId="127" fillId="0" borderId="12" xfId="11" applyNumberFormat="1" applyFont="1" applyFill="1" applyBorder="1" applyAlignment="1" applyProtection="1">
      <alignment horizontal="right" wrapText="1"/>
    </xf>
    <xf numFmtId="166" fontId="7" fillId="0" borderId="6" xfId="11" applyNumberFormat="1" applyFont="1" applyFill="1" applyBorder="1" applyAlignment="1" applyProtection="1">
      <alignment horizontal="right" wrapText="1"/>
    </xf>
    <xf numFmtId="166" fontId="7" fillId="0" borderId="5" xfId="11" applyNumberFormat="1" applyFont="1" applyFill="1" applyBorder="1" applyAlignment="1" applyProtection="1">
      <alignment horizontal="right" wrapText="1"/>
    </xf>
    <xf numFmtId="166" fontId="127" fillId="0" borderId="5" xfId="11" applyNumberFormat="1" applyFont="1" applyFill="1" applyBorder="1" applyAlignment="1" applyProtection="1">
      <alignment horizontal="right" wrapText="1"/>
    </xf>
    <xf numFmtId="0" fontId="7" fillId="0" borderId="24" xfId="11" applyFont="1" applyFill="1" applyBorder="1" applyAlignment="1" applyProtection="1">
      <alignment horizontal="left" wrapText="1"/>
    </xf>
    <xf numFmtId="166" fontId="127" fillId="0" borderId="25" xfId="1053" applyNumberFormat="1" applyFont="1" applyFill="1" applyBorder="1" applyAlignment="1" applyProtection="1">
      <alignment horizontal="right" wrapText="1"/>
    </xf>
    <xf numFmtId="166" fontId="127" fillId="0" borderId="5" xfId="1053" applyNumberFormat="1" applyFont="1" applyFill="1" applyBorder="1" applyAlignment="1" applyProtection="1">
      <alignment horizontal="right" wrapText="1"/>
    </xf>
    <xf numFmtId="166" fontId="7" fillId="0" borderId="25" xfId="1053" applyNumberFormat="1" applyFont="1" applyFill="1" applyBorder="1" applyAlignment="1" applyProtection="1">
      <alignment horizontal="right" wrapText="1"/>
    </xf>
    <xf numFmtId="166" fontId="129" fillId="0" borderId="24" xfId="1053" applyNumberFormat="1" applyFont="1" applyFill="1" applyBorder="1" applyAlignment="1" applyProtection="1">
      <alignment horizontal="right" wrapText="1"/>
    </xf>
    <xf numFmtId="166" fontId="7" fillId="0" borderId="5" xfId="1053" applyNumberFormat="1" applyFont="1" applyFill="1" applyBorder="1" applyAlignment="1" applyProtection="1">
      <alignment horizontal="right" wrapText="1"/>
    </xf>
    <xf numFmtId="166" fontId="7" fillId="0" borderId="0" xfId="1053" applyNumberFormat="1" applyFont="1" applyFill="1" applyBorder="1" applyAlignment="1" applyProtection="1">
      <alignment horizontal="right" wrapText="1"/>
    </xf>
    <xf numFmtId="0" fontId="7" fillId="0" borderId="26" xfId="11" applyFont="1" applyFill="1" applyBorder="1" applyAlignment="1" applyProtection="1">
      <alignment horizontal="left" wrapText="1"/>
    </xf>
    <xf numFmtId="0" fontId="7" fillId="0" borderId="26" xfId="11" applyFont="1" applyFill="1" applyBorder="1" applyAlignment="1" applyProtection="1">
      <alignment horizontal="left" vertical="top" wrapText="1"/>
    </xf>
    <xf numFmtId="166" fontId="127" fillId="0" borderId="6" xfId="1053" applyNumberFormat="1" applyFont="1" applyFill="1" applyBorder="1" applyAlignment="1" applyProtection="1">
      <alignment horizontal="right" wrapText="1"/>
    </xf>
    <xf numFmtId="166" fontId="7" fillId="0" borderId="6" xfId="1053" applyNumberFormat="1" applyFont="1" applyFill="1" applyBorder="1" applyAlignment="1" applyProtection="1">
      <alignment horizontal="right" wrapText="1"/>
    </xf>
    <xf numFmtId="166" fontId="129" fillId="0" borderId="0" xfId="1053" applyNumberFormat="1" applyFont="1" applyFill="1" applyBorder="1" applyAlignment="1" applyProtection="1">
      <alignment horizontal="right" wrapText="1"/>
    </xf>
    <xf numFmtId="166" fontId="127" fillId="0" borderId="1" xfId="1053" applyNumberFormat="1" applyFont="1" applyFill="1" applyBorder="1" applyAlignment="1" applyProtection="1">
      <alignment horizontal="right" wrapText="1"/>
    </xf>
    <xf numFmtId="166" fontId="127" fillId="0" borderId="3" xfId="1053" applyNumberFormat="1" applyFont="1" applyFill="1" applyBorder="1" applyAlignment="1" applyProtection="1">
      <alignment horizontal="right" wrapText="1"/>
    </xf>
    <xf numFmtId="166" fontId="7" fillId="0" borderId="1" xfId="1053" applyNumberFormat="1" applyFont="1" applyFill="1" applyBorder="1" applyAlignment="1" applyProtection="1">
      <alignment horizontal="right" wrapText="1"/>
    </xf>
    <xf numFmtId="166" fontId="129" fillId="0" borderId="2" xfId="1053" applyNumberFormat="1" applyFont="1" applyFill="1" applyBorder="1" applyAlignment="1" applyProtection="1">
      <alignment horizontal="right" wrapText="1"/>
    </xf>
    <xf numFmtId="166" fontId="7" fillId="0" borderId="2" xfId="1053" applyNumberFormat="1" applyFont="1" applyFill="1" applyBorder="1" applyAlignment="1" applyProtection="1">
      <alignment horizontal="right" wrapText="1"/>
    </xf>
    <xf numFmtId="0" fontId="127" fillId="0" borderId="27" xfId="11" applyFont="1" applyFill="1" applyBorder="1" applyAlignment="1" applyProtection="1">
      <alignment horizontal="left" wrapText="1"/>
    </xf>
    <xf numFmtId="0" fontId="7" fillId="0" borderId="24" xfId="11" applyFont="1" applyFill="1" applyBorder="1" applyAlignment="1" applyProtection="1">
      <alignment horizontal="left" vertical="top" wrapText="1"/>
    </xf>
    <xf numFmtId="0" fontId="7" fillId="0" borderId="27" xfId="11" applyFont="1" applyFill="1" applyBorder="1" applyAlignment="1" applyProtection="1">
      <alignment horizontal="left" vertical="top" wrapText="1"/>
    </xf>
    <xf numFmtId="0" fontId="7" fillId="0" borderId="27" xfId="11" applyFont="1" applyFill="1" applyBorder="1" applyAlignment="1" applyProtection="1">
      <alignment horizontal="left" wrapText="1"/>
    </xf>
    <xf numFmtId="166" fontId="7" fillId="0" borderId="28" xfId="1053" applyNumberFormat="1" applyFont="1" applyFill="1" applyBorder="1" applyAlignment="1" applyProtection="1">
      <alignment horizontal="right" wrapText="1"/>
    </xf>
    <xf numFmtId="0" fontId="7" fillId="0" borderId="26" xfId="11" applyFont="1" applyFill="1" applyBorder="1" applyAlignment="1" applyProtection="1">
      <alignment wrapText="1"/>
    </xf>
    <xf numFmtId="166" fontId="7" fillId="0" borderId="3" xfId="1053" applyNumberFormat="1" applyFont="1" applyFill="1" applyBorder="1" applyAlignment="1" applyProtection="1">
      <alignment horizontal="right" wrapText="1"/>
    </xf>
    <xf numFmtId="166" fontId="127" fillId="0" borderId="0" xfId="1053" applyNumberFormat="1" applyFont="1" applyFill="1" applyBorder="1" applyAlignment="1" applyProtection="1">
      <alignment horizontal="right" wrapText="1"/>
    </xf>
    <xf numFmtId="0" fontId="7" fillId="0" borderId="26" xfId="11" applyFont="1" applyFill="1" applyBorder="1" applyAlignment="1" applyProtection="1">
      <alignment horizontal="left" vertical="top"/>
    </xf>
    <xf numFmtId="166" fontId="127" fillId="0" borderId="11" xfId="1053" applyNumberFormat="1" applyFont="1" applyFill="1" applyBorder="1" applyAlignment="1" applyProtection="1">
      <alignment horizontal="right" wrapText="1"/>
    </xf>
    <xf numFmtId="166" fontId="127" fillId="0" borderId="13" xfId="1053" applyNumberFormat="1" applyFont="1" applyFill="1" applyBorder="1" applyAlignment="1" applyProtection="1">
      <alignment horizontal="right" wrapText="1"/>
    </xf>
    <xf numFmtId="166" fontId="7" fillId="0" borderId="11" xfId="1053" applyNumberFormat="1" applyFont="1" applyFill="1" applyBorder="1" applyAlignment="1" applyProtection="1">
      <alignment horizontal="right" wrapText="1"/>
    </xf>
    <xf numFmtId="166" fontId="129" fillId="0" borderId="12" xfId="1053" applyNumberFormat="1" applyFont="1" applyFill="1" applyBorder="1" applyAlignment="1" applyProtection="1">
      <alignment horizontal="right" wrapText="1"/>
    </xf>
    <xf numFmtId="166" fontId="7" fillId="0" borderId="12" xfId="1053" applyNumberFormat="1" applyFont="1" applyFill="1" applyBorder="1" applyAlignment="1" applyProtection="1">
      <alignment horizontal="right" wrapText="1"/>
    </xf>
    <xf numFmtId="166" fontId="127" fillId="0" borderId="4" xfId="1053" applyNumberFormat="1" applyFont="1" applyFill="1" applyBorder="1" applyAlignment="1" applyProtection="1">
      <alignment horizontal="right" wrapText="1"/>
    </xf>
    <xf numFmtId="166" fontId="7" fillId="0" borderId="14" xfId="1053" applyNumberFormat="1" applyFont="1" applyFill="1" applyBorder="1" applyAlignment="1" applyProtection="1">
      <alignment horizontal="right" wrapText="1"/>
    </xf>
    <xf numFmtId="166" fontId="129" fillId="0" borderId="4" xfId="1053" applyNumberFormat="1" applyFont="1" applyFill="1" applyBorder="1" applyAlignment="1" applyProtection="1">
      <alignment horizontal="right" wrapText="1"/>
    </xf>
    <xf numFmtId="166" fontId="127" fillId="0" borderId="7" xfId="1053" applyNumberFormat="1" applyFont="1" applyFill="1" applyBorder="1" applyAlignment="1" applyProtection="1">
      <alignment horizontal="right" wrapText="1"/>
    </xf>
    <xf numFmtId="166" fontId="7" fillId="0" borderId="4" xfId="1053" applyNumberFormat="1" applyFont="1" applyFill="1" applyBorder="1" applyAlignment="1" applyProtection="1">
      <alignment horizontal="right" wrapText="1"/>
    </xf>
    <xf numFmtId="166" fontId="7" fillId="0" borderId="7" xfId="1053" applyNumberFormat="1" applyFont="1" applyFill="1" applyBorder="1" applyAlignment="1" applyProtection="1">
      <alignment horizontal="right" wrapText="1"/>
    </xf>
    <xf numFmtId="0" fontId="7" fillId="0" borderId="0" xfId="11" applyFont="1" applyFill="1" applyBorder="1" applyAlignment="1" applyProtection="1">
      <alignment horizontal="left" wrapText="1"/>
    </xf>
    <xf numFmtId="0" fontId="7" fillId="0" borderId="24" xfId="15" applyFont="1" applyFill="1" applyBorder="1" applyAlignment="1" applyProtection="1">
      <alignment wrapText="1"/>
    </xf>
    <xf numFmtId="0" fontId="7" fillId="0" borderId="0" xfId="11" applyFont="1" applyFill="1" applyAlignment="1" applyProtection="1">
      <alignment horizontal="left" wrapText="1"/>
    </xf>
    <xf numFmtId="0" fontId="7" fillId="0" borderId="0" xfId="11" applyFont="1" applyFill="1" applyAlignment="1" applyProtection="1">
      <alignment wrapText="1"/>
    </xf>
    <xf numFmtId="166" fontId="127" fillId="0" borderId="3" xfId="11" applyNumberFormat="1" applyFont="1" applyFill="1" applyBorder="1" applyAlignment="1" applyProtection="1">
      <alignment horizontal="centerContinuous" wrapText="1"/>
    </xf>
    <xf numFmtId="166" fontId="127" fillId="0" borderId="2" xfId="11" applyNumberFormat="1" applyFont="1" applyFill="1" applyBorder="1" applyAlignment="1" applyProtection="1">
      <alignment horizontal="centerContinuous" wrapText="1"/>
    </xf>
    <xf numFmtId="166" fontId="127" fillId="0" borderId="3" xfId="11" applyNumberFormat="1" applyFont="1" applyFill="1" applyBorder="1" applyAlignment="1" applyProtection="1">
      <alignment horizontal="center" wrapText="1"/>
    </xf>
    <xf numFmtId="0" fontId="119" fillId="0" borderId="4" xfId="11" quotePrefix="1" applyNumberFormat="1" applyFont="1" applyFill="1" applyBorder="1" applyAlignment="1" applyProtection="1">
      <alignment horizontal="left"/>
    </xf>
    <xf numFmtId="0" fontId="127" fillId="0" borderId="7" xfId="11" applyNumberFormat="1" applyFont="1" applyFill="1" applyBorder="1" applyAlignment="1" applyProtection="1">
      <alignment horizontal="right" wrapText="1"/>
    </xf>
    <xf numFmtId="166" fontId="129" fillId="0" borderId="5" xfId="1053" applyNumberFormat="1" applyFont="1" applyFill="1" applyBorder="1" applyAlignment="1" applyProtection="1">
      <alignment horizontal="right" wrapText="1"/>
    </xf>
    <xf numFmtId="0" fontId="7" fillId="0" borderId="27" xfId="20" applyFont="1" applyFill="1" applyBorder="1" applyAlignment="1" applyProtection="1">
      <alignment vertical="top" wrapText="1"/>
    </xf>
    <xf numFmtId="166" fontId="130" fillId="0" borderId="6" xfId="1053" applyNumberFormat="1" applyFont="1" applyFill="1" applyBorder="1" applyAlignment="1" applyProtection="1">
      <alignment horizontal="right" wrapText="1"/>
    </xf>
    <xf numFmtId="166" fontId="130" fillId="0" borderId="1" xfId="1053" applyNumberFormat="1" applyFont="1" applyFill="1" applyBorder="1" applyAlignment="1" applyProtection="1">
      <alignment horizontal="right" wrapText="1"/>
    </xf>
    <xf numFmtId="166" fontId="130" fillId="0" borderId="14" xfId="1053" applyNumberFormat="1" applyFont="1" applyFill="1" applyBorder="1" applyAlignment="1" applyProtection="1">
      <alignment horizontal="right" wrapText="1"/>
    </xf>
    <xf numFmtId="0" fontId="7" fillId="0" borderId="0" xfId="11" applyFont="1" applyFill="1" applyBorder="1" applyAlignment="1" applyProtection="1">
      <alignment horizontal="left" vertical="top" wrapText="1"/>
    </xf>
    <xf numFmtId="166" fontId="129" fillId="0" borderId="6" xfId="1053" applyNumberFormat="1" applyFont="1" applyFill="1" applyBorder="1" applyAlignment="1" applyProtection="1">
      <alignment horizontal="right" wrapText="1"/>
    </xf>
    <xf numFmtId="199" fontId="127" fillId="0" borderId="25" xfId="1053" applyNumberFormat="1" applyFont="1" applyFill="1" applyBorder="1" applyAlignment="1" applyProtection="1">
      <alignment horizontal="right" wrapText="1"/>
    </xf>
    <xf numFmtId="166" fontId="130" fillId="0" borderId="25" xfId="1053" applyNumberFormat="1" applyFont="1" applyFill="1" applyBorder="1" applyAlignment="1" applyProtection="1">
      <alignment horizontal="right" wrapText="1"/>
    </xf>
    <xf numFmtId="199" fontId="7" fillId="0" borderId="25" xfId="1053" applyNumberFormat="1" applyFont="1" applyFill="1" applyBorder="1" applyAlignment="1" applyProtection="1">
      <alignment horizontal="right" wrapText="1"/>
    </xf>
    <xf numFmtId="176" fontId="127" fillId="0" borderId="5" xfId="1053" applyNumberFormat="1" applyFont="1" applyFill="1" applyBorder="1" applyAlignment="1" applyProtection="1">
      <alignment horizontal="right" wrapText="1"/>
    </xf>
    <xf numFmtId="0" fontId="7" fillId="0" borderId="24" xfId="20" applyFont="1" applyFill="1" applyBorder="1" applyAlignment="1" applyProtection="1">
      <alignment horizontal="left" vertical="top" wrapText="1"/>
    </xf>
    <xf numFmtId="0" fontId="7" fillId="0" borderId="24" xfId="20" applyFont="1" applyFill="1" applyBorder="1" applyAlignment="1" applyProtection="1">
      <alignment vertical="top" wrapText="1"/>
    </xf>
    <xf numFmtId="176" fontId="7" fillId="0" borderId="24" xfId="1053" applyNumberFormat="1" applyFont="1" applyFill="1" applyBorder="1" applyAlignment="1" applyProtection="1">
      <alignment horizontal="right" wrapText="1"/>
    </xf>
    <xf numFmtId="0" fontId="7" fillId="0" borderId="26" xfId="22" applyFont="1" applyFill="1" applyBorder="1" applyAlignment="1" applyProtection="1">
      <alignment wrapText="1"/>
    </xf>
    <xf numFmtId="37" fontId="127" fillId="0" borderId="27" xfId="12" applyFont="1" applyFill="1" applyBorder="1" applyAlignment="1" applyProtection="1">
      <alignment horizontal="left" vertical="top" wrapText="1"/>
    </xf>
    <xf numFmtId="199" fontId="127" fillId="0" borderId="6" xfId="1053" applyNumberFormat="1" applyFont="1" applyFill="1" applyBorder="1" applyAlignment="1" applyProtection="1">
      <alignment horizontal="right" wrapText="1"/>
    </xf>
    <xf numFmtId="199" fontId="7" fillId="0" borderId="6" xfId="1053" applyNumberFormat="1" applyFont="1" applyFill="1" applyBorder="1" applyAlignment="1" applyProtection="1">
      <alignment horizontal="right" wrapText="1"/>
    </xf>
    <xf numFmtId="37" fontId="127" fillId="0" borderId="26" xfId="12" applyFont="1" applyFill="1" applyBorder="1" applyAlignment="1" applyProtection="1">
      <alignment vertical="top" wrapText="1"/>
    </xf>
    <xf numFmtId="37" fontId="127" fillId="0" borderId="0" xfId="12" applyFont="1" applyFill="1" applyBorder="1" applyAlignment="1" applyProtection="1">
      <alignment horizontal="left" vertical="top" wrapText="1"/>
    </xf>
    <xf numFmtId="166" fontId="129" fillId="0" borderId="24" xfId="1053" applyNumberFormat="1" applyFont="1" applyFill="1" applyBorder="1" applyAlignment="1" applyProtection="1">
      <alignment wrapText="1"/>
    </xf>
    <xf numFmtId="176" fontId="127" fillId="0" borderId="25" xfId="1053" applyNumberFormat="1" applyFont="1" applyFill="1" applyBorder="1" applyAlignment="1" applyProtection="1">
      <alignment horizontal="right" wrapText="1"/>
      <protection locked="0"/>
    </xf>
    <xf numFmtId="176" fontId="7" fillId="0" borderId="25" xfId="1053" applyNumberFormat="1" applyFont="1" applyFill="1" applyBorder="1" applyAlignment="1" applyProtection="1">
      <alignment horizontal="right" wrapText="1"/>
      <protection locked="0"/>
    </xf>
    <xf numFmtId="176" fontId="7" fillId="0" borderId="25" xfId="1053" applyNumberFormat="1" applyFont="1" applyFill="1" applyBorder="1" applyAlignment="1" applyProtection="1">
      <alignment horizontal="right" wrapText="1"/>
    </xf>
    <xf numFmtId="166" fontId="7" fillId="0" borderId="25" xfId="11" applyNumberFormat="1" applyFont="1" applyFill="1" applyBorder="1" applyAlignment="1" applyProtection="1">
      <alignment horizontal="right" wrapText="1"/>
    </xf>
    <xf numFmtId="166" fontId="7" fillId="0" borderId="28" xfId="11" applyNumberFormat="1" applyFont="1" applyFill="1" applyBorder="1" applyAlignment="1" applyProtection="1">
      <alignment horizontal="right" wrapText="1"/>
    </xf>
    <xf numFmtId="166" fontId="127" fillId="0" borderId="35" xfId="1053" applyNumberFormat="1" applyFont="1" applyFill="1" applyBorder="1" applyAlignment="1" applyProtection="1">
      <alignment horizontal="right" wrapText="1"/>
    </xf>
    <xf numFmtId="166" fontId="129" fillId="0" borderId="7" xfId="1053" applyNumberFormat="1" applyFont="1" applyFill="1" applyBorder="1" applyAlignment="1" applyProtection="1">
      <alignment horizontal="right" wrapText="1"/>
    </xf>
    <xf numFmtId="166" fontId="7" fillId="0" borderId="35" xfId="1053" applyNumberFormat="1" applyFont="1" applyFill="1" applyBorder="1" applyAlignment="1" applyProtection="1">
      <alignment horizontal="right" wrapText="1"/>
    </xf>
    <xf numFmtId="0" fontId="10" fillId="0" borderId="0" xfId="11" applyFont="1" applyFill="1" applyAlignment="1" applyProtection="1">
      <alignment wrapText="1"/>
    </xf>
    <xf numFmtId="0" fontId="10" fillId="0" borderId="11" xfId="11" applyFont="1" applyFill="1" applyBorder="1" applyAlignment="1" applyProtection="1">
      <alignment wrapText="1"/>
    </xf>
    <xf numFmtId="0" fontId="12" fillId="0" borderId="24" xfId="11" applyFont="1" applyFill="1" applyBorder="1" applyAlignment="1" applyProtection="1">
      <alignment wrapText="1"/>
    </xf>
    <xf numFmtId="166" fontId="12" fillId="0" borderId="24" xfId="1054" applyNumberFormat="1" applyFont="1" applyFill="1" applyBorder="1" applyAlignment="1" applyProtection="1">
      <alignment horizontal="right"/>
    </xf>
    <xf numFmtId="0" fontId="12" fillId="0" borderId="26" xfId="11" applyFont="1" applyFill="1" applyBorder="1" applyAlignment="1" applyProtection="1">
      <alignment wrapText="1"/>
    </xf>
    <xf numFmtId="0" fontId="10" fillId="0" borderId="24" xfId="11" quotePrefix="1" applyFont="1" applyFill="1" applyBorder="1" applyAlignment="1" applyProtection="1">
      <alignment horizontal="left" wrapText="1"/>
    </xf>
    <xf numFmtId="0" fontId="10" fillId="0" borderId="24" xfId="11" applyFont="1" applyFill="1" applyBorder="1" applyAlignment="1" applyProtection="1">
      <alignment wrapText="1"/>
    </xf>
    <xf numFmtId="166" fontId="12" fillId="0" borderId="25" xfId="1054" applyNumberFormat="1" applyFont="1" applyFill="1" applyBorder="1" applyAlignment="1" applyProtection="1">
      <alignment horizontal="right"/>
    </xf>
    <xf numFmtId="0" fontId="10" fillId="0" borderId="26" xfId="11" applyFont="1" applyFill="1" applyBorder="1" applyAlignment="1" applyProtection="1">
      <alignment wrapText="1"/>
    </xf>
    <xf numFmtId="166" fontId="12" fillId="0" borderId="28" xfId="1054" applyNumberFormat="1" applyFont="1" applyFill="1" applyBorder="1" applyAlignment="1" applyProtection="1">
      <alignment horizontal="right"/>
    </xf>
    <xf numFmtId="0" fontId="10" fillId="0" borderId="24" xfId="11" applyFont="1" applyFill="1" applyBorder="1" applyAlignment="1" applyProtection="1">
      <alignment horizontal="left" wrapText="1"/>
    </xf>
    <xf numFmtId="0" fontId="10" fillId="0" borderId="26" xfId="11" applyFont="1" applyFill="1" applyBorder="1" applyAlignment="1" applyProtection="1">
      <alignment horizontal="left" wrapText="1"/>
    </xf>
    <xf numFmtId="0" fontId="10" fillId="0" borderId="27" xfId="11" applyFont="1" applyFill="1" applyBorder="1" applyAlignment="1" applyProtection="1">
      <alignment horizontal="left" wrapText="1"/>
    </xf>
    <xf numFmtId="166" fontId="12" fillId="0" borderId="32" xfId="1054" applyNumberFormat="1" applyFont="1" applyFill="1" applyBorder="1" applyAlignment="1" applyProtection="1">
      <alignment horizontal="right"/>
    </xf>
    <xf numFmtId="166" fontId="12" fillId="0" borderId="24" xfId="1054" applyNumberFormat="1" applyFont="1" applyFill="1" applyBorder="1" applyAlignment="1" applyProtection="1">
      <alignment horizontal="right"/>
      <protection locked="0"/>
    </xf>
    <xf numFmtId="37" fontId="10" fillId="0" borderId="0" xfId="18" applyFont="1" applyFill="1" applyAlignment="1" applyProtection="1">
      <alignment wrapText="1"/>
    </xf>
    <xf numFmtId="0" fontId="10" fillId="0" borderId="26" xfId="11" applyFont="1" applyFill="1" applyBorder="1" applyAlignment="1" applyProtection="1"/>
    <xf numFmtId="166" fontId="12" fillId="0" borderId="6" xfId="1054" applyNumberFormat="1" applyFont="1" applyFill="1" applyBorder="1" applyAlignment="1" applyProtection="1">
      <alignment horizontal="right"/>
    </xf>
    <xf numFmtId="166" fontId="12" fillId="0" borderId="1" xfId="1054" applyNumberFormat="1" applyFont="1" applyFill="1" applyBorder="1" applyAlignment="1" applyProtection="1">
      <alignment horizontal="right"/>
    </xf>
    <xf numFmtId="0" fontId="117" fillId="0" borderId="24" xfId="11" applyFont="1" applyFill="1" applyBorder="1" applyAlignment="1" applyProtection="1">
      <alignment wrapText="1"/>
    </xf>
    <xf numFmtId="166" fontId="117" fillId="0" borderId="28" xfId="4" applyNumberFormat="1" applyFont="1" applyFill="1" applyBorder="1" applyAlignment="1" applyProtection="1">
      <alignment horizontal="right" wrapText="1"/>
    </xf>
    <xf numFmtId="166" fontId="117" fillId="0" borderId="24" xfId="4" applyNumberFormat="1" applyFont="1" applyFill="1" applyBorder="1" applyAlignment="1" applyProtection="1">
      <alignment horizontal="right" wrapText="1"/>
    </xf>
    <xf numFmtId="166" fontId="117" fillId="0" borderId="26" xfId="4" applyNumberFormat="1" applyFont="1" applyFill="1" applyBorder="1" applyAlignment="1" applyProtection="1">
      <alignment horizontal="right" wrapText="1"/>
      <protection locked="0"/>
    </xf>
    <xf numFmtId="166" fontId="117" fillId="0" borderId="24" xfId="4" applyNumberFormat="1" applyFont="1" applyFill="1" applyBorder="1" applyAlignment="1" applyProtection="1">
      <alignment horizontal="right" wrapText="1"/>
      <protection locked="0"/>
    </xf>
    <xf numFmtId="166" fontId="14" fillId="0" borderId="24" xfId="4" applyNumberFormat="1" applyFont="1" applyFill="1" applyBorder="1" applyAlignment="1" applyProtection="1">
      <alignment horizontal="right" wrapText="1"/>
    </xf>
    <xf numFmtId="166" fontId="121" fillId="0" borderId="24" xfId="4" applyNumberFormat="1" applyFont="1" applyFill="1" applyBorder="1" applyAlignment="1" applyProtection="1">
      <alignment horizontal="right" wrapText="1"/>
    </xf>
    <xf numFmtId="0" fontId="14" fillId="0" borderId="5" xfId="11" applyFont="1" applyFill="1" applyBorder="1" applyAlignment="1" applyProtection="1">
      <alignment wrapText="1"/>
    </xf>
    <xf numFmtId="0" fontId="117" fillId="0" borderId="26" xfId="11" applyFont="1" applyFill="1" applyBorder="1" applyAlignment="1" applyProtection="1">
      <alignment wrapText="1"/>
    </xf>
    <xf numFmtId="166" fontId="14" fillId="0" borderId="26" xfId="4" applyNumberFormat="1" applyFont="1" applyFill="1" applyBorder="1" applyAlignment="1" applyProtection="1">
      <alignment horizontal="right" wrapText="1"/>
    </xf>
    <xf numFmtId="166" fontId="121" fillId="0" borderId="26" xfId="4" applyNumberFormat="1" applyFont="1" applyFill="1" applyBorder="1" applyAlignment="1" applyProtection="1">
      <alignment horizontal="right" wrapText="1"/>
    </xf>
    <xf numFmtId="166" fontId="117" fillId="0" borderId="26" xfId="4" applyNumberFormat="1" applyFont="1" applyFill="1" applyBorder="1" applyAlignment="1" applyProtection="1">
      <alignment horizontal="right" wrapText="1"/>
    </xf>
    <xf numFmtId="166" fontId="122" fillId="0" borderId="24" xfId="4" applyNumberFormat="1" applyFont="1" applyFill="1" applyBorder="1" applyAlignment="1" applyProtection="1">
      <alignment horizontal="right" wrapText="1"/>
    </xf>
    <xf numFmtId="166" fontId="122" fillId="0" borderId="26" xfId="4" applyNumberFormat="1" applyFont="1" applyFill="1" applyBorder="1" applyAlignment="1" applyProtection="1">
      <alignment horizontal="right" wrapText="1"/>
    </xf>
    <xf numFmtId="0" fontId="117" fillId="0" borderId="27" xfId="11" applyFont="1" applyFill="1" applyBorder="1" applyAlignment="1" applyProtection="1">
      <alignment horizontal="left" wrapText="1"/>
    </xf>
    <xf numFmtId="0" fontId="14" fillId="0" borderId="26" xfId="11" applyFont="1" applyFill="1" applyBorder="1" applyAlignment="1" applyProtection="1">
      <alignment wrapText="1"/>
    </xf>
    <xf numFmtId="166" fontId="14" fillId="0" borderId="26" xfId="4" applyNumberFormat="1" applyFont="1" applyFill="1" applyBorder="1" applyAlignment="1" applyProtection="1">
      <alignment horizontal="right" wrapText="1"/>
      <protection locked="0"/>
    </xf>
    <xf numFmtId="166" fontId="122" fillId="0" borderId="26" xfId="4" applyNumberFormat="1" applyFont="1" applyFill="1" applyBorder="1" applyAlignment="1" applyProtection="1">
      <alignment horizontal="right"/>
    </xf>
    <xf numFmtId="166" fontId="14" fillId="0" borderId="27" xfId="4" applyNumberFormat="1" applyFont="1" applyFill="1" applyBorder="1" applyAlignment="1" applyProtection="1">
      <alignment horizontal="right" wrapText="1"/>
    </xf>
    <xf numFmtId="166" fontId="122" fillId="0" borderId="27" xfId="4" applyNumberFormat="1" applyFont="1" applyFill="1" applyBorder="1" applyAlignment="1" applyProtection="1">
      <alignment horizontal="right"/>
    </xf>
    <xf numFmtId="166" fontId="117" fillId="0" borderId="27" xfId="4" applyNumberFormat="1" applyFont="1" applyFill="1" applyBorder="1" applyAlignment="1" applyProtection="1">
      <alignment horizontal="right" wrapText="1"/>
    </xf>
    <xf numFmtId="166" fontId="117" fillId="0" borderId="1" xfId="4" applyNumberFormat="1" applyFont="1" applyFill="1" applyBorder="1" applyAlignment="1" applyProtection="1">
      <alignment horizontal="right" wrapText="1"/>
    </xf>
    <xf numFmtId="166" fontId="117" fillId="0" borderId="2" xfId="4" applyNumberFormat="1" applyFont="1" applyFill="1" applyBorder="1" applyAlignment="1" applyProtection="1">
      <alignment horizontal="right" wrapText="1"/>
    </xf>
    <xf numFmtId="166" fontId="14" fillId="0" borderId="2" xfId="4" applyNumberFormat="1" applyFont="1" applyFill="1" applyBorder="1" applyAlignment="1" applyProtection="1">
      <alignment horizontal="right" wrapText="1"/>
    </xf>
    <xf numFmtId="166" fontId="122" fillId="0" borderId="2" xfId="4" applyNumberFormat="1" applyFont="1" applyFill="1" applyBorder="1" applyAlignment="1" applyProtection="1">
      <alignment horizontal="right"/>
    </xf>
    <xf numFmtId="164" fontId="14" fillId="0" borderId="3" xfId="11" applyNumberFormat="1" applyFont="1" applyFill="1" applyBorder="1" applyAlignment="1" applyProtection="1">
      <alignment wrapText="1"/>
    </xf>
    <xf numFmtId="166" fontId="117" fillId="0" borderId="11" xfId="4" applyNumberFormat="1" applyFont="1" applyFill="1" applyBorder="1" applyAlignment="1" applyProtection="1">
      <alignment horizontal="right" wrapText="1"/>
    </xf>
    <xf numFmtId="166" fontId="117" fillId="0" borderId="12" xfId="4" applyNumberFormat="1" applyFont="1" applyFill="1" applyBorder="1" applyAlignment="1" applyProtection="1">
      <alignment horizontal="right" wrapText="1"/>
    </xf>
    <xf numFmtId="166" fontId="14" fillId="0" borderId="12" xfId="4" applyNumberFormat="1" applyFont="1" applyFill="1" applyBorder="1" applyAlignment="1" applyProtection="1">
      <alignment horizontal="right" wrapText="1"/>
    </xf>
    <xf numFmtId="166" fontId="122" fillId="0" borderId="12" xfId="4" applyNumberFormat="1" applyFont="1" applyFill="1" applyBorder="1" applyAlignment="1" applyProtection="1">
      <alignment horizontal="right"/>
    </xf>
    <xf numFmtId="0" fontId="14" fillId="0" borderId="13" xfId="11" applyFont="1" applyFill="1" applyBorder="1" applyAlignment="1" applyProtection="1">
      <alignment wrapText="1"/>
    </xf>
    <xf numFmtId="0" fontId="14" fillId="0" borderId="24" xfId="11" applyFont="1" applyFill="1" applyBorder="1" applyAlignment="1" applyProtection="1">
      <alignment horizontal="left" wrapText="1"/>
    </xf>
    <xf numFmtId="166" fontId="117" fillId="0" borderId="25" xfId="4" applyNumberFormat="1" applyFont="1" applyFill="1" applyBorder="1" applyAlignment="1" applyProtection="1">
      <alignment horizontal="right" wrapText="1"/>
    </xf>
    <xf numFmtId="166" fontId="122" fillId="0" borderId="24" xfId="4" applyNumberFormat="1" applyFont="1" applyFill="1" applyBorder="1" applyAlignment="1" applyProtection="1">
      <alignment horizontal="right"/>
    </xf>
    <xf numFmtId="0" fontId="14" fillId="0" borderId="30" xfId="11" applyFont="1" applyFill="1" applyBorder="1" applyAlignment="1" applyProtection="1">
      <alignment wrapText="1"/>
    </xf>
    <xf numFmtId="0" fontId="14" fillId="0" borderId="31" xfId="11" applyFont="1" applyFill="1" applyBorder="1" applyAlignment="1" applyProtection="1">
      <alignment wrapText="1"/>
    </xf>
    <xf numFmtId="0" fontId="117" fillId="0" borderId="24" xfId="11" applyFont="1" applyFill="1" applyBorder="1" applyAlignment="1" applyProtection="1">
      <alignment horizontal="left" wrapText="1"/>
    </xf>
    <xf numFmtId="168" fontId="14" fillId="0" borderId="31" xfId="4" applyFont="1" applyFill="1" applyBorder="1" applyAlignment="1" applyProtection="1">
      <alignment wrapText="1"/>
    </xf>
    <xf numFmtId="0" fontId="14" fillId="0" borderId="31" xfId="11" applyFont="1" applyFill="1" applyBorder="1" applyAlignment="1" applyProtection="1">
      <alignment horizontal="right" wrapText="1"/>
    </xf>
    <xf numFmtId="166" fontId="117" fillId="0" borderId="32" xfId="4" applyNumberFormat="1" applyFont="1" applyFill="1" applyBorder="1" applyAlignment="1" applyProtection="1">
      <alignment horizontal="right" wrapText="1"/>
    </xf>
    <xf numFmtId="166" fontId="117" fillId="0" borderId="0" xfId="4" applyNumberFormat="1" applyFont="1" applyFill="1" applyBorder="1" applyAlignment="1" applyProtection="1">
      <alignment horizontal="right" wrapText="1"/>
    </xf>
    <xf numFmtId="0" fontId="14" fillId="0" borderId="29" xfId="11" applyFont="1" applyFill="1" applyBorder="1" applyAlignment="1" applyProtection="1">
      <alignment horizontal="right" wrapText="1"/>
    </xf>
    <xf numFmtId="166" fontId="120" fillId="0" borderId="2" xfId="4" applyNumberFormat="1" applyFont="1" applyFill="1" applyBorder="1" applyAlignment="1" applyProtection="1">
      <alignment horizontal="right" wrapText="1"/>
    </xf>
    <xf numFmtId="166" fontId="121" fillId="0" borderId="2" xfId="4" applyNumberFormat="1" applyFont="1" applyFill="1" applyBorder="1" applyAlignment="1" applyProtection="1">
      <alignment horizontal="right" wrapText="1"/>
    </xf>
    <xf numFmtId="0" fontId="14" fillId="0" borderId="3" xfId="11" applyFont="1" applyFill="1" applyBorder="1" applyAlignment="1" applyProtection="1">
      <alignment horizontal="right" wrapText="1"/>
    </xf>
    <xf numFmtId="166" fontId="117" fillId="0" borderId="14" xfId="4" applyNumberFormat="1" applyFont="1" applyFill="1" applyBorder="1" applyAlignment="1" applyProtection="1">
      <alignment horizontal="right" wrapText="1"/>
    </xf>
    <xf numFmtId="166" fontId="117" fillId="0" borderId="4" xfId="4" applyNumberFormat="1" applyFont="1" applyFill="1" applyBorder="1" applyAlignment="1" applyProtection="1">
      <alignment horizontal="right" wrapText="1"/>
    </xf>
    <xf numFmtId="166" fontId="120" fillId="0" borderId="4" xfId="4" applyNumberFormat="1" applyFont="1" applyFill="1" applyBorder="1" applyAlignment="1" applyProtection="1">
      <alignment horizontal="right" wrapText="1"/>
    </xf>
    <xf numFmtId="166" fontId="14" fillId="0" borderId="4" xfId="4" applyNumberFormat="1" applyFont="1" applyFill="1" applyBorder="1" applyAlignment="1" applyProtection="1">
      <alignment horizontal="right" wrapText="1"/>
    </xf>
    <xf numFmtId="0" fontId="5" fillId="0" borderId="0" xfId="0" applyFont="1" applyFill="1" applyBorder="1" applyAlignment="1" applyProtection="1">
      <alignment wrapText="1"/>
    </xf>
    <xf numFmtId="0" fontId="5" fillId="0" borderId="24" xfId="0" applyFont="1" applyFill="1" applyBorder="1" applyAlignment="1" applyProtection="1">
      <alignment wrapText="1"/>
    </xf>
    <xf numFmtId="0" fontId="5" fillId="0" borderId="27" xfId="0" applyFont="1" applyFill="1" applyBorder="1" applyAlignment="1" applyProtection="1">
      <alignment wrapText="1"/>
    </xf>
    <xf numFmtId="0" fontId="5" fillId="0" borderId="31" xfId="0" applyFont="1" applyFill="1" applyBorder="1" applyAlignment="1" applyProtection="1">
      <alignment wrapText="1"/>
    </xf>
    <xf numFmtId="0" fontId="5" fillId="0" borderId="26" xfId="0" applyFont="1" applyFill="1" applyBorder="1" applyAlignment="1" applyProtection="1">
      <alignment wrapText="1"/>
    </xf>
    <xf numFmtId="0" fontId="5" fillId="0" borderId="24" xfId="0" applyFont="1" applyFill="1" applyBorder="1" applyAlignment="1" applyProtection="1">
      <alignment horizontal="left" wrapText="1"/>
    </xf>
    <xf numFmtId="0" fontId="3" fillId="0" borderId="220" xfId="0" applyFont="1" applyFill="1" applyBorder="1" applyAlignment="1">
      <alignment horizontal="right"/>
    </xf>
    <xf numFmtId="0" fontId="35" fillId="0" borderId="220" xfId="1056" applyFont="1" applyFill="1" applyBorder="1" applyAlignment="1">
      <alignment horizontal="left"/>
    </xf>
    <xf numFmtId="166" fontId="6" fillId="0" borderId="230" xfId="2" applyNumberFormat="1" applyFont="1" applyFill="1" applyBorder="1" applyAlignment="1">
      <alignment horizontal="right"/>
    </xf>
    <xf numFmtId="166" fontId="3" fillId="0" borderId="230" xfId="2" applyNumberFormat="1" applyFont="1" applyFill="1" applyBorder="1" applyAlignment="1">
      <alignment horizontal="right"/>
    </xf>
    <xf numFmtId="0" fontId="3" fillId="0" borderId="221" xfId="0" applyFont="1" applyFill="1" applyBorder="1" applyAlignment="1">
      <alignment horizontal="right"/>
    </xf>
    <xf numFmtId="0" fontId="35" fillId="0" borderId="221" xfId="1056" applyFont="1" applyFill="1" applyBorder="1" applyAlignment="1">
      <alignment horizontal="left"/>
    </xf>
    <xf numFmtId="166" fontId="6" fillId="0" borderId="231" xfId="2" applyNumberFormat="1" applyFont="1" applyFill="1" applyBorder="1" applyAlignment="1">
      <alignment horizontal="right"/>
    </xf>
    <xf numFmtId="166" fontId="3" fillId="0" borderId="231" xfId="2" applyNumberFormat="1" applyFont="1" applyFill="1" applyBorder="1" applyAlignment="1">
      <alignment horizontal="right"/>
    </xf>
    <xf numFmtId="0" fontId="3" fillId="0" borderId="222" xfId="0" applyFont="1" applyFill="1" applyBorder="1" applyAlignment="1">
      <alignment horizontal="right"/>
    </xf>
    <xf numFmtId="0" fontId="35" fillId="0" borderId="222" xfId="1056" applyFont="1" applyFill="1" applyBorder="1" applyAlignment="1">
      <alignment horizontal="left"/>
    </xf>
    <xf numFmtId="166" fontId="6" fillId="0" borderId="232" xfId="2" applyNumberFormat="1" applyFont="1" applyFill="1" applyBorder="1" applyAlignment="1">
      <alignment horizontal="right"/>
    </xf>
    <xf numFmtId="166" fontId="6" fillId="0" borderId="4" xfId="2" applyNumberFormat="1" applyFont="1" applyFill="1" applyBorder="1" applyAlignment="1">
      <alignment horizontal="right"/>
    </xf>
    <xf numFmtId="166" fontId="3" fillId="0" borderId="232" xfId="2" applyNumberFormat="1" applyFont="1" applyFill="1" applyBorder="1" applyAlignment="1">
      <alignment horizontal="right"/>
    </xf>
    <xf numFmtId="0" fontId="35" fillId="0" borderId="8" xfId="1056" applyFont="1" applyFill="1" applyBorder="1" applyAlignment="1"/>
    <xf numFmtId="166" fontId="3" fillId="0" borderId="9" xfId="2" applyNumberFormat="1" applyFont="1" applyFill="1" applyBorder="1" applyAlignment="1">
      <alignment horizontal="right"/>
    </xf>
    <xf numFmtId="0" fontId="35" fillId="0" borderId="0" xfId="1056" applyFont="1" applyFill="1" applyBorder="1" applyAlignment="1">
      <alignment horizontal="left"/>
    </xf>
    <xf numFmtId="0" fontId="3" fillId="0" borderId="223" xfId="0" applyFont="1" applyFill="1" applyBorder="1" applyAlignment="1">
      <alignment horizontal="right"/>
    </xf>
    <xf numFmtId="166" fontId="6" fillId="0" borderId="233" xfId="2" applyNumberFormat="1" applyFont="1" applyFill="1" applyBorder="1" applyAlignment="1">
      <alignment horizontal="right"/>
    </xf>
    <xf numFmtId="166" fontId="3" fillId="0" borderId="233" xfId="2" applyNumberFormat="1" applyFont="1" applyFill="1" applyBorder="1" applyAlignment="1">
      <alignment horizontal="right"/>
    </xf>
    <xf numFmtId="199" fontId="6" fillId="0" borderId="230" xfId="2" applyNumberFormat="1" applyFont="1" applyFill="1" applyBorder="1" applyAlignment="1">
      <alignment horizontal="right"/>
    </xf>
    <xf numFmtId="199" fontId="6" fillId="0" borderId="0" xfId="2" applyNumberFormat="1" applyFont="1" applyFill="1" applyBorder="1" applyAlignment="1">
      <alignment horizontal="right"/>
    </xf>
    <xf numFmtId="199" fontId="3" fillId="0" borderId="230" xfId="2" applyNumberFormat="1" applyFont="1" applyFill="1" applyBorder="1" applyAlignment="1">
      <alignment horizontal="right"/>
    </xf>
    <xf numFmtId="199" fontId="6" fillId="0" borderId="231" xfId="2" applyNumberFormat="1" applyFont="1" applyFill="1" applyBorder="1" applyAlignment="1">
      <alignment horizontal="right"/>
    </xf>
    <xf numFmtId="199" fontId="3" fillId="0" borderId="231" xfId="2" applyNumberFormat="1" applyFont="1" applyFill="1" applyBorder="1" applyAlignment="1">
      <alignment horizontal="right"/>
    </xf>
    <xf numFmtId="0" fontId="3" fillId="0" borderId="221" xfId="0" applyFont="1" applyFill="1" applyBorder="1" applyAlignment="1">
      <alignment horizontal="right" vertical="top"/>
    </xf>
    <xf numFmtId="0" fontId="35" fillId="0" borderId="221" xfId="1056" applyFont="1" applyFill="1" applyBorder="1" applyAlignment="1"/>
    <xf numFmtId="0" fontId="84" fillId="0" borderId="5" xfId="2" quotePrefix="1" applyNumberFormat="1" applyFont="1" applyFill="1" applyBorder="1" applyAlignment="1">
      <alignment horizontal="left"/>
    </xf>
    <xf numFmtId="0" fontId="3" fillId="0" borderId="15" xfId="0" applyFont="1" applyFill="1" applyBorder="1" applyAlignment="1">
      <alignment horizontal="right"/>
    </xf>
    <xf numFmtId="0" fontId="35" fillId="0" borderId="15" xfId="1056" applyFont="1" applyFill="1" applyBorder="1" applyAlignment="1">
      <alignment horizontal="left"/>
    </xf>
    <xf numFmtId="0" fontId="35" fillId="0" borderId="15" xfId="1056" applyFont="1" applyFill="1" applyBorder="1" applyAlignment="1"/>
    <xf numFmtId="199" fontId="6" fillId="0" borderId="16" xfId="2" applyNumberFormat="1" applyFont="1" applyFill="1" applyBorder="1" applyAlignment="1">
      <alignment horizontal="right"/>
    </xf>
    <xf numFmtId="199" fontId="6" fillId="0" borderId="15" xfId="2" applyNumberFormat="1" applyFont="1" applyFill="1" applyBorder="1" applyAlignment="1">
      <alignment horizontal="right"/>
    </xf>
    <xf numFmtId="199" fontId="3" fillId="0" borderId="16" xfId="2" applyNumberFormat="1" applyFont="1" applyFill="1" applyBorder="1" applyAlignment="1">
      <alignment horizontal="right"/>
    </xf>
    <xf numFmtId="166" fontId="3" fillId="0" borderId="17" xfId="2" applyNumberFormat="1" applyFont="1" applyFill="1" applyBorder="1" applyAlignment="1"/>
    <xf numFmtId="0" fontId="35" fillId="0" borderId="4" xfId="1056" applyFont="1" applyFill="1" applyBorder="1" applyAlignment="1"/>
    <xf numFmtId="0" fontId="35" fillId="0" borderId="220" xfId="1056" applyFont="1" applyFill="1" applyBorder="1" applyAlignment="1"/>
    <xf numFmtId="0" fontId="35" fillId="0" borderId="222" xfId="1056" applyFont="1" applyFill="1" applyBorder="1" applyAlignment="1"/>
    <xf numFmtId="0" fontId="35" fillId="0" borderId="2" xfId="1056" applyFont="1" applyFill="1" applyBorder="1" applyAlignment="1">
      <alignment horizontal="left"/>
    </xf>
    <xf numFmtId="0" fontId="10" fillId="0" borderId="0" xfId="11" applyFont="1" applyFill="1" applyBorder="1" applyAlignment="1" applyProtection="1">
      <alignment horizontal="left" wrapText="1"/>
    </xf>
    <xf numFmtId="166" fontId="12" fillId="0" borderId="1" xfId="11" applyNumberFormat="1" applyFont="1" applyFill="1" applyBorder="1" applyAlignment="1" applyProtection="1">
      <alignment horizontal="right" wrapText="1"/>
    </xf>
    <xf numFmtId="166" fontId="10" fillId="0" borderId="2" xfId="11" applyNumberFormat="1" applyFont="1" applyFill="1" applyBorder="1" applyAlignment="1" applyProtection="1">
      <alignment horizontal="right" wrapText="1"/>
    </xf>
    <xf numFmtId="166" fontId="10" fillId="0" borderId="1" xfId="11" applyNumberFormat="1" applyFont="1" applyFill="1" applyBorder="1" applyAlignment="1" applyProtection="1">
      <alignment horizontal="right" wrapText="1"/>
    </xf>
    <xf numFmtId="166" fontId="10" fillId="0" borderId="236" xfId="11" applyNumberFormat="1" applyFont="1" applyFill="1" applyBorder="1" applyAlignment="1" applyProtection="1">
      <alignment horizontal="right" wrapText="1"/>
    </xf>
    <xf numFmtId="0" fontId="10" fillId="0" borderId="11" xfId="11" applyNumberFormat="1" applyFont="1" applyFill="1" applyBorder="1" applyAlignment="1" applyProtection="1">
      <alignment horizontal="center" wrapText="1"/>
    </xf>
    <xf numFmtId="0" fontId="10" fillId="0" borderId="13" xfId="11" applyNumberFormat="1" applyFont="1" applyFill="1" applyBorder="1" applyAlignment="1" applyProtection="1">
      <alignment horizontal="center" wrapText="1"/>
    </xf>
    <xf numFmtId="0" fontId="10" fillId="0" borderId="0" xfId="11" applyFont="1" applyFill="1" applyBorder="1" applyAlignment="1" applyProtection="1">
      <alignment horizontal="left" vertical="top" wrapText="1"/>
    </xf>
    <xf numFmtId="166" fontId="12" fillId="0" borderId="6" xfId="1053" applyNumberFormat="1" applyFont="1" applyFill="1" applyBorder="1" applyAlignment="1" applyProtection="1">
      <alignment horizontal="right" wrapText="1"/>
    </xf>
    <xf numFmtId="166" fontId="10" fillId="0" borderId="0" xfId="1053" applyNumberFormat="1" applyFont="1" applyFill="1" applyBorder="1" applyAlignment="1" applyProtection="1">
      <alignment horizontal="right" wrapText="1"/>
    </xf>
    <xf numFmtId="166" fontId="10" fillId="0" borderId="6" xfId="1053" applyNumberFormat="1" applyFont="1" applyFill="1" applyBorder="1" applyAlignment="1" applyProtection="1">
      <alignment horizontal="right" wrapText="1"/>
    </xf>
    <xf numFmtId="166" fontId="10" fillId="0" borderId="5" xfId="1053" applyNumberFormat="1" applyFont="1" applyFill="1" applyBorder="1" applyAlignment="1" applyProtection="1">
      <alignment horizontal="right" wrapText="1"/>
    </xf>
    <xf numFmtId="0" fontId="10" fillId="0" borderId="0" xfId="11" applyFont="1" applyFill="1" applyBorder="1" applyAlignment="1" applyProtection="1">
      <alignment vertical="top" wrapText="1"/>
    </xf>
    <xf numFmtId="0" fontId="10" fillId="0" borderId="24" xfId="11" applyFont="1" applyFill="1" applyBorder="1" applyAlignment="1" applyProtection="1">
      <alignment horizontal="left" vertical="top" wrapText="1"/>
    </xf>
    <xf numFmtId="0" fontId="10" fillId="0" borderId="24" xfId="11" applyFont="1" applyFill="1" applyBorder="1" applyAlignment="1" applyProtection="1">
      <alignment vertical="top" wrapText="1"/>
    </xf>
    <xf numFmtId="166" fontId="12" fillId="0" borderId="25" xfId="1053" applyNumberFormat="1" applyFont="1" applyFill="1" applyBorder="1" applyAlignment="1" applyProtection="1">
      <alignment horizontal="right" wrapText="1"/>
    </xf>
    <xf numFmtId="166" fontId="10" fillId="0" borderId="25" xfId="1053" applyNumberFormat="1" applyFont="1" applyFill="1" applyBorder="1" applyAlignment="1" applyProtection="1">
      <alignment horizontal="right" wrapText="1"/>
    </xf>
    <xf numFmtId="37" fontId="10" fillId="0" borderId="24" xfId="12" applyFont="1" applyFill="1" applyBorder="1" applyAlignment="1" applyProtection="1">
      <alignment vertical="top" wrapText="1"/>
    </xf>
    <xf numFmtId="0" fontId="10" fillId="0" borderId="26" xfId="11" applyFont="1" applyFill="1" applyBorder="1" applyAlignment="1" applyProtection="1">
      <alignment vertical="top" wrapText="1"/>
    </xf>
    <xf numFmtId="0" fontId="10" fillId="0" borderId="26" xfId="11" applyFont="1" applyFill="1" applyBorder="1" applyAlignment="1" applyProtection="1">
      <alignment horizontal="left" vertical="top" wrapText="1"/>
    </xf>
    <xf numFmtId="166" fontId="12" fillId="0" borderId="1" xfId="1053" applyNumberFormat="1" applyFont="1" applyFill="1" applyBorder="1" applyAlignment="1" applyProtection="1">
      <alignment horizontal="right" wrapText="1"/>
    </xf>
    <xf numFmtId="166" fontId="10" fillId="0" borderId="2" xfId="1053" applyNumberFormat="1" applyFont="1" applyFill="1" applyBorder="1" applyAlignment="1" applyProtection="1">
      <alignment horizontal="right" wrapText="1"/>
    </xf>
    <xf numFmtId="166" fontId="10" fillId="0" borderId="1" xfId="1053" applyNumberFormat="1" applyFont="1" applyFill="1" applyBorder="1" applyAlignment="1" applyProtection="1">
      <alignment horizontal="right" wrapText="1"/>
    </xf>
    <xf numFmtId="166" fontId="10" fillId="0" borderId="236" xfId="1053" applyNumberFormat="1" applyFont="1" applyFill="1" applyBorder="1" applyAlignment="1" applyProtection="1">
      <alignment horizontal="right" wrapText="1"/>
    </xf>
    <xf numFmtId="0" fontId="10" fillId="0" borderId="27" xfId="11" applyFont="1" applyFill="1" applyBorder="1" applyAlignment="1" applyProtection="1">
      <alignment horizontal="left" vertical="top" wrapText="1"/>
    </xf>
    <xf numFmtId="176" fontId="12" fillId="0" borderId="6" xfId="1053" applyNumberFormat="1" applyFont="1" applyFill="1" applyBorder="1" applyAlignment="1" applyProtection="1">
      <alignment horizontal="right" wrapText="1"/>
    </xf>
    <xf numFmtId="176" fontId="10" fillId="0" borderId="0" xfId="1053" applyNumberFormat="1" applyFont="1" applyFill="1" applyBorder="1" applyAlignment="1" applyProtection="1">
      <alignment horizontal="right" wrapText="1"/>
    </xf>
    <xf numFmtId="176" fontId="10" fillId="0" borderId="6" xfId="1053" applyNumberFormat="1" applyFont="1" applyFill="1" applyBorder="1" applyAlignment="1" applyProtection="1">
      <alignment horizontal="right" wrapText="1"/>
    </xf>
    <xf numFmtId="176" fontId="10" fillId="0" borderId="5" xfId="1053" applyNumberFormat="1" applyFont="1" applyFill="1" applyBorder="1" applyAlignment="1" applyProtection="1">
      <alignment horizontal="right" wrapText="1"/>
    </xf>
    <xf numFmtId="0" fontId="10" fillId="0" borderId="24" xfId="20" applyFont="1" applyFill="1" applyBorder="1" applyAlignment="1" applyProtection="1">
      <alignment horizontal="left" vertical="top" wrapText="1"/>
    </xf>
    <xf numFmtId="0" fontId="10" fillId="0" borderId="24" xfId="20" applyFont="1" applyFill="1" applyBorder="1" applyAlignment="1" applyProtection="1">
      <alignment vertical="top" wrapText="1"/>
    </xf>
    <xf numFmtId="199" fontId="12" fillId="0" borderId="14" xfId="1053" applyNumberFormat="1" applyFont="1" applyFill="1" applyBorder="1" applyAlignment="1" applyProtection="1">
      <alignment horizontal="right" wrapText="1"/>
    </xf>
    <xf numFmtId="49" fontId="10" fillId="0" borderId="4" xfId="1053" applyNumberFormat="1" applyFont="1" applyFill="1" applyBorder="1" applyAlignment="1" applyProtection="1">
      <alignment horizontal="right" wrapText="1"/>
    </xf>
    <xf numFmtId="199" fontId="10" fillId="0" borderId="14" xfId="1053" applyNumberFormat="1" applyFont="1" applyFill="1" applyBorder="1" applyAlignment="1" applyProtection="1">
      <alignment horizontal="right" wrapText="1"/>
    </xf>
    <xf numFmtId="176" fontId="10" fillId="0" borderId="14" xfId="1053" applyNumberFormat="1" applyFont="1" applyFill="1" applyBorder="1" applyAlignment="1" applyProtection="1">
      <alignment horizontal="right" wrapText="1"/>
    </xf>
    <xf numFmtId="49" fontId="10" fillId="0" borderId="7" xfId="1053" applyNumberFormat="1" applyFont="1" applyFill="1" applyBorder="1" applyAlignment="1" applyProtection="1">
      <alignment horizontal="right" wrapText="1"/>
    </xf>
    <xf numFmtId="0" fontId="3" fillId="0" borderId="102" xfId="0" applyFont="1" applyFill="1" applyBorder="1" applyAlignment="1">
      <alignment horizontal="center"/>
    </xf>
    <xf numFmtId="0" fontId="3" fillId="0" borderId="102" xfId="0" applyFont="1" applyFill="1" applyBorder="1" applyAlignment="1"/>
    <xf numFmtId="0" fontId="3" fillId="0" borderId="146" xfId="0" applyFont="1" applyFill="1" applyBorder="1" applyAlignment="1">
      <alignment horizontal="center"/>
    </xf>
    <xf numFmtId="0" fontId="3" fillId="0" borderId="146" xfId="0" applyFont="1" applyFill="1" applyBorder="1" applyAlignment="1"/>
    <xf numFmtId="0" fontId="3" fillId="0" borderId="8" xfId="0" applyFont="1" applyFill="1" applyBorder="1" applyAlignment="1">
      <alignment horizontal="center"/>
    </xf>
    <xf numFmtId="0" fontId="3" fillId="0" borderId="8" xfId="0" applyFont="1" applyFill="1" applyBorder="1" applyAlignment="1"/>
    <xf numFmtId="0" fontId="2" fillId="0" borderId="0" xfId="0" applyFont="1" applyFill="1" applyBorder="1" applyAlignment="1">
      <alignment horizontal="left"/>
    </xf>
    <xf numFmtId="0" fontId="3" fillId="4" borderId="22" xfId="0" applyFont="1" applyFill="1" applyBorder="1" applyAlignment="1">
      <alignment vertical="center" wrapText="1"/>
    </xf>
    <xf numFmtId="0" fontId="12" fillId="4" borderId="0" xfId="0" applyFont="1" applyFill="1" applyBorder="1" applyAlignment="1">
      <alignment horizontal="left"/>
    </xf>
    <xf numFmtId="0" fontId="12" fillId="4" borderId="8" xfId="0" applyFont="1" applyFill="1" applyBorder="1" applyAlignment="1">
      <alignment horizontal="left"/>
    </xf>
    <xf numFmtId="166" fontId="86" fillId="4" borderId="114" xfId="6" applyNumberFormat="1" applyFont="1" applyFill="1" applyBorder="1" applyAlignment="1">
      <alignment horizontal="right"/>
    </xf>
    <xf numFmtId="170" fontId="12" fillId="4" borderId="114" xfId="2" applyNumberFormat="1" applyFont="1" applyFill="1" applyBorder="1" applyAlignment="1">
      <alignment horizontal="right"/>
    </xf>
    <xf numFmtId="170" fontId="12" fillId="4" borderId="114" xfId="2" applyNumberFormat="1" applyFont="1" applyFill="1" applyBorder="1" applyAlignment="1">
      <alignment horizontal="left"/>
    </xf>
    <xf numFmtId="0" fontId="12" fillId="4" borderId="114" xfId="0" applyFont="1" applyFill="1" applyBorder="1" applyAlignment="1">
      <alignment horizontal="left"/>
    </xf>
    <xf numFmtId="172" fontId="86" fillId="4" borderId="114" xfId="6" applyNumberFormat="1" applyFont="1" applyFill="1" applyBorder="1" applyAlignment="1">
      <alignment horizontal="right"/>
    </xf>
    <xf numFmtId="171" fontId="86" fillId="4" borderId="114" xfId="6" applyNumberFormat="1" applyFont="1" applyFill="1" applyBorder="1" applyAlignment="1">
      <alignment horizontal="right"/>
    </xf>
    <xf numFmtId="37" fontId="86" fillId="4" borderId="114" xfId="7" applyNumberFormat="1" applyFont="1" applyFill="1" applyBorder="1" applyAlignment="1">
      <alignment horizontal="right" vertical="center"/>
    </xf>
    <xf numFmtId="166" fontId="12" fillId="4" borderId="114" xfId="2" applyNumberFormat="1" applyFont="1" applyFill="1" applyBorder="1" applyAlignment="1">
      <alignment horizontal="right"/>
    </xf>
    <xf numFmtId="37" fontId="86" fillId="4" borderId="116" xfId="7" applyNumberFormat="1" applyFont="1" applyFill="1" applyBorder="1" applyAlignment="1">
      <alignment horizontal="right" vertical="center"/>
    </xf>
    <xf numFmtId="0" fontId="12" fillId="4" borderId="116" xfId="0" applyFont="1" applyFill="1" applyBorder="1" applyAlignment="1">
      <alignment horizontal="left"/>
    </xf>
    <xf numFmtId="166" fontId="12" fillId="4" borderId="116" xfId="2" applyNumberFormat="1" applyFont="1" applyFill="1" applyBorder="1" applyAlignment="1">
      <alignment horizontal="right"/>
    </xf>
    <xf numFmtId="166" fontId="86" fillId="4" borderId="0" xfId="6" applyNumberFormat="1" applyFont="1" applyFill="1" applyBorder="1" applyAlignment="1">
      <alignment horizontal="right"/>
    </xf>
    <xf numFmtId="37" fontId="86" fillId="4" borderId="0" xfId="7" applyNumberFormat="1" applyFont="1" applyFill="1" applyBorder="1" applyAlignment="1">
      <alignment horizontal="right" vertical="center"/>
    </xf>
    <xf numFmtId="166" fontId="12" fillId="4" borderId="0" xfId="2" applyNumberFormat="1" applyFont="1" applyFill="1" applyBorder="1" applyAlignment="1">
      <alignment horizontal="right"/>
    </xf>
    <xf numFmtId="166" fontId="86" fillId="4" borderId="2" xfId="6" applyNumberFormat="1" applyFont="1" applyFill="1" applyBorder="1" applyAlignment="1">
      <alignment horizontal="right"/>
    </xf>
    <xf numFmtId="170" fontId="12" fillId="4" borderId="2" xfId="2" applyNumberFormat="1" applyFont="1" applyFill="1" applyBorder="1" applyAlignment="1">
      <alignment horizontal="right"/>
    </xf>
    <xf numFmtId="170" fontId="12" fillId="4" borderId="2" xfId="2" applyNumberFormat="1" applyFont="1" applyFill="1" applyBorder="1" applyAlignment="1">
      <alignment horizontal="left"/>
    </xf>
    <xf numFmtId="0" fontId="12" fillId="4" borderId="2" xfId="0" applyFont="1" applyFill="1" applyBorder="1" applyAlignment="1">
      <alignment horizontal="left"/>
    </xf>
    <xf numFmtId="172" fontId="86" fillId="4" borderId="2" xfId="6" applyNumberFormat="1" applyFont="1" applyFill="1" applyBorder="1" applyAlignment="1">
      <alignment horizontal="right"/>
    </xf>
    <xf numFmtId="169" fontId="86" fillId="4" borderId="2" xfId="6" applyNumberFormat="1" applyFont="1" applyFill="1" applyBorder="1" applyAlignment="1">
      <alignment horizontal="right"/>
    </xf>
    <xf numFmtId="37" fontId="86" fillId="4" borderId="2" xfId="6" applyNumberFormat="1" applyFont="1" applyFill="1" applyBorder="1" applyAlignment="1">
      <alignment horizontal="right" vertical="center"/>
    </xf>
    <xf numFmtId="170" fontId="12" fillId="4" borderId="0" xfId="2" applyNumberFormat="1" applyFont="1" applyFill="1" applyBorder="1" applyAlignment="1">
      <alignment horizontal="right"/>
    </xf>
    <xf numFmtId="170" fontId="12" fillId="4" borderId="0" xfId="2" applyNumberFormat="1" applyFont="1" applyFill="1" applyBorder="1" applyAlignment="1">
      <alignment horizontal="left"/>
    </xf>
    <xf numFmtId="166" fontId="12" fillId="4" borderId="0" xfId="1" applyNumberFormat="1" applyFont="1" applyFill="1" applyBorder="1" applyAlignment="1">
      <alignment horizontal="right"/>
    </xf>
    <xf numFmtId="168" fontId="12" fillId="4" borderId="0" xfId="2" applyNumberFormat="1" applyFont="1" applyFill="1" applyBorder="1" applyAlignment="1">
      <alignment horizontal="right"/>
    </xf>
    <xf numFmtId="166" fontId="12" fillId="4" borderId="0" xfId="0" applyNumberFormat="1" applyFont="1" applyFill="1" applyBorder="1" applyAlignment="1">
      <alignment horizontal="right"/>
    </xf>
    <xf numFmtId="171" fontId="12" fillId="4" borderId="0" xfId="0" applyNumberFormat="1" applyFont="1" applyFill="1" applyBorder="1" applyAlignment="1">
      <alignment horizontal="right"/>
    </xf>
    <xf numFmtId="0" fontId="12" fillId="4" borderId="0" xfId="0" applyFont="1" applyFill="1" applyBorder="1" applyAlignment="1">
      <alignment horizontal="right"/>
    </xf>
    <xf numFmtId="168" fontId="12" fillId="4" borderId="0" xfId="0" applyNumberFormat="1" applyFont="1" applyFill="1" applyBorder="1" applyAlignment="1">
      <alignment horizontal="right"/>
    </xf>
    <xf numFmtId="172" fontId="12" fillId="4" borderId="0" xfId="2" applyNumberFormat="1" applyFont="1" applyFill="1" applyBorder="1" applyAlignment="1">
      <alignment horizontal="right"/>
    </xf>
    <xf numFmtId="166" fontId="12" fillId="4" borderId="239" xfId="2" applyNumberFormat="1" applyFont="1" applyFill="1" applyBorder="1" applyAlignment="1">
      <alignment horizontal="right"/>
    </xf>
    <xf numFmtId="170" fontId="12" fillId="4" borderId="239" xfId="2" applyNumberFormat="1" applyFont="1" applyFill="1" applyBorder="1" applyAlignment="1">
      <alignment horizontal="left"/>
    </xf>
    <xf numFmtId="0" fontId="12" fillId="4" borderId="239" xfId="0" applyFont="1" applyFill="1" applyBorder="1" applyAlignment="1">
      <alignment horizontal="left"/>
    </xf>
    <xf numFmtId="172" fontId="12" fillId="4" borderId="239" xfId="2" applyNumberFormat="1" applyFont="1" applyFill="1" applyBorder="1" applyAlignment="1">
      <alignment horizontal="right"/>
    </xf>
    <xf numFmtId="166" fontId="12" fillId="4" borderId="4" xfId="2" applyNumberFormat="1" applyFont="1" applyFill="1" applyBorder="1" applyAlignment="1">
      <alignment horizontal="right"/>
    </xf>
    <xf numFmtId="170" fontId="12" fillId="4" borderId="4" xfId="2" applyNumberFormat="1" applyFont="1" applyFill="1" applyBorder="1" applyAlignment="1">
      <alignment horizontal="left"/>
    </xf>
    <xf numFmtId="0" fontId="12" fillId="4" borderId="4" xfId="0" applyFont="1" applyFill="1" applyBorder="1" applyAlignment="1">
      <alignment horizontal="left"/>
    </xf>
    <xf numFmtId="172" fontId="12" fillId="4" borderId="4" xfId="2" applyNumberFormat="1" applyFont="1" applyFill="1" applyBorder="1" applyAlignment="1">
      <alignment horizontal="right"/>
    </xf>
    <xf numFmtId="166" fontId="12" fillId="4" borderId="122" xfId="2" applyNumberFormat="1" applyFont="1" applyFill="1" applyBorder="1" applyAlignment="1">
      <alignment horizontal="right"/>
    </xf>
    <xf numFmtId="170" fontId="12" fillId="4" borderId="122" xfId="2" applyNumberFormat="1" applyFont="1" applyFill="1" applyBorder="1" applyAlignment="1">
      <alignment horizontal="left"/>
    </xf>
    <xf numFmtId="0" fontId="12" fillId="4" borderId="122" xfId="0" applyFont="1" applyFill="1" applyBorder="1" applyAlignment="1">
      <alignment horizontal="left"/>
    </xf>
    <xf numFmtId="172" fontId="12" fillId="4" borderId="122" xfId="2" applyNumberFormat="1" applyFont="1" applyFill="1" applyBorder="1" applyAlignment="1">
      <alignment horizontal="right"/>
    </xf>
    <xf numFmtId="166" fontId="12" fillId="4" borderId="120" xfId="2" applyNumberFormat="1" applyFont="1" applyFill="1" applyBorder="1" applyAlignment="1">
      <alignment horizontal="right"/>
    </xf>
    <xf numFmtId="166" fontId="12" fillId="4" borderId="2" xfId="2" applyNumberFormat="1" applyFont="1" applyFill="1" applyBorder="1" applyAlignment="1">
      <alignment horizontal="right"/>
    </xf>
    <xf numFmtId="172" fontId="12" fillId="4" borderId="2" xfId="2" applyNumberFormat="1" applyFont="1" applyFill="1" applyBorder="1" applyAlignment="1">
      <alignment horizontal="right"/>
    </xf>
    <xf numFmtId="166" fontId="12" fillId="4" borderId="2" xfId="0" applyNumberFormat="1" applyFont="1" applyFill="1" applyBorder="1" applyAlignment="1">
      <alignment horizontal="right"/>
    </xf>
    <xf numFmtId="0" fontId="12" fillId="4" borderId="0" xfId="0" applyFont="1" applyFill="1" applyBorder="1" applyAlignment="1"/>
    <xf numFmtId="173" fontId="12" fillId="4" borderId="0" xfId="0" applyNumberFormat="1" applyFont="1" applyFill="1" applyBorder="1" applyAlignment="1">
      <alignment horizontal="right"/>
    </xf>
    <xf numFmtId="166" fontId="12" fillId="4" borderId="12" xfId="0" applyNumberFormat="1" applyFont="1" applyFill="1" applyBorder="1" applyAlignment="1">
      <alignment horizontal="right"/>
    </xf>
    <xf numFmtId="166" fontId="12" fillId="4" borderId="12" xfId="2" applyNumberFormat="1" applyFont="1" applyFill="1" applyBorder="1" applyAlignment="1">
      <alignment horizontal="right"/>
    </xf>
    <xf numFmtId="170" fontId="12" fillId="4" borderId="12" xfId="2" applyNumberFormat="1" applyFont="1" applyFill="1" applyBorder="1" applyAlignment="1">
      <alignment horizontal="left"/>
    </xf>
    <xf numFmtId="166" fontId="12" fillId="4" borderId="12" xfId="1" applyNumberFormat="1" applyFont="1" applyFill="1" applyBorder="1" applyAlignment="1">
      <alignment horizontal="right"/>
    </xf>
    <xf numFmtId="0" fontId="12" fillId="4" borderId="12" xfId="0" applyFont="1" applyFill="1" applyBorder="1" applyAlignment="1">
      <alignment horizontal="left"/>
    </xf>
    <xf numFmtId="172" fontId="12" fillId="4" borderId="12" xfId="2" applyNumberFormat="1" applyFont="1" applyFill="1" applyBorder="1" applyAlignment="1">
      <alignment horizontal="right"/>
    </xf>
    <xf numFmtId="171" fontId="12" fillId="4" borderId="12" xfId="0" applyNumberFormat="1" applyFont="1" applyFill="1" applyBorder="1" applyAlignment="1">
      <alignment horizontal="right"/>
    </xf>
    <xf numFmtId="0" fontId="12" fillId="4" borderId="120" xfId="0" applyFont="1" applyFill="1" applyBorder="1" applyAlignment="1">
      <alignment horizontal="left"/>
    </xf>
    <xf numFmtId="166" fontId="12" fillId="4" borderId="8" xfId="2" applyNumberFormat="1" applyFont="1" applyFill="1" applyBorder="1" applyAlignment="1">
      <alignment horizontal="right"/>
    </xf>
    <xf numFmtId="170" fontId="12" fillId="4" borderId="8" xfId="2" applyNumberFormat="1" applyFont="1" applyFill="1" applyBorder="1" applyAlignment="1">
      <alignment horizontal="left"/>
    </xf>
    <xf numFmtId="172" fontId="12" fillId="4" borderId="8" xfId="2" applyNumberFormat="1" applyFont="1" applyFill="1" applyBorder="1" applyAlignment="1">
      <alignment horizontal="right"/>
    </xf>
    <xf numFmtId="0" fontId="14" fillId="0" borderId="0" xfId="0" applyFont="1" applyFill="1" applyBorder="1" applyAlignment="1">
      <alignment horizontal="left" vertical="top"/>
    </xf>
    <xf numFmtId="0" fontId="7" fillId="0" borderId="0" xfId="0" quotePrefix="1" applyFont="1" applyFill="1" applyBorder="1" applyAlignment="1">
      <alignment horizontal="left" vertical="top"/>
    </xf>
    <xf numFmtId="0" fontId="3" fillId="4" borderId="18" xfId="0" applyFont="1" applyFill="1" applyBorder="1" applyAlignment="1">
      <alignment horizontal="center" vertical="center"/>
    </xf>
    <xf numFmtId="166" fontId="6" fillId="4" borderId="18" xfId="2" applyNumberFormat="1" applyFont="1" applyFill="1" applyBorder="1" applyAlignment="1">
      <alignment horizontal="right"/>
    </xf>
    <xf numFmtId="166" fontId="3" fillId="4" borderId="18" xfId="2" applyNumberFormat="1" applyFont="1" applyFill="1" applyBorder="1" applyAlignment="1">
      <alignment horizontal="right"/>
    </xf>
    <xf numFmtId="41" fontId="7" fillId="0" borderId="25" xfId="1053" applyNumberFormat="1" applyFont="1" applyFill="1" applyBorder="1" applyAlignment="1" applyProtection="1">
      <alignment horizontal="right"/>
    </xf>
    <xf numFmtId="41" fontId="7" fillId="0" borderId="25" xfId="1053" applyNumberFormat="1" applyFont="1" applyFill="1" applyBorder="1" applyAlignment="1" applyProtection="1"/>
    <xf numFmtId="0" fontId="134" fillId="0" borderId="0" xfId="29" applyFont="1" applyFill="1" applyBorder="1" applyAlignment="1" applyProtection="1">
      <alignment horizontal="center"/>
    </xf>
    <xf numFmtId="0" fontId="134" fillId="4" borderId="0" xfId="29" applyFont="1" applyFill="1" applyBorder="1" applyAlignment="1" applyProtection="1">
      <alignment horizontal="center"/>
    </xf>
    <xf numFmtId="0" fontId="135" fillId="0" borderId="0" xfId="29" applyFont="1" applyFill="1" applyBorder="1" applyAlignment="1" applyProtection="1">
      <alignment horizontal="center"/>
    </xf>
    <xf numFmtId="37" fontId="136" fillId="0" borderId="0" xfId="30" applyNumberFormat="1" applyFont="1" applyFill="1" applyBorder="1" applyAlignment="1" applyProtection="1">
      <alignment horizontal="center"/>
    </xf>
    <xf numFmtId="0" fontId="3" fillId="0" borderId="214" xfId="28" quotePrefix="1" applyFont="1" applyFill="1" applyBorder="1" applyAlignment="1" applyProtection="1">
      <alignment horizontal="left"/>
    </xf>
    <xf numFmtId="0" fontId="94" fillId="3" borderId="0" xfId="14" applyFont="1" applyFill="1" applyAlignment="1"/>
    <xf numFmtId="0" fontId="6" fillId="5" borderId="212" xfId="28" quotePrefix="1" applyFont="1" applyFill="1" applyBorder="1" applyAlignment="1" applyProtection="1">
      <alignment horizontal="left"/>
    </xf>
    <xf numFmtId="0" fontId="96" fillId="5" borderId="0" xfId="28" applyFont="1" applyFill="1" applyBorder="1" applyAlignment="1" applyProtection="1">
      <alignment horizontal="left" wrapText="1"/>
    </xf>
    <xf numFmtId="0" fontId="6" fillId="5" borderId="0" xfId="28" applyFont="1" applyFill="1" applyBorder="1" applyAlignment="1" applyProtection="1">
      <alignment horizontal="left" wrapText="1"/>
    </xf>
    <xf numFmtId="0" fontId="79" fillId="2" borderId="0" xfId="28" applyFont="1" applyFill="1" applyBorder="1" applyAlignment="1" applyProtection="1">
      <alignment horizontal="center" vertical="center"/>
    </xf>
    <xf numFmtId="0" fontId="3" fillId="0" borderId="212" xfId="28" quotePrefix="1" applyFont="1" applyFill="1" applyBorder="1" applyAlignment="1" applyProtection="1">
      <alignment horizontal="left"/>
    </xf>
    <xf numFmtId="0" fontId="3" fillId="0" borderId="0" xfId="28" applyFont="1" applyFill="1" applyBorder="1" applyAlignment="1" applyProtection="1">
      <alignment horizontal="left" wrapText="1"/>
    </xf>
    <xf numFmtId="0" fontId="3" fillId="5" borderId="0" xfId="28" applyFont="1" applyFill="1" applyBorder="1" applyAlignment="1" applyProtection="1">
      <alignment horizontal="left" wrapText="1"/>
    </xf>
    <xf numFmtId="0" fontId="3" fillId="5" borderId="212" xfId="28" quotePrefix="1" applyFont="1" applyFill="1" applyBorder="1" applyAlignment="1" applyProtection="1">
      <alignment horizontal="left"/>
    </xf>
    <xf numFmtId="0" fontId="97" fillId="5" borderId="0" xfId="28" applyFont="1" applyFill="1" applyBorder="1" applyAlignment="1" applyProtection="1">
      <alignment horizontal="left" wrapText="1"/>
    </xf>
    <xf numFmtId="0" fontId="3" fillId="4" borderId="212" xfId="28" quotePrefix="1" applyFont="1" applyFill="1" applyBorder="1" applyAlignment="1" applyProtection="1">
      <alignment horizontal="left"/>
    </xf>
    <xf numFmtId="0" fontId="36" fillId="0" borderId="6" xfId="0" applyFont="1" applyFill="1" applyBorder="1" applyAlignment="1">
      <alignment horizontal="left"/>
    </xf>
    <xf numFmtId="0" fontId="36" fillId="0" borderId="5" xfId="0" applyFont="1" applyFill="1" applyBorder="1" applyAlignment="1">
      <alignment horizontal="left"/>
    </xf>
    <xf numFmtId="0" fontId="36" fillId="0" borderId="6" xfId="0" applyFont="1" applyFill="1" applyBorder="1" applyAlignment="1">
      <alignment horizontal="left" wrapText="1"/>
    </xf>
    <xf numFmtId="0" fontId="37" fillId="4" borderId="0" xfId="0" quotePrefix="1" applyFont="1" applyFill="1" applyBorder="1" applyAlignment="1">
      <alignment horizontal="left" vertical="top"/>
    </xf>
    <xf numFmtId="0" fontId="35" fillId="0" borderId="0" xfId="0" applyFont="1"/>
    <xf numFmtId="0" fontId="77" fillId="4" borderId="12" xfId="0" applyFont="1" applyFill="1" applyBorder="1" applyAlignment="1">
      <alignment horizontal="left"/>
    </xf>
    <xf numFmtId="0" fontId="36" fillId="0" borderId="5" xfId="0" applyFont="1" applyFill="1" applyBorder="1" applyAlignment="1">
      <alignment horizontal="left" wrapText="1"/>
    </xf>
    <xf numFmtId="0" fontId="36" fillId="0" borderId="14" xfId="0" applyFont="1" applyFill="1" applyBorder="1" applyAlignment="1">
      <alignment horizontal="left"/>
    </xf>
    <xf numFmtId="0" fontId="36" fillId="0" borderId="7" xfId="0" applyFont="1" applyFill="1" applyBorder="1" applyAlignment="1">
      <alignment horizontal="left"/>
    </xf>
    <xf numFmtId="0" fontId="36" fillId="0" borderId="11" xfId="0" applyFont="1" applyFill="1" applyBorder="1" applyAlignment="1">
      <alignment horizontal="left"/>
    </xf>
    <xf numFmtId="0" fontId="36" fillId="0" borderId="13" xfId="0" applyFont="1" applyFill="1" applyBorder="1" applyAlignment="1">
      <alignment horizontal="left"/>
    </xf>
    <xf numFmtId="0" fontId="36" fillId="4" borderId="14" xfId="0" applyFont="1" applyFill="1" applyBorder="1" applyAlignment="1">
      <alignment horizontal="left"/>
    </xf>
    <xf numFmtId="0" fontId="36" fillId="4" borderId="7" xfId="0" applyFont="1" applyFill="1" applyBorder="1" applyAlignment="1">
      <alignment horizontal="left"/>
    </xf>
    <xf numFmtId="0" fontId="36" fillId="4" borderId="11" xfId="0" applyFont="1" applyFill="1" applyBorder="1" applyAlignment="1">
      <alignment horizontal="left"/>
    </xf>
    <xf numFmtId="0" fontId="36" fillId="4" borderId="13" xfId="0" applyFont="1" applyFill="1" applyBorder="1" applyAlignment="1">
      <alignment horizontal="left"/>
    </xf>
    <xf numFmtId="0" fontId="36" fillId="4" borderId="11" xfId="0" applyFont="1" applyFill="1" applyBorder="1" applyAlignment="1">
      <alignment horizontal="left" vertical="top" wrapText="1"/>
    </xf>
    <xf numFmtId="0" fontId="36" fillId="4" borderId="13" xfId="0" applyFont="1" applyFill="1" applyBorder="1" applyAlignment="1">
      <alignment horizontal="left" vertical="top" wrapText="1"/>
    </xf>
    <xf numFmtId="0" fontId="36" fillId="4" borderId="6" xfId="0" applyFont="1" applyFill="1" applyBorder="1" applyAlignment="1">
      <alignment horizontal="left" vertical="top" wrapText="1"/>
    </xf>
    <xf numFmtId="0" fontId="36" fillId="4" borderId="5" xfId="0" applyFont="1" applyFill="1" applyBorder="1" applyAlignment="1">
      <alignment horizontal="left" vertical="top" wrapText="1"/>
    </xf>
    <xf numFmtId="0" fontId="36" fillId="4" borderId="14" xfId="0" applyFont="1" applyFill="1" applyBorder="1" applyAlignment="1">
      <alignment horizontal="left" vertical="top" wrapText="1"/>
    </xf>
    <xf numFmtId="0" fontId="36" fillId="4" borderId="7" xfId="0" applyFont="1" applyFill="1" applyBorder="1" applyAlignment="1">
      <alignment horizontal="left" vertical="top" wrapText="1"/>
    </xf>
    <xf numFmtId="0" fontId="24" fillId="4" borderId="1" xfId="0" applyFont="1" applyFill="1" applyBorder="1" applyAlignment="1">
      <alignment horizontal="center"/>
    </xf>
    <xf numFmtId="0" fontId="24" fillId="4" borderId="2" xfId="0" applyFont="1" applyFill="1" applyBorder="1" applyAlignment="1">
      <alignment horizontal="center"/>
    </xf>
    <xf numFmtId="0" fontId="24" fillId="4" borderId="3" xfId="0" applyFont="1" applyFill="1" applyBorder="1" applyAlignment="1">
      <alignment horizontal="center"/>
    </xf>
    <xf numFmtId="0" fontId="36" fillId="4" borderId="6" xfId="0" applyFont="1" applyFill="1" applyBorder="1" applyAlignment="1">
      <alignment horizontal="left"/>
    </xf>
    <xf numFmtId="0" fontId="36" fillId="4" borderId="5" xfId="0" applyFont="1" applyFill="1" applyBorder="1" applyAlignment="1">
      <alignment horizontal="left"/>
    </xf>
    <xf numFmtId="0" fontId="36" fillId="0" borderId="11" xfId="0" applyFont="1" applyFill="1" applyBorder="1" applyAlignment="1">
      <alignment horizontal="left" wrapText="1"/>
    </xf>
    <xf numFmtId="0" fontId="36" fillId="0" borderId="13" xfId="0" applyFont="1" applyFill="1" applyBorder="1" applyAlignment="1">
      <alignment horizontal="left" wrapText="1"/>
    </xf>
    <xf numFmtId="0" fontId="157" fillId="35" borderId="0" xfId="0" applyFont="1" applyFill="1" applyAlignment="1">
      <alignment horizontal="center"/>
    </xf>
    <xf numFmtId="0" fontId="76" fillId="3" borderId="0" xfId="0" applyFont="1" applyFill="1" applyAlignment="1">
      <alignment horizontal="left"/>
    </xf>
    <xf numFmtId="0" fontId="1" fillId="2" borderId="0" xfId="0" applyFont="1" applyFill="1" applyAlignment="1">
      <alignment horizontal="center"/>
    </xf>
    <xf numFmtId="0" fontId="36" fillId="4" borderId="0" xfId="0" applyFont="1" applyFill="1" applyAlignment="1">
      <alignment horizontal="left" wrapText="1"/>
    </xf>
    <xf numFmtId="0" fontId="36" fillId="0" borderId="0" xfId="0" applyFont="1" applyFill="1" applyBorder="1" applyAlignment="1">
      <alignment horizontal="left" wrapText="1"/>
    </xf>
    <xf numFmtId="0" fontId="36" fillId="3" borderId="4" xfId="0" applyFont="1" applyFill="1" applyBorder="1" applyAlignment="1">
      <alignment horizontal="left" wrapText="1"/>
    </xf>
    <xf numFmtId="0" fontId="24" fillId="4" borderId="6" xfId="0" applyFont="1" applyFill="1" applyBorder="1" applyAlignment="1">
      <alignment horizontal="center"/>
    </xf>
    <xf numFmtId="0" fontId="24" fillId="4" borderId="5" xfId="0" applyFont="1" applyFill="1" applyBorder="1" applyAlignment="1">
      <alignment horizontal="center"/>
    </xf>
    <xf numFmtId="0" fontId="36" fillId="0" borderId="1" xfId="0" applyFont="1" applyFill="1" applyBorder="1" applyAlignment="1">
      <alignment horizontal="left"/>
    </xf>
    <xf numFmtId="0" fontId="36" fillId="0" borderId="3" xfId="0" applyFont="1" applyFill="1" applyBorder="1" applyAlignment="1">
      <alignment horizontal="left"/>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77" fillId="0" borderId="12" xfId="0" applyFont="1" applyFill="1" applyBorder="1" applyAlignment="1">
      <alignment horizontal="left"/>
    </xf>
    <xf numFmtId="0" fontId="165" fillId="4" borderId="0" xfId="1112" applyFont="1" applyFill="1" applyBorder="1" applyAlignment="1">
      <alignment horizontal="left" wrapText="1"/>
    </xf>
    <xf numFmtId="0" fontId="142" fillId="4" borderId="0" xfId="0" applyFont="1" applyFill="1" applyBorder="1" applyAlignment="1">
      <alignment horizontal="left" wrapText="1"/>
    </xf>
    <xf numFmtId="0" fontId="37" fillId="0" borderId="0" xfId="0" applyFont="1" applyFill="1" applyBorder="1" applyAlignment="1">
      <alignment horizontal="left" wrapText="1"/>
    </xf>
    <xf numFmtId="0" fontId="37" fillId="0" borderId="0" xfId="0" applyFont="1" applyFill="1" applyBorder="1" applyAlignment="1">
      <alignment horizontal="left" vertical="top" wrapText="1"/>
    </xf>
    <xf numFmtId="0" fontId="37" fillId="0" borderId="0" xfId="0" applyFont="1" applyFill="1" applyBorder="1" applyAlignment="1">
      <alignment horizontal="left"/>
    </xf>
    <xf numFmtId="0" fontId="37" fillId="4" borderId="0" xfId="0" applyFont="1" applyFill="1" applyBorder="1" applyAlignment="1">
      <alignment horizontal="left"/>
    </xf>
    <xf numFmtId="0" fontId="24" fillId="0" borderId="6" xfId="0" applyFont="1" applyFill="1" applyBorder="1" applyAlignment="1">
      <alignment horizontal="center"/>
    </xf>
    <xf numFmtId="0" fontId="24" fillId="0" borderId="5" xfId="0" applyFont="1" applyFill="1" applyBorder="1" applyAlignment="1">
      <alignment horizontal="center"/>
    </xf>
    <xf numFmtId="0" fontId="36" fillId="0" borderId="14" xfId="0" applyFont="1" applyFill="1" applyBorder="1" applyAlignment="1">
      <alignment horizontal="left" wrapText="1"/>
    </xf>
    <xf numFmtId="0" fontId="24" fillId="0" borderId="1" xfId="0" applyFont="1" applyFill="1" applyBorder="1" applyAlignment="1">
      <alignment horizontal="center"/>
    </xf>
    <xf numFmtId="0" fontId="24" fillId="0" borderId="2" xfId="0" applyFont="1" applyFill="1" applyBorder="1" applyAlignment="1">
      <alignment horizontal="center"/>
    </xf>
    <xf numFmtId="0" fontId="24" fillId="0" borderId="3" xfId="0" applyFont="1" applyFill="1" applyBorder="1" applyAlignment="1">
      <alignment horizontal="center"/>
    </xf>
    <xf numFmtId="0" fontId="7" fillId="3" borderId="0" xfId="0" applyFont="1" applyFill="1" applyBorder="1" applyAlignment="1">
      <alignment horizontal="left" wrapText="1"/>
    </xf>
    <xf numFmtId="0" fontId="3" fillId="0" borderId="218" xfId="0" applyFont="1" applyFill="1" applyBorder="1" applyAlignment="1">
      <alignment horizontal="left" wrapText="1"/>
    </xf>
    <xf numFmtId="0" fontId="3" fillId="0" borderId="0" xfId="0" applyFont="1" applyFill="1" applyBorder="1" applyAlignment="1">
      <alignment horizontal="left" wrapText="1"/>
    </xf>
    <xf numFmtId="0" fontId="3" fillId="0" borderId="15" xfId="0" applyFont="1" applyFill="1" applyBorder="1" applyAlignment="1">
      <alignment horizontal="left" wrapText="1"/>
    </xf>
    <xf numFmtId="0" fontId="7" fillId="0" borderId="18" xfId="0" applyFont="1" applyFill="1" applyBorder="1" applyAlignment="1">
      <alignment horizontal="left" vertical="top"/>
    </xf>
    <xf numFmtId="0" fontId="7" fillId="0" borderId="0" xfId="0" applyFont="1" applyFill="1" applyBorder="1" applyAlignment="1">
      <alignment horizontal="left" vertical="top" wrapText="1"/>
    </xf>
    <xf numFmtId="0" fontId="3" fillId="0" borderId="0" xfId="0" applyFont="1" applyFill="1" applyBorder="1" applyAlignment="1">
      <alignment horizontal="left"/>
    </xf>
    <xf numFmtId="0" fontId="3" fillId="3" borderId="0" xfId="0" applyFont="1" applyFill="1" applyAlignment="1">
      <alignment horizontal="left"/>
    </xf>
    <xf numFmtId="0" fontId="3" fillId="3" borderId="0" xfId="0" applyFont="1" applyFill="1" applyBorder="1" applyAlignment="1">
      <alignment horizontal="left"/>
    </xf>
    <xf numFmtId="0" fontId="3" fillId="3" borderId="5" xfId="0" applyFont="1" applyFill="1" applyBorder="1" applyAlignment="1">
      <alignment horizontal="left"/>
    </xf>
    <xf numFmtId="0" fontId="3" fillId="0" borderId="12" xfId="0" applyFont="1" applyFill="1" applyBorder="1" applyAlignment="1">
      <alignment horizontal="left"/>
    </xf>
    <xf numFmtId="0" fontId="3" fillId="0" borderId="218" xfId="0" applyFont="1" applyFill="1" applyBorder="1" applyAlignment="1">
      <alignment horizontal="left"/>
    </xf>
    <xf numFmtId="0" fontId="3" fillId="0" borderId="14" xfId="0" quotePrefix="1" applyFont="1" applyFill="1" applyBorder="1" applyAlignment="1">
      <alignment horizontal="left" wrapText="1"/>
    </xf>
    <xf numFmtId="0" fontId="3" fillId="0" borderId="4" xfId="0" quotePrefix="1" applyFont="1" applyFill="1" applyBorder="1" applyAlignment="1">
      <alignment horizontal="left" wrapText="1"/>
    </xf>
    <xf numFmtId="0" fontId="3" fillId="0" borderId="7" xfId="0" quotePrefix="1" applyFont="1" applyFill="1" applyBorder="1" applyAlignment="1">
      <alignment horizontal="left" wrapText="1"/>
    </xf>
    <xf numFmtId="0" fontId="3" fillId="0" borderId="57" xfId="0" applyFont="1" applyFill="1" applyBorder="1" applyAlignment="1">
      <alignment horizontal="left"/>
    </xf>
    <xf numFmtId="0" fontId="3" fillId="0" borderId="8" xfId="0" applyFont="1" applyFill="1" applyBorder="1" applyAlignment="1">
      <alignment horizontal="left"/>
    </xf>
    <xf numFmtId="0" fontId="7" fillId="0" borderId="0" xfId="0" quotePrefix="1" applyFont="1" applyFill="1" applyBorder="1" applyAlignment="1">
      <alignment horizontal="left"/>
    </xf>
    <xf numFmtId="0" fontId="7" fillId="0" borderId="0" xfId="0" quotePrefix="1" applyFont="1" applyFill="1" applyBorder="1" applyAlignment="1">
      <alignment horizontal="left" wrapText="1"/>
    </xf>
    <xf numFmtId="0" fontId="7" fillId="0" borderId="0" xfId="0" quotePrefix="1" applyFont="1" applyFill="1" applyBorder="1" applyAlignment="1">
      <alignment horizontal="left" vertical="top" wrapText="1"/>
    </xf>
    <xf numFmtId="0" fontId="7" fillId="0" borderId="0" xfId="0" quotePrefix="1" applyFont="1" applyFill="1" applyBorder="1" applyAlignment="1">
      <alignment horizontal="left" vertical="top"/>
    </xf>
    <xf numFmtId="0" fontId="78" fillId="0" borderId="4" xfId="0" quotePrefix="1" applyFont="1" applyFill="1" applyBorder="1" applyAlignment="1">
      <alignment horizontal="left" vertical="top"/>
    </xf>
    <xf numFmtId="0" fontId="3" fillId="0" borderId="11" xfId="0" quotePrefix="1" applyFont="1" applyFill="1" applyBorder="1" applyAlignment="1">
      <alignment horizontal="left" wrapText="1"/>
    </xf>
    <xf numFmtId="0" fontId="3" fillId="0" borderId="12" xfId="0" quotePrefix="1" applyFont="1" applyFill="1" applyBorder="1" applyAlignment="1">
      <alignment horizontal="left" wrapText="1"/>
    </xf>
    <xf numFmtId="0" fontId="3" fillId="0" borderId="13" xfId="0" quotePrefix="1" applyFont="1" applyFill="1" applyBorder="1" applyAlignment="1">
      <alignment horizontal="left" wrapText="1"/>
    </xf>
    <xf numFmtId="0" fontId="3" fillId="0" borderId="6" xfId="0" quotePrefix="1" applyFont="1" applyFill="1" applyBorder="1" applyAlignment="1">
      <alignment horizontal="left" wrapText="1"/>
    </xf>
    <xf numFmtId="0" fontId="3" fillId="0" borderId="0" xfId="0" quotePrefix="1" applyFont="1" applyFill="1" applyBorder="1" applyAlignment="1">
      <alignment horizontal="left" wrapText="1"/>
    </xf>
    <xf numFmtId="0" fontId="3" fillId="0" borderId="5" xfId="0" quotePrefix="1" applyFont="1" applyFill="1" applyBorder="1" applyAlignment="1">
      <alignment horizontal="left" wrapText="1"/>
    </xf>
    <xf numFmtId="0" fontId="3" fillId="0" borderId="54" xfId="0" applyFont="1" applyFill="1" applyBorder="1" applyAlignment="1">
      <alignment horizontal="left"/>
    </xf>
    <xf numFmtId="0" fontId="3" fillId="0" borderId="4" xfId="0" applyNumberFormat="1" applyFont="1" applyFill="1" applyBorder="1" applyAlignment="1">
      <alignment horizontal="center"/>
    </xf>
    <xf numFmtId="0" fontId="1" fillId="36" borderId="0" xfId="0" applyFont="1" applyFill="1" applyAlignment="1">
      <alignment horizontal="center"/>
    </xf>
    <xf numFmtId="166" fontId="3" fillId="0" borderId="4" xfId="0" applyNumberFormat="1" applyFont="1" applyFill="1" applyBorder="1" applyAlignment="1">
      <alignment horizontal="right"/>
    </xf>
    <xf numFmtId="166" fontId="3" fillId="0" borderId="0" xfId="0" applyNumberFormat="1" applyFont="1" applyFill="1" applyBorder="1" applyAlignment="1">
      <alignment horizontal="right"/>
    </xf>
    <xf numFmtId="166" fontId="6" fillId="0" borderId="2" xfId="0" applyNumberFormat="1" applyFont="1" applyFill="1" applyBorder="1" applyAlignment="1">
      <alignment horizontal="center"/>
    </xf>
    <xf numFmtId="0" fontId="7" fillId="4" borderId="0" xfId="14" applyFont="1" applyFill="1" applyBorder="1" applyAlignment="1" applyProtection="1">
      <alignment horizontal="left" vertical="top" wrapText="1"/>
      <protection locked="0"/>
    </xf>
    <xf numFmtId="0" fontId="14" fillId="4" borderId="0" xfId="14" applyFont="1" applyFill="1" applyAlignment="1" applyProtection="1">
      <alignment horizontal="left"/>
    </xf>
    <xf numFmtId="0" fontId="9" fillId="4" borderId="0" xfId="14" applyFont="1" applyFill="1" applyAlignment="1" applyProtection="1">
      <alignment horizontal="left"/>
    </xf>
    <xf numFmtId="0" fontId="5" fillId="4" borderId="24" xfId="14" applyFont="1" applyFill="1" applyBorder="1" applyAlignment="1" applyProtection="1">
      <alignment horizontal="left"/>
    </xf>
    <xf numFmtId="0" fontId="5" fillId="4" borderId="0" xfId="14" applyFont="1" applyFill="1" applyAlignment="1" applyProtection="1">
      <alignment horizontal="left"/>
    </xf>
    <xf numFmtId="0" fontId="10" fillId="0" borderId="0" xfId="14" applyFont="1" applyAlignment="1"/>
    <xf numFmtId="0" fontId="9" fillId="4" borderId="1" xfId="14" applyFont="1" applyFill="1" applyBorder="1" applyAlignment="1" applyProtection="1">
      <alignment horizontal="center" vertical="center"/>
    </xf>
    <xf numFmtId="0" fontId="9" fillId="4" borderId="3" xfId="14" applyFont="1" applyFill="1" applyBorder="1" applyAlignment="1" applyProtection="1">
      <alignment horizontal="center" vertical="center"/>
    </xf>
    <xf numFmtId="166" fontId="9" fillId="4" borderId="11" xfId="14" applyNumberFormat="1" applyFont="1" applyFill="1" applyBorder="1" applyAlignment="1" applyProtection="1">
      <alignment horizontal="right"/>
    </xf>
    <xf numFmtId="166" fontId="9" fillId="4" borderId="12" xfId="14" applyNumberFormat="1" applyFont="1" applyFill="1" applyBorder="1" applyAlignment="1" applyProtection="1">
      <alignment horizontal="right"/>
    </xf>
    <xf numFmtId="166" fontId="9" fillId="4" borderId="14" xfId="14" applyNumberFormat="1" applyFont="1" applyFill="1" applyBorder="1" applyAlignment="1" applyProtection="1">
      <alignment horizontal="right"/>
    </xf>
    <xf numFmtId="166" fontId="9" fillId="4" borderId="4" xfId="14" applyNumberFormat="1" applyFont="1" applyFill="1" applyBorder="1" applyAlignment="1" applyProtection="1">
      <alignment horizontal="right"/>
    </xf>
    <xf numFmtId="166" fontId="9" fillId="4" borderId="6" xfId="14" applyNumberFormat="1" applyFont="1" applyFill="1" applyBorder="1" applyAlignment="1" applyProtection="1">
      <alignment horizontal="right"/>
    </xf>
    <xf numFmtId="166" fontId="9" fillId="4" borderId="0" xfId="14" applyNumberFormat="1" applyFont="1" applyFill="1" applyBorder="1" applyAlignment="1" applyProtection="1">
      <alignment horizontal="right"/>
    </xf>
    <xf numFmtId="0" fontId="79" fillId="2" borderId="0" xfId="14" applyFont="1" applyFill="1" applyAlignment="1" applyProtection="1">
      <alignment horizontal="center" wrapText="1"/>
    </xf>
    <xf numFmtId="0" fontId="79" fillId="2" borderId="0" xfId="14" applyFont="1" applyFill="1" applyAlignment="1" applyProtection="1">
      <alignment horizontal="center"/>
    </xf>
    <xf numFmtId="0" fontId="3" fillId="3" borderId="0" xfId="14" applyFont="1" applyFill="1" applyAlignment="1" applyProtection="1">
      <alignment horizontal="left"/>
    </xf>
    <xf numFmtId="0" fontId="9" fillId="4" borderId="1" xfId="14" applyFont="1" applyFill="1" applyBorder="1" applyAlignment="1" applyProtection="1">
      <alignment horizontal="center"/>
    </xf>
    <xf numFmtId="0" fontId="9" fillId="4" borderId="2" xfId="14" applyFont="1" applyFill="1" applyBorder="1" applyAlignment="1" applyProtection="1">
      <alignment horizontal="center"/>
    </xf>
    <xf numFmtId="0" fontId="9" fillId="4" borderId="3" xfId="14" applyFont="1" applyFill="1" applyBorder="1" applyAlignment="1" applyProtection="1">
      <alignment horizontal="center"/>
    </xf>
    <xf numFmtId="0" fontId="5" fillId="4" borderId="1" xfId="14" applyFont="1" applyFill="1" applyBorder="1" applyAlignment="1" applyProtection="1">
      <alignment horizontal="center"/>
    </xf>
    <xf numFmtId="0" fontId="5" fillId="4" borderId="3" xfId="14" applyFont="1" applyFill="1" applyBorder="1" applyAlignment="1" applyProtection="1">
      <alignment horizontal="center"/>
    </xf>
    <xf numFmtId="0" fontId="7" fillId="0" borderId="0" xfId="0" applyFont="1" applyFill="1" applyBorder="1" applyAlignment="1">
      <alignment horizontal="left" wrapText="1"/>
    </xf>
    <xf numFmtId="0" fontId="9" fillId="0" borderId="4" xfId="0" applyFont="1" applyFill="1" applyBorder="1" applyAlignment="1">
      <alignment horizontal="left"/>
    </xf>
    <xf numFmtId="0" fontId="9" fillId="0" borderId="15" xfId="0" applyFont="1" applyFill="1" applyBorder="1" applyAlignment="1">
      <alignment horizontal="left"/>
    </xf>
    <xf numFmtId="0" fontId="6" fillId="0" borderId="18" xfId="0" applyFont="1" applyFill="1" applyBorder="1" applyAlignment="1">
      <alignment horizontal="left"/>
    </xf>
    <xf numFmtId="0" fontId="7" fillId="0" borderId="0" xfId="0" applyFont="1" applyFill="1" applyBorder="1" applyAlignment="1">
      <alignment horizontal="left"/>
    </xf>
    <xf numFmtId="0" fontId="5" fillId="3" borderId="0" xfId="0" applyFont="1" applyFill="1" applyBorder="1" applyAlignment="1">
      <alignment horizontal="left"/>
    </xf>
    <xf numFmtId="0" fontId="5" fillId="3" borderId="66" xfId="0" applyFont="1" applyFill="1" applyBorder="1" applyAlignment="1">
      <alignment horizontal="left"/>
    </xf>
    <xf numFmtId="0" fontId="5" fillId="3" borderId="59" xfId="0" applyFont="1" applyFill="1" applyBorder="1" applyAlignment="1">
      <alignment horizontal="left"/>
    </xf>
    <xf numFmtId="0" fontId="5" fillId="3" borderId="64" xfId="0" applyFont="1" applyFill="1" applyBorder="1" applyAlignment="1">
      <alignment horizontal="left"/>
    </xf>
    <xf numFmtId="0" fontId="9" fillId="3" borderId="69" xfId="0" applyFont="1" applyFill="1" applyBorder="1" applyAlignment="1">
      <alignment horizontal="left"/>
    </xf>
    <xf numFmtId="0" fontId="9" fillId="3" borderId="0" xfId="0" applyFont="1" applyFill="1" applyBorder="1" applyAlignment="1">
      <alignment horizontal="left"/>
    </xf>
    <xf numFmtId="0" fontId="9" fillId="3" borderId="70" xfId="0" applyFont="1" applyFill="1" applyBorder="1" applyAlignment="1">
      <alignment horizontal="left"/>
    </xf>
    <xf numFmtId="0" fontId="5" fillId="3" borderId="72" xfId="0" applyFont="1" applyFill="1" applyBorder="1" applyAlignment="1">
      <alignment horizontal="left"/>
    </xf>
    <xf numFmtId="0" fontId="5" fillId="3" borderId="73" xfId="0" applyFont="1" applyFill="1" applyBorder="1" applyAlignment="1">
      <alignment horizontal="left"/>
    </xf>
    <xf numFmtId="0" fontId="5" fillId="3" borderId="59" xfId="0" applyFont="1" applyFill="1" applyBorder="1" applyAlignment="1">
      <alignment horizontal="left" wrapText="1"/>
    </xf>
    <xf numFmtId="0" fontId="9" fillId="3" borderId="8" xfId="0" applyFont="1" applyFill="1" applyBorder="1" applyAlignment="1">
      <alignment horizontal="left"/>
    </xf>
    <xf numFmtId="0" fontId="9" fillId="3" borderId="64" xfId="0" applyFont="1" applyFill="1" applyBorder="1" applyAlignment="1">
      <alignment horizontal="left"/>
    </xf>
    <xf numFmtId="0" fontId="5" fillId="3" borderId="0" xfId="0" applyFont="1" applyFill="1" applyBorder="1" applyAlignment="1">
      <alignment horizontal="center"/>
    </xf>
    <xf numFmtId="166" fontId="5" fillId="3" borderId="0" xfId="0" applyNumberFormat="1" applyFont="1" applyFill="1" applyBorder="1" applyAlignment="1">
      <alignment horizontal="right"/>
    </xf>
    <xf numFmtId="0" fontId="9" fillId="3" borderId="59" xfId="0" applyFont="1" applyFill="1" applyBorder="1" applyAlignment="1"/>
    <xf numFmtId="0" fontId="9" fillId="3" borderId="59" xfId="0" applyFont="1" applyFill="1" applyBorder="1" applyAlignment="1">
      <alignment horizontal="left"/>
    </xf>
    <xf numFmtId="0" fontId="1" fillId="2" borderId="0" xfId="0" applyFont="1" applyFill="1" applyAlignment="1">
      <alignment horizontal="center" wrapText="1"/>
    </xf>
    <xf numFmtId="0" fontId="81" fillId="3" borderId="0" xfId="0" applyFont="1" applyFill="1" applyAlignment="1">
      <alignment horizontal="left"/>
    </xf>
    <xf numFmtId="0" fontId="5" fillId="3" borderId="0" xfId="0" applyFont="1" applyFill="1" applyAlignment="1">
      <alignment horizontal="left"/>
    </xf>
    <xf numFmtId="0" fontId="9" fillId="3" borderId="1" xfId="0" applyFont="1" applyFill="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5" fillId="3" borderId="4" xfId="0" applyFont="1" applyFill="1" applyBorder="1" applyAlignment="1">
      <alignment horizontal="center" vertical="center"/>
    </xf>
    <xf numFmtId="0" fontId="7" fillId="34" borderId="0" xfId="0" quotePrefix="1" applyFont="1" applyFill="1" applyAlignment="1">
      <alignment horizontal="left"/>
    </xf>
    <xf numFmtId="0" fontId="9" fillId="3" borderId="4" xfId="0" applyFont="1" applyFill="1" applyBorder="1" applyAlignment="1">
      <alignment horizontal="left"/>
    </xf>
    <xf numFmtId="0" fontId="9" fillId="3" borderId="15" xfId="0" applyFont="1" applyFill="1" applyBorder="1" applyAlignment="1">
      <alignment horizontal="left"/>
    </xf>
    <xf numFmtId="0" fontId="6" fillId="3" borderId="18" xfId="0" applyFont="1" applyFill="1" applyBorder="1" applyAlignment="1">
      <alignment horizontal="left"/>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3" fillId="0" borderId="4" xfId="0" applyFont="1" applyFill="1" applyBorder="1" applyAlignment="1">
      <alignment horizontal="left"/>
    </xf>
    <xf numFmtId="0" fontId="3" fillId="0" borderId="15" xfId="0" applyFont="1" applyFill="1" applyBorder="1" applyAlignment="1">
      <alignment horizontal="left"/>
    </xf>
    <xf numFmtId="0" fontId="3" fillId="0" borderId="89" xfId="0" applyFont="1" applyFill="1" applyBorder="1" applyAlignment="1">
      <alignment horizontal="left"/>
    </xf>
    <xf numFmtId="0" fontId="3" fillId="3" borderId="75" xfId="0" applyFont="1" applyFill="1" applyBorder="1" applyAlignment="1">
      <alignment horizontal="left"/>
    </xf>
    <xf numFmtId="0" fontId="3" fillId="3" borderId="78" xfId="0" applyFont="1" applyFill="1" applyBorder="1" applyAlignment="1">
      <alignment horizontal="left"/>
    </xf>
    <xf numFmtId="0" fontId="3" fillId="3" borderId="81" xfId="0" applyFont="1" applyFill="1" applyBorder="1" applyAlignment="1">
      <alignment horizontal="left"/>
    </xf>
    <xf numFmtId="0" fontId="3" fillId="3" borderId="84" xfId="0" applyFont="1" applyFill="1" applyBorder="1" applyAlignment="1">
      <alignment horizontal="left"/>
    </xf>
    <xf numFmtId="0" fontId="3" fillId="3" borderId="85" xfId="0" applyFont="1" applyFill="1" applyBorder="1" applyAlignment="1">
      <alignment horizontal="left"/>
    </xf>
    <xf numFmtId="0" fontId="3" fillId="3" borderId="87" xfId="0" applyFont="1" applyFill="1" applyBorder="1" applyAlignment="1">
      <alignment horizontal="left"/>
    </xf>
    <xf numFmtId="0" fontId="3" fillId="3" borderId="88" xfId="0" applyFont="1" applyFill="1" applyBorder="1" applyAlignment="1">
      <alignment horizontal="left"/>
    </xf>
    <xf numFmtId="0" fontId="3" fillId="3" borderId="89" xfId="0" applyFont="1" applyFill="1" applyBorder="1" applyAlignment="1">
      <alignment horizontal="left"/>
    </xf>
    <xf numFmtId="0" fontId="3" fillId="4" borderId="89" xfId="0" applyFont="1" applyFill="1" applyBorder="1" applyAlignment="1">
      <alignment horizontal="left"/>
    </xf>
    <xf numFmtId="166" fontId="3" fillId="3" borderId="0" xfId="0" applyNumberFormat="1" applyFont="1" applyFill="1" applyBorder="1" applyAlignment="1">
      <alignment horizontal="right"/>
    </xf>
    <xf numFmtId="166" fontId="3" fillId="3" borderId="12" xfId="0" applyNumberFormat="1" applyFont="1" applyFill="1" applyBorder="1" applyAlignment="1">
      <alignment horizontal="right"/>
    </xf>
    <xf numFmtId="0" fontId="2" fillId="3" borderId="0" xfId="0" applyFont="1" applyFill="1" applyAlignment="1">
      <alignment horizontal="left"/>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66" fontId="3" fillId="3" borderId="4" xfId="0" applyNumberFormat="1" applyFont="1" applyFill="1" applyBorder="1" applyAlignment="1">
      <alignment horizontal="center"/>
    </xf>
    <xf numFmtId="0" fontId="127" fillId="0" borderId="0" xfId="11" applyFont="1" applyFill="1" applyBorder="1" applyAlignment="1" applyProtection="1">
      <alignment horizontal="left" wrapText="1"/>
    </xf>
    <xf numFmtId="0" fontId="79" fillId="36" borderId="0" xfId="11" applyFont="1" applyFill="1" applyBorder="1" applyAlignment="1" applyProtection="1">
      <alignment horizontal="center" vertical="center" wrapText="1"/>
    </xf>
    <xf numFmtId="0" fontId="91" fillId="0" borderId="0" xfId="11" applyFont="1" applyFill="1" applyBorder="1" applyAlignment="1" applyProtection="1">
      <alignment horizontal="left" vertical="center" wrapText="1"/>
    </xf>
    <xf numFmtId="0" fontId="14" fillId="0" borderId="0" xfId="11" applyFont="1" applyFill="1" applyBorder="1" applyAlignment="1" applyProtection="1">
      <alignment horizontal="left" wrapText="1"/>
    </xf>
    <xf numFmtId="166" fontId="127" fillId="0" borderId="1" xfId="11" applyNumberFormat="1" applyFont="1" applyFill="1" applyBorder="1" applyAlignment="1" applyProtection="1">
      <alignment horizontal="center" wrapText="1"/>
    </xf>
    <xf numFmtId="166" fontId="127" fillId="0" borderId="2" xfId="11" applyNumberFormat="1" applyFont="1" applyFill="1" applyBorder="1" applyAlignment="1" applyProtection="1">
      <alignment horizontal="center" wrapText="1"/>
    </xf>
    <xf numFmtId="166" fontId="127" fillId="0" borderId="3" xfId="11" applyNumberFormat="1" applyFont="1" applyFill="1" applyBorder="1" applyAlignment="1" applyProtection="1">
      <alignment horizontal="center" wrapText="1"/>
    </xf>
    <xf numFmtId="0" fontId="7" fillId="0" borderId="26" xfId="11" applyFont="1" applyFill="1" applyBorder="1" applyAlignment="1" applyProtection="1">
      <alignment horizontal="left" wrapText="1"/>
    </xf>
    <xf numFmtId="0" fontId="7" fillId="0" borderId="24" xfId="11" applyFont="1" applyFill="1" applyBorder="1" applyAlignment="1" applyProtection="1">
      <alignment horizontal="left" wrapText="1"/>
    </xf>
    <xf numFmtId="0" fontId="127" fillId="0" borderId="26" xfId="11" applyFont="1" applyFill="1" applyBorder="1" applyAlignment="1" applyProtection="1">
      <alignment horizontal="left" wrapText="1"/>
    </xf>
    <xf numFmtId="0" fontId="127" fillId="0" borderId="27" xfId="11" applyFont="1" applyFill="1" applyBorder="1" applyAlignment="1" applyProtection="1">
      <alignment horizontal="left" wrapText="1"/>
    </xf>
    <xf numFmtId="0" fontId="7" fillId="0" borderId="27" xfId="11" applyFont="1" applyFill="1" applyBorder="1" applyAlignment="1" applyProtection="1">
      <alignment horizontal="left" wrapText="1"/>
    </xf>
    <xf numFmtId="0" fontId="7" fillId="0" borderId="29" xfId="11" applyFont="1" applyFill="1" applyBorder="1" applyAlignment="1" applyProtection="1">
      <alignment horizontal="left" wrapText="1"/>
    </xf>
    <xf numFmtId="0" fontId="7" fillId="0" borderId="30" xfId="11" applyFont="1" applyFill="1" applyBorder="1" applyAlignment="1" applyProtection="1">
      <alignment horizontal="left" wrapText="1"/>
    </xf>
    <xf numFmtId="0" fontId="7" fillId="0" borderId="0" xfId="11" applyFont="1" applyFill="1" applyBorder="1" applyAlignment="1" applyProtection="1">
      <alignment horizontal="left" vertical="top" wrapText="1"/>
    </xf>
    <xf numFmtId="0" fontId="127" fillId="0" borderId="26" xfId="11" applyFont="1" applyFill="1" applyBorder="1" applyAlignment="1" applyProtection="1">
      <alignment wrapText="1"/>
    </xf>
    <xf numFmtId="0" fontId="7" fillId="0" borderId="26" xfId="0" applyFont="1" applyFill="1" applyBorder="1" applyAlignment="1" applyProtection="1">
      <alignment wrapText="1"/>
    </xf>
    <xf numFmtId="0" fontId="7" fillId="0" borderId="26" xfId="0" applyFont="1" applyFill="1" applyBorder="1" applyAlignment="1" applyProtection="1">
      <alignment horizontal="left" wrapText="1"/>
    </xf>
    <xf numFmtId="0" fontId="7" fillId="0" borderId="24" xfId="15" applyFont="1" applyFill="1" applyBorder="1" applyAlignment="1" applyProtection="1">
      <alignment horizontal="left" wrapText="1"/>
    </xf>
    <xf numFmtId="0" fontId="7" fillId="0" borderId="27" xfId="15" applyFont="1" applyFill="1" applyBorder="1" applyAlignment="1" applyProtection="1">
      <alignment horizontal="left" wrapText="1"/>
    </xf>
    <xf numFmtId="0" fontId="7" fillId="0" borderId="27" xfId="16" applyFont="1" applyFill="1" applyBorder="1" applyAlignment="1" applyProtection="1">
      <alignment wrapText="1"/>
    </xf>
    <xf numFmtId="0" fontId="7" fillId="0" borderId="26" xfId="15" applyFont="1" applyFill="1" applyBorder="1" applyAlignment="1" applyProtection="1">
      <alignment horizontal="left" wrapText="1"/>
    </xf>
    <xf numFmtId="0" fontId="127" fillId="0" borderId="26" xfId="15" applyFont="1" applyFill="1" applyBorder="1" applyAlignment="1" applyProtection="1">
      <alignment horizontal="left" wrapText="1"/>
    </xf>
    <xf numFmtId="0" fontId="127" fillId="0" borderId="29" xfId="11" applyFont="1" applyFill="1" applyBorder="1" applyAlignment="1" applyProtection="1">
      <alignment horizontal="left" wrapText="1"/>
    </xf>
    <xf numFmtId="0" fontId="7" fillId="0" borderId="229" xfId="1095" applyFont="1" applyFill="1" applyBorder="1" applyAlignment="1" applyProtection="1">
      <alignment horizontal="left" vertical="top" wrapText="1"/>
    </xf>
    <xf numFmtId="0" fontId="7" fillId="0" borderId="229" xfId="1095" applyFont="1" applyFill="1" applyBorder="1" applyAlignment="1" applyProtection="1">
      <alignment horizontal="left" vertical="top"/>
    </xf>
    <xf numFmtId="0" fontId="7" fillId="0" borderId="228" xfId="1095" applyFont="1" applyFill="1" applyBorder="1" applyAlignment="1" applyProtection="1">
      <alignment horizontal="left" vertical="top"/>
    </xf>
    <xf numFmtId="0" fontId="127" fillId="0" borderId="0" xfId="11" applyFont="1" applyFill="1" applyBorder="1" applyAlignment="1" applyProtection="1">
      <alignment horizontal="left" vertical="top" wrapText="1"/>
    </xf>
    <xf numFmtId="0" fontId="127" fillId="0" borderId="5" xfId="11" applyFont="1" applyFill="1" applyBorder="1" applyAlignment="1" applyProtection="1">
      <alignment horizontal="left" wrapText="1"/>
    </xf>
    <xf numFmtId="0" fontId="7" fillId="0" borderId="24" xfId="23" applyFont="1" applyFill="1" applyBorder="1" applyAlignment="1" applyProtection="1">
      <alignment horizontal="left" vertical="top" wrapText="1"/>
    </xf>
    <xf numFmtId="0" fontId="7" fillId="0" borderId="30" xfId="23" applyFont="1" applyFill="1" applyBorder="1" applyAlignment="1" applyProtection="1">
      <alignment horizontal="left" vertical="top" wrapText="1"/>
    </xf>
    <xf numFmtId="0" fontId="7" fillId="0" borderId="26" xfId="23" applyFont="1" applyFill="1" applyBorder="1" applyAlignment="1" applyProtection="1">
      <alignment horizontal="left" vertical="top" wrapText="1"/>
    </xf>
    <xf numFmtId="37" fontId="127" fillId="0" borderId="26" xfId="12" applyFont="1" applyFill="1" applyBorder="1" applyAlignment="1" applyProtection="1">
      <alignment horizontal="left" wrapText="1"/>
    </xf>
    <xf numFmtId="0" fontId="7" fillId="0" borderId="27" xfId="23" applyFont="1" applyFill="1" applyBorder="1" applyAlignment="1" applyProtection="1">
      <alignment horizontal="left" vertical="top" wrapText="1"/>
    </xf>
    <xf numFmtId="166" fontId="7" fillId="0" borderId="32" xfId="1053" applyNumberFormat="1" applyFont="1" applyFill="1" applyBorder="1" applyAlignment="1" applyProtection="1">
      <alignment horizontal="right" wrapText="1"/>
    </xf>
    <xf numFmtId="166" fontId="7" fillId="0" borderId="25" xfId="1053" applyNumberFormat="1" applyFont="1" applyFill="1" applyBorder="1" applyAlignment="1" applyProtection="1">
      <alignment horizontal="right" wrapText="1"/>
    </xf>
    <xf numFmtId="0" fontId="7" fillId="0" borderId="24" xfId="15" applyFont="1" applyFill="1" applyBorder="1" applyAlignment="1" applyProtection="1">
      <alignment horizontal="left" vertical="top" wrapText="1"/>
    </xf>
    <xf numFmtId="0" fontId="7" fillId="0" borderId="26" xfId="15" applyFont="1" applyFill="1" applyBorder="1" applyAlignment="1" applyProtection="1">
      <alignment horizontal="left" vertical="top" wrapText="1"/>
    </xf>
    <xf numFmtId="37" fontId="127" fillId="0" borderId="27" xfId="12" applyFont="1" applyFill="1" applyBorder="1" applyAlignment="1" applyProtection="1">
      <alignment horizontal="left" vertical="top" wrapText="1"/>
    </xf>
    <xf numFmtId="0" fontId="7" fillId="0" borderId="27" xfId="20" applyFont="1" applyFill="1" applyBorder="1" applyAlignment="1" applyProtection="1">
      <alignment horizontal="left" vertical="top" wrapText="1"/>
    </xf>
    <xf numFmtId="37" fontId="7" fillId="0" borderId="26" xfId="12" applyFont="1" applyFill="1" applyBorder="1" applyAlignment="1" applyProtection="1">
      <alignment horizontal="left" vertical="top" wrapText="1"/>
    </xf>
    <xf numFmtId="37" fontId="127" fillId="0" borderId="27" xfId="12" applyFont="1" applyFill="1" applyBorder="1" applyAlignment="1" applyProtection="1">
      <alignment horizontal="left" wrapText="1"/>
    </xf>
    <xf numFmtId="37" fontId="127" fillId="0" borderId="29" xfId="12" applyFont="1" applyFill="1" applyBorder="1" applyAlignment="1" applyProtection="1">
      <alignment horizontal="left" wrapText="1"/>
    </xf>
    <xf numFmtId="0" fontId="124" fillId="0" borderId="0" xfId="11" applyNumberFormat="1" applyFont="1" applyFill="1" applyBorder="1" applyAlignment="1" applyProtection="1">
      <alignment horizontal="left" vertical="top" wrapText="1"/>
      <protection locked="0"/>
    </xf>
    <xf numFmtId="0" fontId="124" fillId="0" borderId="0" xfId="12" applyNumberFormat="1" applyFont="1" applyAlignment="1" applyProtection="1">
      <alignment horizontal="left" vertical="top" wrapText="1"/>
      <protection locked="0"/>
    </xf>
    <xf numFmtId="0" fontId="7" fillId="0" borderId="0" xfId="23" applyFont="1" applyFill="1" applyBorder="1" applyAlignment="1" applyProtection="1">
      <alignment horizontal="left" vertical="top" wrapText="1"/>
    </xf>
    <xf numFmtId="0" fontId="12" fillId="0" borderId="0" xfId="11" applyFont="1" applyFill="1" applyBorder="1" applyAlignment="1" applyProtection="1">
      <alignment horizontal="left" wrapText="1"/>
    </xf>
    <xf numFmtId="0" fontId="12" fillId="0" borderId="5" xfId="11" applyFont="1" applyFill="1" applyBorder="1" applyAlignment="1" applyProtection="1">
      <alignment horizontal="left" wrapText="1"/>
    </xf>
    <xf numFmtId="0" fontId="79" fillId="2" borderId="0" xfId="11" applyFont="1" applyFill="1" applyBorder="1" applyAlignment="1" applyProtection="1">
      <alignment horizontal="center" vertical="center" wrapText="1"/>
    </xf>
    <xf numFmtId="0" fontId="10" fillId="5" borderId="0" xfId="11" quotePrefix="1" applyFont="1" applyFill="1" applyBorder="1" applyAlignment="1" applyProtection="1">
      <alignment horizontal="left" wrapText="1"/>
    </xf>
    <xf numFmtId="0" fontId="10" fillId="5" borderId="5" xfId="11" quotePrefix="1" applyFont="1" applyFill="1" applyBorder="1" applyAlignment="1" applyProtection="1">
      <alignment horizontal="left" wrapText="1"/>
    </xf>
    <xf numFmtId="166" fontId="12" fillId="5" borderId="1" xfId="11" applyNumberFormat="1" applyFont="1" applyFill="1" applyBorder="1" applyAlignment="1" applyProtection="1">
      <alignment horizontal="center" wrapText="1"/>
    </xf>
    <xf numFmtId="166" fontId="12" fillId="5" borderId="2" xfId="11" applyNumberFormat="1" applyFont="1" applyFill="1" applyBorder="1" applyAlignment="1" applyProtection="1">
      <alignment horizontal="center" wrapText="1"/>
    </xf>
    <xf numFmtId="166" fontId="12" fillId="5" borderId="3" xfId="11" applyNumberFormat="1" applyFont="1" applyFill="1" applyBorder="1" applyAlignment="1" applyProtection="1">
      <alignment horizontal="center" wrapText="1"/>
    </xf>
    <xf numFmtId="0" fontId="10" fillId="5" borderId="2" xfId="11" applyNumberFormat="1" applyFont="1" applyFill="1" applyBorder="1" applyAlignment="1" applyProtection="1">
      <alignment horizontal="center" wrapText="1"/>
    </xf>
    <xf numFmtId="37" fontId="10" fillId="0" borderId="0" xfId="18" applyFont="1" applyFill="1" applyAlignment="1" applyProtection="1">
      <alignment horizontal="left" wrapText="1"/>
    </xf>
    <xf numFmtId="37" fontId="10" fillId="0" borderId="0" xfId="18" applyFont="1" applyFill="1" applyBorder="1" applyAlignment="1" applyProtection="1">
      <alignment horizontal="left" wrapText="1"/>
    </xf>
    <xf numFmtId="0" fontId="10" fillId="0" borderId="26" xfId="11" applyFont="1" applyFill="1" applyBorder="1" applyAlignment="1" applyProtection="1">
      <alignment horizontal="left" wrapText="1"/>
    </xf>
    <xf numFmtId="0" fontId="10" fillId="0" borderId="31" xfId="11" applyFont="1" applyFill="1" applyBorder="1" applyAlignment="1" applyProtection="1">
      <alignment horizontal="left" wrapText="1"/>
    </xf>
    <xf numFmtId="0" fontId="12" fillId="0" borderId="24" xfId="11" applyFont="1" applyFill="1" applyBorder="1" applyAlignment="1" applyProtection="1">
      <alignment horizontal="left" wrapText="1"/>
    </xf>
    <xf numFmtId="0" fontId="12" fillId="0" borderId="30" xfId="11" applyFont="1" applyFill="1" applyBorder="1" applyAlignment="1" applyProtection="1">
      <alignment horizontal="left" wrapText="1"/>
    </xf>
    <xf numFmtId="0" fontId="12" fillId="0" borderId="26" xfId="11" applyFont="1" applyFill="1" applyBorder="1" applyAlignment="1" applyProtection="1">
      <alignment horizontal="left" wrapText="1"/>
    </xf>
    <xf numFmtId="0" fontId="12" fillId="0" borderId="31" xfId="11" applyFont="1" applyFill="1" applyBorder="1" applyAlignment="1" applyProtection="1">
      <alignment horizontal="left" wrapText="1"/>
    </xf>
    <xf numFmtId="0" fontId="12" fillId="0" borderId="26" xfId="11" applyFont="1" applyFill="1" applyBorder="1" applyAlignment="1" applyProtection="1">
      <alignment horizontal="left"/>
    </xf>
    <xf numFmtId="0" fontId="12" fillId="0" borderId="31" xfId="11" applyFont="1" applyFill="1" applyBorder="1" applyAlignment="1" applyProtection="1">
      <alignment horizontal="left"/>
    </xf>
    <xf numFmtId="37" fontId="10" fillId="0" borderId="0" xfId="18" applyFont="1" applyFill="1" applyAlignment="1" applyProtection="1">
      <alignment horizontal="left" vertical="top" wrapText="1"/>
    </xf>
    <xf numFmtId="0" fontId="12" fillId="0" borderId="27" xfId="11" applyFont="1" applyFill="1" applyBorder="1" applyAlignment="1" applyProtection="1">
      <alignment horizontal="left"/>
    </xf>
    <xf numFmtId="0" fontId="12" fillId="0" borderId="29" xfId="11" applyFont="1" applyFill="1" applyBorder="1" applyAlignment="1" applyProtection="1">
      <alignment horizontal="left"/>
    </xf>
    <xf numFmtId="0" fontId="10" fillId="0" borderId="24" xfId="11" applyFont="1" applyFill="1" applyBorder="1" applyAlignment="1" applyProtection="1">
      <alignment horizontal="left" wrapText="1"/>
    </xf>
    <xf numFmtId="0" fontId="10" fillId="0" borderId="30" xfId="11" applyFont="1" applyFill="1" applyBorder="1" applyAlignment="1" applyProtection="1">
      <alignment horizontal="left" wrapText="1"/>
    </xf>
    <xf numFmtId="0" fontId="115" fillId="3" borderId="0" xfId="11" applyFont="1" applyFill="1" applyBorder="1" applyAlignment="1" applyProtection="1">
      <alignment horizontal="center" vertical="center" wrapText="1"/>
    </xf>
    <xf numFmtId="0" fontId="116" fillId="3" borderId="0" xfId="11" applyFont="1" applyFill="1" applyBorder="1" applyAlignment="1" applyProtection="1">
      <alignment horizontal="left" vertical="center" wrapText="1"/>
    </xf>
    <xf numFmtId="0" fontId="117" fillId="3" borderId="1" xfId="11" applyFont="1" applyFill="1" applyBorder="1" applyAlignment="1" applyProtection="1">
      <alignment horizontal="center" wrapText="1"/>
    </xf>
    <xf numFmtId="0" fontId="117" fillId="3" borderId="2" xfId="11" applyFont="1" applyFill="1" applyBorder="1" applyAlignment="1" applyProtection="1">
      <alignment horizontal="center" wrapText="1"/>
    </xf>
    <xf numFmtId="0" fontId="117" fillId="3" borderId="3" xfId="11" applyFont="1" applyFill="1" applyBorder="1" applyAlignment="1" applyProtection="1">
      <alignment horizontal="center" wrapText="1"/>
    </xf>
    <xf numFmtId="0" fontId="14" fillId="5" borderId="0" xfId="11" quotePrefix="1" applyFont="1" applyFill="1" applyBorder="1" applyAlignment="1" applyProtection="1">
      <alignment horizontal="left" wrapText="1"/>
    </xf>
    <xf numFmtId="0" fontId="14" fillId="5" borderId="4" xfId="11" applyNumberFormat="1" applyFont="1" applyFill="1" applyBorder="1" applyAlignment="1" applyProtection="1">
      <alignment horizontal="center" wrapText="1"/>
    </xf>
    <xf numFmtId="0" fontId="117" fillId="0" borderId="26" xfId="11" applyFont="1" applyFill="1" applyBorder="1" applyAlignment="1" applyProtection="1">
      <alignment horizontal="left" wrapText="1"/>
    </xf>
    <xf numFmtId="0" fontId="117" fillId="5" borderId="0" xfId="11" applyFont="1" applyFill="1" applyBorder="1" applyAlignment="1" applyProtection="1">
      <alignment horizontal="left" wrapText="1"/>
    </xf>
    <xf numFmtId="0" fontId="117" fillId="5" borderId="24" xfId="11" applyFont="1" applyFill="1" applyBorder="1" applyAlignment="1" applyProtection="1">
      <alignment horizontal="left" wrapText="1"/>
    </xf>
    <xf numFmtId="0" fontId="117" fillId="5" borderId="26" xfId="11" applyFont="1" applyFill="1" applyBorder="1" applyAlignment="1" applyProtection="1">
      <alignment horizontal="left" wrapText="1"/>
    </xf>
    <xf numFmtId="0" fontId="117" fillId="0" borderId="24" xfId="11" applyFont="1" applyFill="1" applyBorder="1" applyAlignment="1" applyProtection="1">
      <alignment horizontal="left" wrapText="1"/>
    </xf>
    <xf numFmtId="0" fontId="14" fillId="0" borderId="26" xfId="11" applyFont="1" applyFill="1" applyBorder="1" applyAlignment="1" applyProtection="1">
      <alignment horizontal="left" wrapText="1"/>
    </xf>
    <xf numFmtId="0" fontId="117" fillId="0" borderId="0" xfId="11" applyFont="1" applyFill="1" applyBorder="1" applyAlignment="1" applyProtection="1">
      <alignment horizontal="left" wrapText="1"/>
    </xf>
    <xf numFmtId="37" fontId="124" fillId="0" borderId="0" xfId="18" applyFont="1" applyFill="1" applyAlignment="1" applyProtection="1">
      <alignment horizontal="left" vertical="top" wrapText="1"/>
      <protection locked="0"/>
    </xf>
    <xf numFmtId="37" fontId="124" fillId="4" borderId="0" xfId="18" applyFont="1" applyFill="1" applyAlignment="1" applyProtection="1">
      <alignment horizontal="left" wrapText="1"/>
      <protection locked="0"/>
    </xf>
    <xf numFmtId="37" fontId="123" fillId="0" borderId="0" xfId="18" applyFont="1" applyFill="1" applyAlignment="1" applyProtection="1">
      <alignment horizontal="left" wrapText="1"/>
    </xf>
    <xf numFmtId="0" fontId="5" fillId="0" borderId="24" xfId="0" applyFont="1" applyFill="1" applyBorder="1" applyAlignment="1" applyProtection="1">
      <alignment horizontal="left" wrapText="1"/>
    </xf>
    <xf numFmtId="0" fontId="10" fillId="3" borderId="0" xfId="0" applyFont="1" applyFill="1" applyBorder="1" applyAlignment="1" applyProtection="1">
      <alignment horizontal="left" wrapText="1"/>
    </xf>
    <xf numFmtId="0" fontId="5" fillId="3" borderId="0" xfId="0" applyFont="1" applyFill="1" applyBorder="1" applyAlignment="1" applyProtection="1">
      <alignment horizontal="left" wrapText="1"/>
    </xf>
    <xf numFmtId="0" fontId="9" fillId="0" borderId="0" xfId="0" applyFont="1" applyFill="1" applyBorder="1" applyAlignment="1" applyProtection="1">
      <alignment horizontal="left" wrapText="1"/>
    </xf>
    <xf numFmtId="0" fontId="5" fillId="0" borderId="26" xfId="0" applyFont="1" applyFill="1" applyBorder="1" applyAlignment="1" applyProtection="1">
      <alignment horizontal="left" wrapText="1"/>
    </xf>
    <xf numFmtId="0" fontId="5" fillId="0" borderId="27" xfId="0" applyFont="1" applyFill="1" applyBorder="1" applyAlignment="1" applyProtection="1">
      <alignment horizontal="left" wrapText="1"/>
    </xf>
    <xf numFmtId="0" fontId="5" fillId="0" borderId="0" xfId="0" applyFont="1" applyFill="1" applyBorder="1" applyAlignment="1" applyProtection="1">
      <alignment horizontal="left" wrapText="1"/>
    </xf>
    <xf numFmtId="0" fontId="9" fillId="0" borderId="0" xfId="0" applyFont="1" applyFill="1" applyAlignment="1" applyProtection="1">
      <alignment horizontal="left" wrapText="1"/>
    </xf>
    <xf numFmtId="0" fontId="9" fillId="0" borderId="24" xfId="0" applyFont="1" applyFill="1" applyBorder="1" applyAlignment="1" applyProtection="1">
      <alignment horizontal="left" wrapText="1"/>
    </xf>
    <xf numFmtId="0" fontId="14" fillId="4" borderId="0" xfId="0" applyFont="1" applyFill="1" applyAlignment="1">
      <alignment horizontal="left" wrapText="1"/>
    </xf>
    <xf numFmtId="0" fontId="7" fillId="0" borderId="18" xfId="0" applyFont="1" applyFill="1" applyBorder="1" applyAlignment="1">
      <alignment horizontal="left"/>
    </xf>
    <xf numFmtId="0" fontId="142" fillId="0" borderId="0" xfId="1056" applyFont="1" applyFill="1" applyBorder="1" applyAlignment="1">
      <alignment horizontal="left" vertical="top" wrapText="1"/>
    </xf>
    <xf numFmtId="0" fontId="35" fillId="0" borderId="221" xfId="1056" applyFont="1" applyFill="1" applyBorder="1" applyAlignment="1">
      <alignment horizontal="left"/>
    </xf>
    <xf numFmtId="0" fontId="141" fillId="0" borderId="223" xfId="1056" applyFont="1" applyFill="1" applyBorder="1" applyAlignment="1">
      <alignment horizontal="left"/>
    </xf>
    <xf numFmtId="0" fontId="35" fillId="0" borderId="220" xfId="1056" applyFont="1" applyFill="1" applyBorder="1" applyAlignment="1">
      <alignment horizontal="left"/>
    </xf>
    <xf numFmtId="0" fontId="35" fillId="0" borderId="221" xfId="1056" applyFont="1" applyFill="1" applyBorder="1" applyAlignment="1">
      <alignment horizontal="left" vertical="top" wrapText="1"/>
    </xf>
    <xf numFmtId="0" fontId="35" fillId="0" borderId="221" xfId="1056" applyFont="1" applyFill="1" applyBorder="1" applyAlignment="1">
      <alignment horizontal="left" wrapText="1"/>
    </xf>
    <xf numFmtId="0" fontId="35" fillId="0" borderId="222" xfId="1056" applyFont="1" applyFill="1" applyBorder="1" applyAlignment="1">
      <alignment horizontal="left"/>
    </xf>
    <xf numFmtId="0" fontId="35" fillId="0" borderId="8" xfId="1056" applyFont="1" applyFill="1" applyBorder="1" applyAlignment="1">
      <alignment horizontal="left"/>
    </xf>
    <xf numFmtId="0" fontId="141" fillId="0" borderId="0" xfId="1056" applyFont="1" applyFill="1" applyBorder="1" applyAlignment="1">
      <alignment horizontal="left"/>
    </xf>
    <xf numFmtId="0" fontId="35" fillId="3" borderId="221" xfId="1056" applyFont="1" applyFill="1" applyBorder="1" applyAlignment="1">
      <alignment horizontal="left"/>
    </xf>
    <xf numFmtId="0" fontId="35" fillId="3" borderId="222" xfId="1056" applyFont="1" applyFill="1" applyBorder="1" applyAlignment="1">
      <alignment horizontal="left"/>
    </xf>
    <xf numFmtId="0" fontId="35" fillId="3" borderId="8" xfId="1056" applyFont="1" applyFill="1" applyBorder="1" applyAlignment="1">
      <alignment horizontal="left"/>
    </xf>
    <xf numFmtId="0" fontId="142" fillId="3" borderId="0" xfId="1056" applyFont="1" applyFill="1" applyBorder="1" applyAlignment="1">
      <alignment horizontal="left"/>
    </xf>
    <xf numFmtId="0" fontId="35" fillId="3" borderId="220" xfId="1056" applyFont="1" applyFill="1" applyBorder="1" applyAlignment="1">
      <alignment horizontal="left"/>
    </xf>
    <xf numFmtId="0" fontId="139" fillId="3" borderId="0" xfId="0" applyFont="1" applyFill="1" applyAlignment="1">
      <alignment horizontal="left"/>
    </xf>
    <xf numFmtId="0" fontId="35" fillId="0" borderId="4" xfId="1056" applyFont="1" applyFill="1" applyBorder="1" applyAlignment="1">
      <alignment horizontal="left"/>
    </xf>
    <xf numFmtId="0" fontId="35" fillId="0" borderId="2" xfId="1056" applyFont="1" applyFill="1" applyBorder="1" applyAlignment="1">
      <alignment horizontal="left"/>
    </xf>
    <xf numFmtId="0" fontId="35" fillId="3" borderId="2" xfId="1056" applyFont="1" applyFill="1" applyBorder="1" applyAlignment="1">
      <alignment horizontal="left"/>
    </xf>
    <xf numFmtId="0" fontId="141" fillId="3" borderId="0" xfId="1056" applyFont="1" applyFill="1" applyBorder="1" applyAlignment="1">
      <alignment horizontal="left"/>
    </xf>
    <xf numFmtId="0" fontId="35" fillId="0" borderId="0" xfId="1056" applyFont="1" applyFill="1" applyBorder="1" applyAlignment="1">
      <alignment horizontal="left"/>
    </xf>
    <xf numFmtId="0" fontId="35" fillId="3" borderId="221" xfId="1056" applyFont="1" applyFill="1" applyBorder="1" applyAlignment="1">
      <alignment horizontal="left" wrapText="1"/>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224" xfId="0" applyFont="1" applyFill="1" applyBorder="1" applyAlignment="1">
      <alignment horizontal="left"/>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3" fillId="3" borderId="4" xfId="0" applyFont="1" applyFill="1" applyBorder="1" applyAlignment="1">
      <alignment horizontal="left"/>
    </xf>
    <xf numFmtId="0" fontId="7" fillId="3" borderId="18" xfId="0" applyFont="1" applyFill="1" applyBorder="1" applyAlignment="1">
      <alignment horizontal="left"/>
    </xf>
    <xf numFmtId="0" fontId="7" fillId="3" borderId="0" xfId="0" applyFont="1" applyFill="1" applyBorder="1" applyAlignment="1">
      <alignment horizontal="left" vertical="top" wrapText="1"/>
    </xf>
    <xf numFmtId="0" fontId="3" fillId="3" borderId="15" xfId="0" applyFont="1" applyFill="1" applyBorder="1" applyAlignment="1">
      <alignment horizontal="left"/>
    </xf>
    <xf numFmtId="0" fontId="10" fillId="0" borderId="24" xfId="20" applyFont="1" applyFill="1" applyBorder="1" applyAlignment="1" applyProtection="1">
      <alignment horizontal="left" vertical="top" wrapText="1"/>
    </xf>
    <xf numFmtId="0" fontId="12" fillId="0" borderId="24" xfId="11" applyFont="1" applyFill="1" applyBorder="1" applyAlignment="1" applyProtection="1">
      <alignment horizontal="left" vertical="top" wrapText="1"/>
    </xf>
    <xf numFmtId="0" fontId="10" fillId="0" borderId="26" xfId="20" applyFont="1" applyFill="1" applyBorder="1" applyAlignment="1" applyProtection="1">
      <alignment horizontal="left" vertical="top" wrapText="1"/>
    </xf>
    <xf numFmtId="0" fontId="12" fillId="0" borderId="26" xfId="11" applyFont="1" applyFill="1" applyBorder="1" applyAlignment="1" applyProtection="1">
      <alignment horizontal="left" vertical="top" wrapText="1"/>
    </xf>
    <xf numFmtId="0" fontId="12" fillId="0" borderId="27" xfId="11" applyFont="1" applyFill="1" applyBorder="1" applyAlignment="1" applyProtection="1">
      <alignment horizontal="left" vertical="top" wrapText="1"/>
    </xf>
    <xf numFmtId="0" fontId="10" fillId="0" borderId="0" xfId="20" applyFont="1" applyFill="1" applyBorder="1" applyAlignment="1" applyProtection="1">
      <alignment horizontal="left" vertical="top" wrapText="1"/>
    </xf>
    <xf numFmtId="0" fontId="12" fillId="0" borderId="11" xfId="11" applyNumberFormat="1" applyFont="1" applyFill="1" applyBorder="1" applyAlignment="1" applyProtection="1">
      <alignment horizontal="center" wrapText="1"/>
    </xf>
    <xf numFmtId="0" fontId="12" fillId="0" borderId="13" xfId="11" applyNumberFormat="1" applyFont="1" applyFill="1" applyBorder="1" applyAlignment="1" applyProtection="1">
      <alignment horizontal="center" wrapText="1"/>
    </xf>
    <xf numFmtId="0" fontId="10" fillId="0" borderId="11" xfId="11" applyNumberFormat="1" applyFont="1" applyFill="1" applyBorder="1" applyAlignment="1" applyProtection="1">
      <alignment horizontal="center" wrapText="1"/>
    </xf>
    <xf numFmtId="0" fontId="10" fillId="0" borderId="13" xfId="11" applyNumberFormat="1" applyFont="1" applyFill="1" applyBorder="1" applyAlignment="1" applyProtection="1">
      <alignment horizontal="center" wrapText="1"/>
    </xf>
    <xf numFmtId="0" fontId="12" fillId="0" borderId="0" xfId="11" applyFont="1" applyFill="1" applyBorder="1" applyAlignment="1" applyProtection="1">
      <alignment horizontal="left" vertical="top" wrapText="1"/>
    </xf>
    <xf numFmtId="0" fontId="10" fillId="0" borderId="0" xfId="11" applyFont="1" applyFill="1" applyBorder="1" applyAlignment="1" applyProtection="1">
      <alignment horizontal="left" vertical="top" wrapText="1"/>
    </xf>
    <xf numFmtId="0" fontId="10" fillId="0" borderId="26" xfId="11" applyFont="1" applyFill="1" applyBorder="1" applyAlignment="1" applyProtection="1">
      <alignment horizontal="left" vertical="top" wrapText="1"/>
    </xf>
    <xf numFmtId="0" fontId="10" fillId="0" borderId="27" xfId="20" applyFont="1" applyFill="1" applyBorder="1" applyAlignment="1" applyProtection="1">
      <alignment horizontal="left" vertical="top" wrapText="1"/>
    </xf>
    <xf numFmtId="0" fontId="10" fillId="3" borderId="24" xfId="11" applyFont="1" applyFill="1" applyBorder="1" applyAlignment="1" applyProtection="1">
      <alignment horizontal="left" vertical="top" wrapText="1"/>
    </xf>
    <xf numFmtId="0" fontId="10" fillId="3" borderId="27" xfId="11" applyFont="1" applyFill="1" applyBorder="1" applyAlignment="1" applyProtection="1">
      <alignment horizontal="left" vertical="top" wrapText="1"/>
    </xf>
    <xf numFmtId="0" fontId="10" fillId="4" borderId="24" xfId="11" applyFont="1" applyFill="1" applyBorder="1" applyAlignment="1" applyProtection="1">
      <alignment horizontal="left" vertical="top" wrapText="1"/>
    </xf>
    <xf numFmtId="0" fontId="10" fillId="4" borderId="30" xfId="11" applyFont="1" applyFill="1" applyBorder="1" applyAlignment="1" applyProtection="1">
      <alignment horizontal="left" vertical="top" wrapText="1"/>
    </xf>
    <xf numFmtId="0" fontId="91" fillId="3" borderId="0" xfId="11" applyFont="1" applyFill="1" applyBorder="1" applyAlignment="1" applyProtection="1">
      <alignment horizontal="left" vertical="center" wrapText="1"/>
    </xf>
    <xf numFmtId="0" fontId="7" fillId="5" borderId="0" xfId="11" applyFont="1" applyFill="1" applyBorder="1" applyAlignment="1" applyProtection="1">
      <alignment horizontal="left" wrapText="1"/>
    </xf>
    <xf numFmtId="0" fontId="10" fillId="5" borderId="0" xfId="11" applyFont="1" applyFill="1" applyBorder="1" applyAlignment="1" applyProtection="1">
      <alignment horizontal="left" wrapText="1"/>
    </xf>
    <xf numFmtId="0" fontId="12" fillId="3" borderId="0" xfId="11" applyFont="1" applyFill="1" applyBorder="1" applyAlignment="1" applyProtection="1">
      <alignment horizontal="left" wrapText="1"/>
    </xf>
    <xf numFmtId="0" fontId="12" fillId="3" borderId="5" xfId="11" applyFont="1" applyFill="1" applyBorder="1" applyAlignment="1" applyProtection="1">
      <alignment horizontal="left" wrapText="1"/>
    </xf>
    <xf numFmtId="37" fontId="10" fillId="4" borderId="0" xfId="12" applyFont="1" applyFill="1" applyAlignment="1" applyProtection="1">
      <alignment horizontal="center" wrapText="1"/>
    </xf>
    <xf numFmtId="0" fontId="12" fillId="3" borderId="24" xfId="11" applyFont="1" applyFill="1" applyBorder="1" applyAlignment="1" applyProtection="1">
      <alignment horizontal="left" vertical="top" wrapText="1"/>
    </xf>
    <xf numFmtId="0" fontId="7" fillId="0" borderId="0" xfId="11" applyFont="1" applyFill="1" applyBorder="1" applyAlignment="1" applyProtection="1">
      <alignment horizontal="left" wrapText="1"/>
    </xf>
    <xf numFmtId="0" fontId="10" fillId="0" borderId="0" xfId="11" applyFont="1" applyFill="1" applyBorder="1" applyAlignment="1" applyProtection="1">
      <alignment horizontal="left" wrapText="1"/>
    </xf>
    <xf numFmtId="0" fontId="10" fillId="3" borderId="0" xfId="11" applyFont="1" applyFill="1" applyAlignment="1" applyProtection="1">
      <alignment horizontal="left" wrapText="1"/>
    </xf>
    <xf numFmtId="0" fontId="14" fillId="4" borderId="0" xfId="11" applyNumberFormat="1" applyFont="1" applyFill="1" applyBorder="1" applyAlignment="1" applyProtection="1">
      <alignment horizontal="left" vertical="top" wrapText="1"/>
      <protection locked="0"/>
    </xf>
    <xf numFmtId="166" fontId="3" fillId="3" borderId="0" xfId="0" applyNumberFormat="1" applyFont="1" applyFill="1" applyBorder="1" applyAlignment="1" applyProtection="1">
      <alignment horizontal="right"/>
      <protection locked="0"/>
    </xf>
    <xf numFmtId="0" fontId="3" fillId="3" borderId="18" xfId="0" applyFont="1" applyFill="1" applyBorder="1" applyAlignment="1" applyProtection="1">
      <alignment horizontal="left"/>
      <protection locked="0"/>
    </xf>
    <xf numFmtId="0" fontId="3" fillId="3" borderId="0" xfId="0" applyFont="1" applyFill="1" applyBorder="1" applyAlignment="1" applyProtection="1">
      <alignment horizontal="left"/>
      <protection locked="0"/>
    </xf>
    <xf numFmtId="0" fontId="7" fillId="0" borderId="0" xfId="0" applyFont="1" applyFill="1" applyBorder="1" applyAlignment="1" applyProtection="1">
      <alignment horizontal="left" vertical="top" wrapText="1"/>
      <protection locked="0"/>
    </xf>
    <xf numFmtId="0" fontId="1" fillId="2" borderId="0" xfId="0" applyFont="1" applyFill="1" applyAlignment="1" applyProtection="1">
      <alignment horizontal="center"/>
      <protection locked="0"/>
    </xf>
    <xf numFmtId="0" fontId="7" fillId="4" borderId="0" xfId="0" applyFont="1" applyFill="1" applyBorder="1" applyAlignment="1" applyProtection="1">
      <alignment horizontal="left" vertical="top" wrapText="1"/>
      <protection locked="0"/>
    </xf>
    <xf numFmtId="0" fontId="3" fillId="3" borderId="1"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166" fontId="3" fillId="3" borderId="4" xfId="0" applyNumberFormat="1" applyFont="1" applyFill="1" applyBorder="1" applyAlignment="1" applyProtection="1">
      <alignment horizontal="center"/>
      <protection locked="0"/>
    </xf>
    <xf numFmtId="0" fontId="6" fillId="3" borderId="0" xfId="0" applyFont="1" applyFill="1" applyBorder="1" applyAlignment="1" applyProtection="1">
      <alignment horizontal="center"/>
      <protection locked="0"/>
    </xf>
    <xf numFmtId="166" fontId="3" fillId="3" borderId="0" xfId="0" applyNumberFormat="1" applyFont="1" applyFill="1" applyBorder="1" applyAlignment="1" applyProtection="1">
      <alignment horizontal="center"/>
      <protection locked="0"/>
    </xf>
    <xf numFmtId="0" fontId="6" fillId="3" borderId="1" xfId="0"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3" fillId="4" borderId="0" xfId="0" applyFont="1" applyFill="1" applyBorder="1" applyAlignment="1">
      <alignment horizontal="left"/>
    </xf>
    <xf numFmtId="0" fontId="7" fillId="4" borderId="0" xfId="0" applyFont="1" applyFill="1" applyBorder="1" applyAlignment="1">
      <alignment horizontal="left" vertical="top"/>
    </xf>
    <xf numFmtId="0" fontId="7" fillId="4" borderId="0" xfId="0" applyFont="1" applyFill="1" applyBorder="1" applyAlignment="1">
      <alignment horizontal="left" wrapText="1"/>
    </xf>
    <xf numFmtId="166" fontId="3" fillId="3" borderId="0" xfId="0" applyNumberFormat="1" applyFont="1" applyFill="1" applyBorder="1" applyAlignment="1">
      <alignment horizontal="right" vertical="center"/>
    </xf>
    <xf numFmtId="0" fontId="3" fillId="3" borderId="18" xfId="0" applyFont="1" applyFill="1" applyBorder="1" applyAlignment="1">
      <alignment horizontal="left"/>
    </xf>
    <xf numFmtId="0" fontId="7" fillId="0" borderId="0" xfId="0" applyFont="1" applyAlignment="1">
      <alignment horizontal="left"/>
    </xf>
    <xf numFmtId="166" fontId="3" fillId="3" borderId="4" xfId="0" applyNumberFormat="1" applyFont="1" applyFill="1" applyBorder="1" applyAlignment="1">
      <alignment horizontal="right"/>
    </xf>
    <xf numFmtId="0" fontId="6" fillId="3" borderId="0" xfId="0" applyFont="1" applyFill="1" applyBorder="1" applyAlignment="1">
      <alignment horizontal="center"/>
    </xf>
    <xf numFmtId="0" fontId="3" fillId="3" borderId="18" xfId="0" applyFont="1" applyFill="1" applyBorder="1" applyAlignment="1">
      <alignment horizontal="left" vertical="center"/>
    </xf>
    <xf numFmtId="0" fontId="7" fillId="4" borderId="0" xfId="0" applyFont="1" applyFill="1" applyBorder="1" applyAlignment="1">
      <alignment horizontal="left" vertical="top" wrapText="1"/>
    </xf>
    <xf numFmtId="166" fontId="3" fillId="3" borderId="0" xfId="0" applyNumberFormat="1" applyFont="1" applyFill="1" applyBorder="1" applyAlignment="1">
      <alignment horizontal="right" wrapText="1"/>
    </xf>
    <xf numFmtId="166" fontId="3" fillId="3" borderId="4" xfId="0" applyNumberFormat="1" applyFont="1" applyFill="1" applyBorder="1" applyAlignment="1">
      <alignment horizontal="right" wrapText="1"/>
    </xf>
    <xf numFmtId="0" fontId="100" fillId="2" borderId="0" xfId="0" applyFont="1" applyFill="1" applyAlignment="1">
      <alignment horizontal="center" wrapText="1"/>
    </xf>
    <xf numFmtId="16" fontId="3" fillId="3" borderId="1" xfId="0" applyNumberFormat="1" applyFont="1" applyFill="1" applyBorder="1" applyAlignment="1">
      <alignment horizontal="center"/>
    </xf>
    <xf numFmtId="0" fontId="3" fillId="4" borderId="4" xfId="0" applyNumberFormat="1" applyFont="1" applyFill="1" applyBorder="1" applyAlignment="1">
      <alignment horizontal="center" wrapText="1"/>
    </xf>
    <xf numFmtId="0" fontId="3" fillId="4" borderId="4" xfId="0" applyNumberFormat="1" applyFont="1" applyFill="1" applyBorder="1" applyAlignment="1">
      <alignment horizontal="center"/>
    </xf>
    <xf numFmtId="166" fontId="3" fillId="3" borderId="4" xfId="0" applyNumberFormat="1" applyFont="1" applyFill="1" applyBorder="1" applyAlignment="1">
      <alignment horizontal="center" wrapText="1"/>
    </xf>
    <xf numFmtId="16" fontId="6" fillId="3" borderId="1" xfId="0" applyNumberFormat="1" applyFont="1" applyFill="1" applyBorder="1" applyAlignment="1">
      <alignment horizontal="center"/>
    </xf>
    <xf numFmtId="0" fontId="7" fillId="4" borderId="0" xfId="0" quotePrefix="1" applyFont="1" applyFill="1" applyBorder="1" applyAlignment="1">
      <alignment horizontal="left" vertical="top"/>
    </xf>
    <xf numFmtId="0" fontId="3" fillId="3" borderId="8" xfId="0" applyFont="1" applyFill="1" applyBorder="1" applyAlignment="1">
      <alignment horizontal="left"/>
    </xf>
    <xf numFmtId="0" fontId="7" fillId="4" borderId="0" xfId="0" applyFont="1" applyFill="1" applyBorder="1" applyAlignment="1">
      <alignment horizontal="left"/>
    </xf>
    <xf numFmtId="0" fontId="3" fillId="3" borderId="100" xfId="0" applyFont="1" applyFill="1" applyBorder="1" applyAlignment="1">
      <alignment horizontal="left"/>
    </xf>
    <xf numFmtId="0" fontId="3" fillId="3" borderId="210" xfId="0" applyFont="1" applyFill="1" applyBorder="1" applyAlignment="1">
      <alignment horizontal="left"/>
    </xf>
    <xf numFmtId="0" fontId="3" fillId="3" borderId="208" xfId="0" applyFont="1" applyFill="1" applyBorder="1" applyAlignment="1">
      <alignment horizontal="left"/>
    </xf>
    <xf numFmtId="0" fontId="3" fillId="3" borderId="209" xfId="0" applyFont="1" applyFill="1" applyBorder="1" applyAlignment="1">
      <alignment horizontal="left"/>
    </xf>
    <xf numFmtId="0" fontId="6" fillId="3" borderId="0" xfId="0" applyFont="1" applyFill="1" applyBorder="1" applyAlignment="1">
      <alignment horizontal="left"/>
    </xf>
    <xf numFmtId="0" fontId="3" fillId="3" borderId="99" xfId="0" applyFont="1" applyFill="1" applyBorder="1" applyAlignment="1">
      <alignment horizontal="left"/>
    </xf>
    <xf numFmtId="0" fontId="3" fillId="3" borderId="211" xfId="0" applyFont="1" applyFill="1" applyBorder="1" applyAlignment="1">
      <alignment horizontal="left"/>
    </xf>
    <xf numFmtId="0" fontId="100" fillId="2" borderId="0" xfId="0" applyFont="1" applyFill="1" applyAlignment="1">
      <alignment horizontal="center"/>
    </xf>
    <xf numFmtId="0" fontId="7" fillId="4" borderId="0" xfId="0" quotePrefix="1" applyFont="1" applyFill="1" applyBorder="1" applyAlignment="1">
      <alignment horizontal="left"/>
    </xf>
    <xf numFmtId="0" fontId="14" fillId="4" borderId="0" xfId="0" applyFont="1" applyFill="1" applyBorder="1" applyAlignment="1">
      <alignment horizontal="left" wrapText="1"/>
    </xf>
    <xf numFmtId="0" fontId="14" fillId="4" borderId="0" xfId="0" applyFont="1" applyFill="1" applyBorder="1" applyAlignment="1">
      <alignment horizontal="left"/>
    </xf>
    <xf numFmtId="0" fontId="12" fillId="4" borderId="0" xfId="0" applyFont="1" applyFill="1" applyBorder="1" applyAlignment="1">
      <alignment horizontal="left"/>
    </xf>
    <xf numFmtId="0" fontId="10" fillId="4" borderId="118" xfId="0" applyFont="1" applyFill="1" applyBorder="1" applyAlignment="1">
      <alignment horizontal="left"/>
    </xf>
    <xf numFmtId="0" fontId="10" fillId="4" borderId="119" xfId="0" applyFont="1" applyFill="1" applyBorder="1" applyAlignment="1">
      <alignment horizontal="left"/>
    </xf>
    <xf numFmtId="0" fontId="10" fillId="4" borderId="0" xfId="0" applyFont="1" applyFill="1" applyBorder="1" applyAlignment="1">
      <alignment horizontal="left"/>
    </xf>
    <xf numFmtId="0" fontId="14" fillId="0" borderId="0" xfId="0" applyFont="1" applyFill="1" applyBorder="1" applyAlignment="1">
      <alignment horizontal="left" wrapText="1"/>
    </xf>
    <xf numFmtId="0" fontId="14" fillId="0" borderId="0" xfId="0" applyFont="1" applyFill="1" applyBorder="1" applyAlignment="1">
      <alignment horizontal="left"/>
    </xf>
    <xf numFmtId="0" fontId="14" fillId="0" borderId="0" xfId="0" applyFont="1" applyFill="1" applyBorder="1" applyAlignment="1">
      <alignment horizontal="left" vertical="top"/>
    </xf>
    <xf numFmtId="166" fontId="10" fillId="3" borderId="0" xfId="0" applyNumberFormat="1" applyFont="1" applyFill="1" applyBorder="1" applyAlignment="1">
      <alignment horizontal="right"/>
    </xf>
    <xf numFmtId="0" fontId="12" fillId="3" borderId="0" xfId="0" applyFont="1" applyFill="1" applyBorder="1" applyAlignment="1">
      <alignment horizontal="left" vertical="center" wrapText="1"/>
    </xf>
    <xf numFmtId="166" fontId="10" fillId="3" borderId="4" xfId="0" applyNumberFormat="1" applyFont="1" applyFill="1" applyBorder="1" applyAlignment="1">
      <alignment horizontal="right" wrapText="1"/>
    </xf>
    <xf numFmtId="0" fontId="11" fillId="3" borderId="0" xfId="0" applyFont="1" applyFill="1" applyBorder="1" applyAlignment="1">
      <alignment horizontal="left" vertical="center" wrapText="1"/>
    </xf>
    <xf numFmtId="0" fontId="10" fillId="3" borderId="0" xfId="0" applyFont="1" applyFill="1" applyBorder="1" applyAlignment="1">
      <alignment horizontal="left"/>
    </xf>
    <xf numFmtId="0" fontId="14" fillId="4" borderId="0" xfId="0" applyFont="1" applyFill="1" applyBorder="1" applyAlignment="1">
      <alignment horizontal="left" vertical="top"/>
    </xf>
    <xf numFmtId="0" fontId="14" fillId="0" borderId="0" xfId="0" applyFont="1" applyFill="1" applyBorder="1" applyAlignment="1">
      <alignment horizontal="left" vertical="top" wrapText="1"/>
    </xf>
    <xf numFmtId="0" fontId="10" fillId="4" borderId="18" xfId="0" applyFont="1" applyFill="1" applyBorder="1" applyAlignment="1">
      <alignment horizontal="left"/>
    </xf>
    <xf numFmtId="0" fontId="11" fillId="4" borderId="0" xfId="0" applyFont="1" applyFill="1" applyBorder="1" applyAlignment="1">
      <alignment horizontal="left"/>
    </xf>
    <xf numFmtId="0" fontId="12" fillId="4" borderId="0" xfId="0" applyFont="1" applyFill="1" applyBorder="1" applyAlignment="1">
      <alignment horizontal="left" wrapText="1"/>
    </xf>
    <xf numFmtId="0" fontId="10" fillId="4" borderId="124" xfId="0" applyFont="1" applyFill="1" applyBorder="1" applyAlignment="1">
      <alignment horizontal="left"/>
    </xf>
    <xf numFmtId="0" fontId="10" fillId="4" borderId="125" xfId="0" applyFont="1" applyFill="1" applyBorder="1" applyAlignment="1">
      <alignment horizontal="left"/>
    </xf>
    <xf numFmtId="0" fontId="10" fillId="4" borderId="4" xfId="0" applyFont="1" applyFill="1" applyBorder="1" applyAlignment="1">
      <alignment horizontal="left"/>
    </xf>
    <xf numFmtId="0" fontId="12" fillId="4" borderId="8" xfId="0" applyFont="1" applyFill="1" applyBorder="1" applyAlignment="1">
      <alignment horizontal="left"/>
    </xf>
    <xf numFmtId="166" fontId="10" fillId="3" borderId="0" xfId="0" applyNumberFormat="1" applyFont="1" applyFill="1" applyBorder="1" applyAlignment="1">
      <alignment horizontal="right" wrapText="1"/>
    </xf>
    <xf numFmtId="0" fontId="14" fillId="4" borderId="0" xfId="0" quotePrefix="1" applyFont="1" applyFill="1" applyBorder="1" applyAlignment="1">
      <alignment horizontal="left"/>
    </xf>
    <xf numFmtId="41" fontId="10" fillId="3" borderId="0" xfId="0" applyNumberFormat="1" applyFont="1" applyFill="1" applyBorder="1" applyAlignment="1">
      <alignment horizontal="right"/>
    </xf>
    <xf numFmtId="41" fontId="10" fillId="3" borderId="4" xfId="0" applyNumberFormat="1" applyFont="1" applyFill="1" applyBorder="1" applyAlignment="1">
      <alignment horizontal="right"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166" fontId="4" fillId="3" borderId="0" xfId="0" applyNumberFormat="1" applyFont="1" applyFill="1" applyBorder="1" applyAlignment="1">
      <alignment horizontal="center"/>
    </xf>
    <xf numFmtId="0" fontId="4" fillId="3" borderId="0" xfId="0" applyFont="1" applyFill="1" applyBorder="1" applyAlignment="1">
      <alignment horizontal="left" vertical="center"/>
    </xf>
    <xf numFmtId="0" fontId="6" fillId="3" borderId="0" xfId="0" applyFont="1" applyFill="1" applyBorder="1" applyAlignment="1">
      <alignment horizontal="left" vertical="center"/>
    </xf>
    <xf numFmtId="0" fontId="7" fillId="4" borderId="0" xfId="0" applyFont="1" applyFill="1" applyBorder="1" applyAlignment="1">
      <alignment horizontal="center"/>
    </xf>
    <xf numFmtId="0" fontId="7" fillId="0" borderId="0" xfId="0" applyFont="1" applyFill="1" applyBorder="1" applyAlignment="1"/>
    <xf numFmtId="0" fontId="6" fillId="3" borderId="0" xfId="0" applyFont="1" applyFill="1" applyBorder="1" applyAlignment="1">
      <alignment horizontal="left" vertical="center" wrapText="1"/>
    </xf>
    <xf numFmtId="0" fontId="88" fillId="4" borderId="0" xfId="0" quotePrefix="1" applyFont="1" applyFill="1" applyAlignment="1">
      <alignment horizontal="left"/>
    </xf>
    <xf numFmtId="0" fontId="7" fillId="4" borderId="0" xfId="0" applyFont="1" applyFill="1" applyBorder="1" applyAlignment="1"/>
    <xf numFmtId="0" fontId="3" fillId="3" borderId="4" xfId="0" applyNumberFormat="1"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3" borderId="137" xfId="0" applyFont="1" applyFill="1" applyBorder="1" applyAlignment="1">
      <alignment horizontal="left"/>
    </xf>
    <xf numFmtId="0" fontId="3" fillId="3" borderId="141" xfId="0" applyFont="1" applyFill="1" applyBorder="1" applyAlignment="1">
      <alignment horizontal="left"/>
    </xf>
    <xf numFmtId="0" fontId="3" fillId="3" borderId="4" xfId="0" applyFont="1" applyFill="1" applyBorder="1" applyAlignment="1">
      <alignment horizontal="left" vertical="center" wrapText="1"/>
    </xf>
    <xf numFmtId="0" fontId="3" fillId="3" borderId="136" xfId="0" applyFont="1" applyFill="1" applyBorder="1" applyAlignment="1">
      <alignment horizontal="left"/>
    </xf>
    <xf numFmtId="0" fontId="5" fillId="3" borderId="5" xfId="0" applyFont="1" applyFill="1" applyBorder="1" applyAlignment="1">
      <alignment horizontal="left"/>
    </xf>
    <xf numFmtId="0" fontId="16" fillId="3" borderId="4" xfId="8" applyFont="1" applyFill="1" applyBorder="1" applyAlignment="1">
      <alignment horizontal="center"/>
    </xf>
    <xf numFmtId="0" fontId="3" fillId="3" borderId="0" xfId="0" applyFont="1" applyFill="1" applyBorder="1" applyAlignment="1">
      <alignment horizontal="left" vertical="center" wrapText="1"/>
    </xf>
    <xf numFmtId="0" fontId="7" fillId="3" borderId="0" xfId="0" applyFont="1" applyFill="1" applyBorder="1" applyAlignment="1">
      <alignment horizontal="left"/>
    </xf>
    <xf numFmtId="0" fontId="7" fillId="3" borderId="0" xfId="0" applyNumberFormat="1" applyFont="1" applyFill="1" applyBorder="1" applyAlignment="1">
      <alignment horizontal="left"/>
    </xf>
    <xf numFmtId="0" fontId="1" fillId="2" borderId="0" xfId="0" applyFont="1" applyFill="1" applyBorder="1" applyAlignment="1">
      <alignment horizontal="center"/>
    </xf>
    <xf numFmtId="0" fontId="2" fillId="3" borderId="0" xfId="0" applyFont="1" applyFill="1" applyBorder="1" applyAlignment="1">
      <alignment horizontal="left"/>
    </xf>
    <xf numFmtId="0" fontId="3" fillId="0" borderId="0" xfId="0" applyFont="1" applyFill="1" applyAlignment="1">
      <alignment horizontal="left"/>
    </xf>
    <xf numFmtId="0" fontId="10" fillId="3" borderId="0" xfId="0" applyFont="1" applyFill="1" applyBorder="1" applyAlignment="1">
      <alignment horizontal="center"/>
    </xf>
    <xf numFmtId="0" fontId="7" fillId="4" borderId="0" xfId="0" applyFont="1" applyFill="1" applyBorder="1" applyAlignment="1">
      <alignment horizontal="left" vertical="center" wrapText="1"/>
    </xf>
    <xf numFmtId="0" fontId="3" fillId="3" borderId="160" xfId="0" applyFont="1" applyFill="1" applyBorder="1" applyAlignment="1">
      <alignment horizontal="left"/>
    </xf>
    <xf numFmtId="0" fontId="3" fillId="3" borderId="161" xfId="0" applyFont="1" applyFill="1" applyBorder="1" applyAlignment="1">
      <alignment horizontal="left"/>
    </xf>
    <xf numFmtId="0" fontId="3" fillId="3" borderId="163" xfId="0" applyFont="1" applyFill="1" applyBorder="1" applyAlignment="1">
      <alignment horizontal="left"/>
    </xf>
    <xf numFmtId="0" fontId="3" fillId="3" borderId="164" xfId="0" applyFont="1" applyFill="1" applyBorder="1" applyAlignment="1">
      <alignment horizontal="left"/>
    </xf>
    <xf numFmtId="0" fontId="3" fillId="3" borderId="10" xfId="0" applyFont="1" applyFill="1" applyBorder="1" applyAlignment="1">
      <alignment horizontal="left"/>
    </xf>
    <xf numFmtId="0" fontId="3" fillId="3" borderId="156" xfId="0" applyFont="1" applyFill="1" applyBorder="1" applyAlignment="1">
      <alignment horizontal="left"/>
    </xf>
    <xf numFmtId="0" fontId="3" fillId="3" borderId="157" xfId="0" applyFont="1" applyFill="1" applyBorder="1" applyAlignment="1">
      <alignment horizontal="left"/>
    </xf>
    <xf numFmtId="0" fontId="14" fillId="3" borderId="0" xfId="0" applyFont="1" applyFill="1" applyBorder="1" applyAlignment="1">
      <alignment horizontal="left" wrapText="1"/>
    </xf>
    <xf numFmtId="0" fontId="14" fillId="3" borderId="0" xfId="0" applyFont="1" applyFill="1" applyBorder="1" applyAlignment="1">
      <alignment horizontal="left"/>
    </xf>
    <xf numFmtId="0" fontId="6" fillId="3" borderId="5" xfId="0" applyFont="1" applyFill="1" applyBorder="1" applyAlignment="1">
      <alignment horizontal="left"/>
    </xf>
    <xf numFmtId="0" fontId="6" fillId="3" borderId="8" xfId="0" applyFont="1" applyFill="1" applyBorder="1" applyAlignment="1">
      <alignment horizontal="left"/>
    </xf>
    <xf numFmtId="0" fontId="3" fillId="3" borderId="0" xfId="0" applyNumberFormat="1" applyFont="1" applyFill="1" applyBorder="1" applyAlignment="1">
      <alignment horizontal="left" vertical="center" wrapText="1"/>
    </xf>
    <xf numFmtId="0" fontId="3" fillId="3" borderId="5" xfId="0" applyNumberFormat="1" applyFont="1" applyFill="1" applyBorder="1" applyAlignment="1">
      <alignment horizontal="left" vertical="center" wrapText="1"/>
    </xf>
    <xf numFmtId="166" fontId="3" fillId="3" borderId="12" xfId="0" applyNumberFormat="1" applyFont="1" applyFill="1" applyBorder="1" applyAlignment="1">
      <alignment horizontal="center"/>
    </xf>
    <xf numFmtId="49" fontId="7" fillId="0" borderId="0" xfId="0" quotePrefix="1" applyNumberFormat="1" applyFont="1" applyBorder="1" applyAlignment="1">
      <alignment wrapText="1"/>
    </xf>
    <xf numFmtId="49" fontId="7" fillId="0" borderId="0" xfId="0" applyNumberFormat="1" applyFont="1" applyBorder="1" applyAlignment="1">
      <alignment wrapText="1"/>
    </xf>
    <xf numFmtId="0" fontId="7" fillId="4" borderId="0" xfId="0" applyFont="1" applyFill="1" applyAlignment="1">
      <alignment horizontal="left"/>
    </xf>
    <xf numFmtId="0" fontId="7" fillId="0" borderId="0" xfId="0" applyFont="1" applyFill="1" applyBorder="1" applyAlignment="1">
      <alignment horizontal="left" vertical="top"/>
    </xf>
    <xf numFmtId="166" fontId="3" fillId="4" borderId="4" xfId="0" applyNumberFormat="1" applyFont="1" applyFill="1" applyBorder="1" applyAlignment="1">
      <alignment horizontal="center"/>
    </xf>
    <xf numFmtId="0" fontId="3" fillId="3" borderId="18" xfId="0" applyFont="1" applyFill="1" applyBorder="1" applyAlignment="1">
      <alignment horizontal="center"/>
    </xf>
    <xf numFmtId="0" fontId="3" fillId="3" borderId="196" xfId="0" applyFont="1" applyFill="1" applyBorder="1" applyAlignment="1">
      <alignment horizontal="left"/>
    </xf>
    <xf numFmtId="0" fontId="3" fillId="3" borderId="198" xfId="0" applyFont="1" applyFill="1" applyBorder="1" applyAlignment="1">
      <alignment horizontal="left"/>
    </xf>
    <xf numFmtId="0" fontId="3" fillId="4" borderId="196" xfId="0" applyFont="1" applyFill="1" applyBorder="1" applyAlignment="1">
      <alignment horizontal="left"/>
    </xf>
    <xf numFmtId="0" fontId="3" fillId="4" borderId="198" xfId="0" applyFont="1" applyFill="1" applyBorder="1" applyAlignment="1">
      <alignment horizontal="left"/>
    </xf>
    <xf numFmtId="166" fontId="3" fillId="3" borderId="0" xfId="0" applyNumberFormat="1" applyFont="1" applyFill="1" applyAlignment="1">
      <alignment horizontal="center"/>
    </xf>
    <xf numFmtId="49" fontId="3" fillId="3" borderId="4" xfId="0" applyNumberFormat="1" applyFont="1" applyFill="1" applyBorder="1" applyAlignment="1">
      <alignment horizontal="center"/>
    </xf>
    <xf numFmtId="0" fontId="3" fillId="4" borderId="0" xfId="0" applyNumberFormat="1" applyFont="1" applyFill="1" applyAlignment="1">
      <alignment horizontal="right"/>
    </xf>
    <xf numFmtId="0" fontId="3" fillId="3" borderId="193" xfId="0" applyFont="1" applyFill="1" applyBorder="1" applyAlignment="1">
      <alignment horizontal="left"/>
    </xf>
    <xf numFmtId="0" fontId="3" fillId="3" borderId="0" xfId="0" applyNumberFormat="1" applyFont="1" applyFill="1" applyAlignment="1">
      <alignment horizontal="right"/>
    </xf>
    <xf numFmtId="0" fontId="7" fillId="3" borderId="0" xfId="0" quotePrefix="1" applyFont="1" applyFill="1" applyBorder="1" applyAlignment="1">
      <alignment horizontal="left"/>
    </xf>
    <xf numFmtId="0" fontId="3" fillId="4" borderId="0" xfId="0" applyNumberFormat="1" applyFont="1" applyFill="1" applyBorder="1" applyAlignment="1">
      <alignment horizontal="center" wrapText="1"/>
    </xf>
    <xf numFmtId="0" fontId="3" fillId="3" borderId="0" xfId="0" applyNumberFormat="1" applyFont="1" applyFill="1" applyAlignment="1">
      <alignment horizontal="center"/>
    </xf>
    <xf numFmtId="0" fontId="7" fillId="0" borderId="18" xfId="0" applyFont="1" applyBorder="1" applyAlignment="1"/>
    <xf numFmtId="0" fontId="7" fillId="0" borderId="18" xfId="0" quotePrefix="1" applyFont="1" applyBorder="1" applyAlignment="1">
      <alignment horizontal="left"/>
    </xf>
    <xf numFmtId="0" fontId="73" fillId="0" borderId="0" xfId="24" applyFont="1" applyFill="1" applyBorder="1" applyAlignment="1" applyProtection="1">
      <alignment horizontal="left" wrapText="1"/>
      <protection locked="0"/>
    </xf>
    <xf numFmtId="0" fontId="74" fillId="4" borderId="0" xfId="24" applyFont="1" applyFill="1" applyBorder="1" applyAlignment="1" applyProtection="1">
      <alignment horizontal="left" wrapText="1"/>
    </xf>
    <xf numFmtId="0" fontId="74" fillId="4" borderId="5" xfId="24" applyFont="1" applyFill="1" applyBorder="1" applyAlignment="1" applyProtection="1">
      <alignment horizontal="left" wrapText="1"/>
    </xf>
    <xf numFmtId="0" fontId="79" fillId="2" borderId="0" xfId="24" applyFont="1" applyFill="1" applyBorder="1" applyAlignment="1" applyProtection="1">
      <alignment horizontal="center" vertical="center" wrapText="1"/>
    </xf>
    <xf numFmtId="0" fontId="73" fillId="4" borderId="0" xfId="24" applyFont="1" applyFill="1" applyBorder="1" applyAlignment="1" applyProtection="1">
      <alignment horizontal="left" wrapText="1"/>
    </xf>
    <xf numFmtId="0" fontId="73" fillId="4" borderId="5" xfId="24" applyFont="1" applyFill="1" applyBorder="1" applyAlignment="1" applyProtection="1">
      <alignment horizontal="left" wrapText="1"/>
    </xf>
    <xf numFmtId="0" fontId="74" fillId="4" borderId="1" xfId="24" applyFont="1" applyFill="1" applyBorder="1" applyAlignment="1" applyProtection="1">
      <alignment horizontal="center" wrapText="1"/>
    </xf>
    <xf numFmtId="0" fontId="74" fillId="4" borderId="3" xfId="24" applyFont="1" applyFill="1" applyBorder="1" applyAlignment="1" applyProtection="1">
      <alignment horizontal="center" wrapText="1"/>
    </xf>
    <xf numFmtId="0" fontId="73" fillId="4" borderId="1" xfId="24" applyFont="1" applyFill="1" applyBorder="1" applyAlignment="1" applyProtection="1">
      <alignment horizontal="center" wrapText="1"/>
    </xf>
    <xf numFmtId="0" fontId="73" fillId="4" borderId="3" xfId="24" applyFont="1" applyFill="1" applyBorder="1" applyAlignment="1" applyProtection="1">
      <alignment horizontal="center" wrapText="1"/>
    </xf>
    <xf numFmtId="0" fontId="158" fillId="35" borderId="0" xfId="24" applyFont="1" applyFill="1" applyBorder="1" applyAlignment="1" applyProtection="1">
      <alignment horizontal="center" vertical="center" wrapText="1"/>
    </xf>
    <xf numFmtId="0" fontId="74" fillId="4" borderId="26" xfId="24" applyFont="1" applyFill="1" applyBorder="1" applyAlignment="1" applyProtection="1">
      <alignment horizontal="left" wrapText="1"/>
    </xf>
    <xf numFmtId="0" fontId="74" fillId="4" borderId="31" xfId="24" applyFont="1" applyFill="1" applyBorder="1" applyAlignment="1" applyProtection="1">
      <alignment horizontal="left" wrapText="1"/>
    </xf>
    <xf numFmtId="0" fontId="73" fillId="4" borderId="26" xfId="24" applyFont="1" applyFill="1" applyBorder="1" applyAlignment="1" applyProtection="1">
      <alignment horizontal="left" wrapText="1"/>
    </xf>
    <xf numFmtId="0" fontId="73" fillId="4" borderId="31" xfId="24" applyFont="1" applyFill="1" applyBorder="1" applyAlignment="1" applyProtection="1">
      <alignment horizontal="left" wrapText="1"/>
    </xf>
    <xf numFmtId="0" fontId="73" fillId="4" borderId="0" xfId="24" applyFont="1" applyFill="1" applyBorder="1" applyAlignment="1" applyProtection="1">
      <alignment horizontal="left" wrapText="1"/>
      <protection locked="0"/>
    </xf>
    <xf numFmtId="0" fontId="74" fillId="4" borderId="24" xfId="24" applyFont="1" applyFill="1" applyBorder="1" applyAlignment="1" applyProtection="1">
      <alignment horizontal="left" wrapText="1"/>
    </xf>
    <xf numFmtId="0" fontId="74" fillId="4" borderId="30" xfId="24" applyFont="1" applyFill="1" applyBorder="1" applyAlignment="1" applyProtection="1">
      <alignment horizontal="left" wrapText="1"/>
    </xf>
    <xf numFmtId="0" fontId="6" fillId="5" borderId="0" xfId="24" applyFont="1" applyFill="1" applyBorder="1" applyAlignment="1" applyProtection="1">
      <alignment horizontal="left"/>
    </xf>
    <xf numFmtId="0" fontId="6" fillId="5" borderId="5" xfId="24" applyFont="1" applyFill="1" applyBorder="1" applyAlignment="1" applyProtection="1">
      <alignment horizontal="left"/>
    </xf>
    <xf numFmtId="0" fontId="10" fillId="4" borderId="0" xfId="24" applyFont="1" applyFill="1" applyBorder="1" applyAlignment="1" applyProtection="1">
      <alignment horizontal="left" vertical="top" wrapText="1"/>
      <protection locked="0"/>
    </xf>
    <xf numFmtId="0" fontId="3" fillId="5" borderId="0" xfId="24" applyFont="1" applyFill="1" applyBorder="1" applyAlignment="1" applyProtection="1">
      <alignment horizontal="left" wrapText="1"/>
    </xf>
    <xf numFmtId="0" fontId="3" fillId="5" borderId="5" xfId="24" applyFont="1" applyFill="1" applyBorder="1" applyAlignment="1" applyProtection="1">
      <alignment horizontal="left" wrapText="1"/>
    </xf>
    <xf numFmtId="0" fontId="3" fillId="5" borderId="0" xfId="24" applyFont="1" applyFill="1" applyBorder="1" applyAlignment="1" applyProtection="1">
      <alignment horizontal="left" vertical="justify" wrapText="1"/>
    </xf>
    <xf numFmtId="0" fontId="6" fillId="5" borderId="24" xfId="24" applyFont="1" applyFill="1" applyBorder="1" applyAlignment="1" applyProtection="1">
      <alignment horizontal="left"/>
    </xf>
    <xf numFmtId="0" fontId="10" fillId="5" borderId="0" xfId="24" applyFont="1" applyFill="1" applyAlignment="1" applyProtection="1">
      <alignment horizontal="left"/>
      <protection locked="0"/>
    </xf>
    <xf numFmtId="0" fontId="9" fillId="4" borderId="4" xfId="11" applyFont="1" applyFill="1" applyBorder="1" applyAlignment="1" applyProtection="1">
      <alignment horizontal="center" wrapText="1"/>
    </xf>
    <xf numFmtId="0" fontId="5" fillId="4" borderId="0" xfId="11" applyFont="1" applyFill="1" applyBorder="1" applyAlignment="1" applyProtection="1">
      <alignment horizontal="left" wrapText="1"/>
    </xf>
    <xf numFmtId="49" fontId="9" fillId="4" borderId="1" xfId="11" applyNumberFormat="1" applyFont="1" applyFill="1" applyBorder="1" applyAlignment="1" applyProtection="1">
      <alignment horizontal="center" wrapText="1"/>
    </xf>
    <xf numFmtId="49" fontId="9" fillId="4" borderId="2" xfId="11" applyNumberFormat="1" applyFont="1" applyFill="1" applyBorder="1" applyAlignment="1" applyProtection="1">
      <alignment horizontal="center" wrapText="1"/>
    </xf>
    <xf numFmtId="0" fontId="9" fillId="4" borderId="0" xfId="11" applyFont="1" applyFill="1" applyBorder="1" applyAlignment="1" applyProtection="1">
      <alignment horizontal="right" wrapText="1"/>
    </xf>
    <xf numFmtId="0" fontId="5" fillId="4" borderId="0" xfId="11" applyFont="1" applyFill="1" applyBorder="1" applyAlignment="1" applyProtection="1">
      <alignment horizontal="center" wrapText="1"/>
    </xf>
    <xf numFmtId="0" fontId="5" fillId="4" borderId="24" xfId="11" applyFont="1" applyFill="1" applyBorder="1" applyAlignment="1" applyProtection="1">
      <alignment horizontal="left" wrapText="1"/>
    </xf>
    <xf numFmtId="0" fontId="9" fillId="4" borderId="0" xfId="11" applyFont="1" applyFill="1" applyBorder="1" applyAlignment="1" applyProtection="1">
      <alignment horizontal="left" wrapText="1"/>
    </xf>
    <xf numFmtId="0" fontId="5" fillId="4" borderId="26" xfId="11" applyFont="1" applyFill="1" applyBorder="1" applyAlignment="1" applyProtection="1">
      <alignment horizontal="left" wrapText="1"/>
    </xf>
    <xf numFmtId="0" fontId="9" fillId="4" borderId="26" xfId="11" applyFont="1" applyFill="1" applyBorder="1" applyAlignment="1" applyProtection="1">
      <alignment horizontal="left" wrapText="1"/>
    </xf>
    <xf numFmtId="0" fontId="23" fillId="4" borderId="26" xfId="0" applyFont="1" applyFill="1" applyBorder="1" applyAlignment="1">
      <alignment horizontal="left" wrapText="1"/>
    </xf>
    <xf numFmtId="0" fontId="23" fillId="4" borderId="31" xfId="0" applyFont="1" applyFill="1" applyBorder="1" applyAlignment="1">
      <alignment horizontal="left" wrapText="1"/>
    </xf>
    <xf numFmtId="0" fontId="23" fillId="4" borderId="24" xfId="0" applyFont="1" applyFill="1" applyBorder="1" applyAlignment="1">
      <alignment horizontal="left" wrapText="1"/>
    </xf>
    <xf numFmtId="0" fontId="23" fillId="4" borderId="30" xfId="0" applyFont="1" applyFill="1" applyBorder="1" applyAlignment="1">
      <alignment horizontal="left" wrapText="1"/>
    </xf>
    <xf numFmtId="37" fontId="0" fillId="0" borderId="0" xfId="26" applyFont="1" applyAlignment="1" applyProtection="1">
      <alignment wrapText="1"/>
    </xf>
    <xf numFmtId="37" fontId="33" fillId="0" borderId="0" xfId="26" applyFont="1" applyAlignment="1" applyProtection="1">
      <alignment horizontal="center" wrapText="1"/>
    </xf>
    <xf numFmtId="37" fontId="29" fillId="0" borderId="0" xfId="26" applyFont="1" applyAlignment="1" applyProtection="1">
      <alignment wrapText="1"/>
    </xf>
    <xf numFmtId="37" fontId="34" fillId="0" borderId="0" xfId="26" applyFont="1" applyAlignment="1" applyProtection="1">
      <alignment wrapText="1"/>
    </xf>
    <xf numFmtId="0" fontId="9" fillId="4" borderId="24" xfId="11" applyFont="1" applyFill="1" applyBorder="1" applyAlignment="1" applyProtection="1">
      <alignment horizontal="left" wrapText="1"/>
    </xf>
    <xf numFmtId="0" fontId="7" fillId="4" borderId="0" xfId="11" applyFont="1" applyFill="1" applyAlignment="1" applyProtection="1">
      <alignment horizontal="left" vertical="top" wrapText="1"/>
      <protection locked="0"/>
    </xf>
    <xf numFmtId="0" fontId="5" fillId="3" borderId="1" xfId="24" applyFont="1" applyFill="1" applyBorder="1" applyAlignment="1" applyProtection="1">
      <alignment horizontal="center" wrapText="1"/>
    </xf>
    <xf numFmtId="0" fontId="80" fillId="3" borderId="2" xfId="24" applyFont="1" applyFill="1" applyBorder="1" applyAlignment="1" applyProtection="1">
      <alignment horizontal="center" wrapText="1"/>
    </xf>
    <xf numFmtId="0" fontId="5" fillId="3" borderId="2" xfId="24" applyFont="1" applyFill="1" applyBorder="1" applyAlignment="1" applyProtection="1">
      <alignment horizontal="center" wrapText="1"/>
    </xf>
    <xf numFmtId="0" fontId="5" fillId="3" borderId="3" xfId="24" applyFont="1" applyFill="1" applyBorder="1" applyAlignment="1" applyProtection="1">
      <alignment horizontal="center" wrapText="1"/>
    </xf>
    <xf numFmtId="0" fontId="5" fillId="5" borderId="0" xfId="24" applyFont="1" applyFill="1" applyBorder="1" applyAlignment="1" applyProtection="1">
      <alignment horizontal="left" wrapText="1"/>
    </xf>
    <xf numFmtId="0" fontId="9" fillId="3" borderId="1" xfId="24" applyFont="1" applyFill="1" applyBorder="1" applyAlignment="1" applyProtection="1">
      <alignment horizontal="center" wrapText="1"/>
    </xf>
    <xf numFmtId="0" fontId="24" fillId="3" borderId="2" xfId="24" applyFont="1" applyFill="1" applyBorder="1" applyAlignment="1" applyProtection="1">
      <alignment horizontal="center" wrapText="1"/>
    </xf>
    <xf numFmtId="0" fontId="9" fillId="3" borderId="2" xfId="24" applyFont="1" applyFill="1" applyBorder="1" applyAlignment="1" applyProtection="1">
      <alignment horizontal="center" wrapText="1"/>
    </xf>
    <xf numFmtId="0" fontId="9" fillId="3" borderId="3" xfId="24" applyFont="1" applyFill="1" applyBorder="1" applyAlignment="1" applyProtection="1">
      <alignment horizontal="center" wrapText="1"/>
    </xf>
    <xf numFmtId="0" fontId="9" fillId="5" borderId="0" xfId="24" applyFont="1" applyFill="1" applyBorder="1" applyAlignment="1" applyProtection="1">
      <alignment horizontal="left" wrapText="1"/>
    </xf>
    <xf numFmtId="0" fontId="10" fillId="5" borderId="0" xfId="24" applyNumberFormat="1" applyFont="1" applyFill="1" applyAlignment="1" applyProtection="1">
      <alignment horizontal="left" vertical="top" wrapText="1"/>
      <protection locked="0"/>
    </xf>
    <xf numFmtId="0" fontId="10" fillId="5" borderId="0" xfId="24" applyFont="1" applyFill="1" applyAlignment="1" applyProtection="1">
      <alignment horizontal="left" wrapText="1"/>
      <protection locked="0"/>
    </xf>
    <xf numFmtId="0" fontId="109" fillId="5" borderId="0" xfId="24" applyFont="1" applyFill="1" applyAlignment="1" applyProtection="1">
      <alignment horizontal="left" wrapText="1"/>
      <protection locked="0"/>
    </xf>
    <xf numFmtId="0" fontId="109" fillId="5" borderId="0" xfId="24" applyNumberFormat="1" applyFont="1" applyFill="1" applyAlignment="1" applyProtection="1">
      <alignment horizontal="left" vertical="top" wrapText="1"/>
      <protection locked="0"/>
    </xf>
    <xf numFmtId="0" fontId="5" fillId="3" borderId="26" xfId="24" applyFont="1" applyFill="1" applyBorder="1" applyAlignment="1" applyProtection="1">
      <alignment horizontal="left" wrapText="1"/>
    </xf>
    <xf numFmtId="0" fontId="5" fillId="3" borderId="0" xfId="24" applyFont="1" applyFill="1" applyBorder="1" applyAlignment="1" applyProtection="1">
      <alignment horizontal="left" wrapText="1"/>
    </xf>
    <xf numFmtId="0" fontId="5" fillId="3" borderId="24" xfId="24" applyFont="1" applyFill="1" applyBorder="1" applyAlignment="1" applyProtection="1">
      <alignment horizontal="left" wrapText="1"/>
    </xf>
    <xf numFmtId="0" fontId="9" fillId="3" borderId="1" xfId="24" applyFont="1" applyFill="1" applyBorder="1" applyAlignment="1" applyProtection="1">
      <alignment horizontal="center" vertical="center" wrapText="1"/>
    </xf>
    <xf numFmtId="0" fontId="9" fillId="3" borderId="2" xfId="24" applyFont="1" applyFill="1" applyBorder="1" applyAlignment="1" applyProtection="1">
      <alignment horizontal="center" vertical="center" wrapText="1"/>
    </xf>
    <xf numFmtId="0" fontId="9" fillId="3" borderId="3" xfId="24" applyFont="1" applyFill="1" applyBorder="1" applyAlignment="1" applyProtection="1">
      <alignment horizontal="center" vertical="center" wrapText="1"/>
    </xf>
    <xf numFmtId="0" fontId="5" fillId="3" borderId="1" xfId="24" applyFont="1" applyFill="1" applyBorder="1" applyAlignment="1" applyProtection="1">
      <alignment horizontal="center" vertical="center" wrapText="1"/>
    </xf>
    <xf numFmtId="0" fontId="5" fillId="3" borderId="2" xfId="24" applyFont="1" applyFill="1" applyBorder="1" applyAlignment="1" applyProtection="1">
      <alignment horizontal="center" vertical="center" wrapText="1"/>
    </xf>
    <xf numFmtId="0" fontId="9" fillId="3" borderId="0" xfId="24" applyFont="1" applyFill="1" applyBorder="1" applyAlignment="1" applyProtection="1">
      <alignment horizontal="left"/>
    </xf>
    <xf numFmtId="0" fontId="9" fillId="3" borderId="5" xfId="24" applyFont="1" applyFill="1" applyBorder="1" applyAlignment="1" applyProtection="1">
      <alignment horizontal="left"/>
    </xf>
    <xf numFmtId="0" fontId="5" fillId="3" borderId="3" xfId="24" applyFont="1" applyFill="1" applyBorder="1" applyAlignment="1" applyProtection="1">
      <alignment horizontal="center" vertical="center" wrapText="1"/>
    </xf>
    <xf numFmtId="0" fontId="10" fillId="3" borderId="0" xfId="28" applyFont="1" applyFill="1" applyBorder="1" applyAlignment="1" applyProtection="1">
      <alignment horizontal="left" vertical="top" wrapText="1"/>
      <protection locked="0"/>
    </xf>
    <xf numFmtId="0" fontId="10" fillId="3" borderId="0" xfId="11" applyFont="1" applyFill="1" applyAlignment="1" applyProtection="1">
      <alignment horizontal="left" wrapText="1"/>
      <protection locked="0"/>
    </xf>
    <xf numFmtId="0" fontId="10" fillId="4" borderId="0" xfId="28" applyFont="1" applyFill="1" applyBorder="1" applyAlignment="1" applyProtection="1">
      <alignment horizontal="left" vertical="top" wrapText="1"/>
      <protection locked="0"/>
    </xf>
    <xf numFmtId="0" fontId="10" fillId="3" borderId="0" xfId="14" applyFont="1" applyFill="1" applyAlignment="1">
      <alignment horizontal="left" vertical="center" wrapText="1"/>
    </xf>
    <xf numFmtId="0" fontId="10" fillId="4" borderId="0" xfId="14" applyFont="1" applyFill="1" applyAlignment="1">
      <alignment horizontal="left" vertical="top" wrapText="1"/>
    </xf>
    <xf numFmtId="0" fontId="10" fillId="4" borderId="0" xfId="14" applyFont="1" applyFill="1" applyAlignment="1">
      <alignment horizontal="left" wrapText="1"/>
    </xf>
    <xf numFmtId="0" fontId="10" fillId="3" borderId="0" xfId="14" applyFont="1" applyFill="1" applyAlignment="1">
      <alignment horizontal="left" vertical="top" wrapText="1"/>
    </xf>
    <xf numFmtId="0" fontId="10" fillId="4" borderId="0" xfId="14" applyFont="1" applyFill="1" applyBorder="1" applyAlignment="1">
      <alignment horizontal="left" wrapText="1"/>
    </xf>
  </cellXfs>
  <cellStyles count="1113">
    <cellStyle name="20% - Accent1 2" xfId="31"/>
    <cellStyle name="20% - Accent1 3" xfId="1057"/>
    <cellStyle name="20% - Accent2 2" xfId="32"/>
    <cellStyle name="20% - Accent2 3" xfId="1058"/>
    <cellStyle name="20% - Accent3 2" xfId="33"/>
    <cellStyle name="20% - Accent3 3" xfId="1059"/>
    <cellStyle name="20% - Accent4 2" xfId="34"/>
    <cellStyle name="20% - Accent4 3" xfId="1060"/>
    <cellStyle name="20% - Accent5 2" xfId="35"/>
    <cellStyle name="20% - Accent5 3" xfId="1061"/>
    <cellStyle name="20% - Accent6 2" xfId="36"/>
    <cellStyle name="20% - Accent6 3" xfId="1062"/>
    <cellStyle name="40% - Accent1 2" xfId="37"/>
    <cellStyle name="40% - Accent1 3" xfId="1063"/>
    <cellStyle name="40% - Accent2 2" xfId="38"/>
    <cellStyle name="40% - Accent2 3" xfId="1064"/>
    <cellStyle name="40% - Accent3 2" xfId="39"/>
    <cellStyle name="40% - Accent3 3" xfId="1065"/>
    <cellStyle name="40% - Accent4 2" xfId="40"/>
    <cellStyle name="40% - Accent4 3" xfId="1066"/>
    <cellStyle name="40% - Accent5 2" xfId="41"/>
    <cellStyle name="40% - Accent5 3" xfId="1067"/>
    <cellStyle name="40% - Accent6 2" xfId="42"/>
    <cellStyle name="40% - Accent6 3" xfId="1068"/>
    <cellStyle name="60% - Accent1 2" xfId="43"/>
    <cellStyle name="60% - Accent1 3" xfId="1069"/>
    <cellStyle name="60% - Accent2 2" xfId="44"/>
    <cellStyle name="60% - Accent2 3" xfId="1070"/>
    <cellStyle name="60% - Accent3 2" xfId="45"/>
    <cellStyle name="60% - Accent3 3" xfId="1071"/>
    <cellStyle name="60% - Accent4 2" xfId="46"/>
    <cellStyle name="60% - Accent4 3" xfId="1072"/>
    <cellStyle name="60% - Accent5 2" xfId="47"/>
    <cellStyle name="60% - Accent5 3" xfId="1073"/>
    <cellStyle name="60% - Accent6 2" xfId="48"/>
    <cellStyle name="60% - Accent6 3" xfId="1074"/>
    <cellStyle name="Accent1 2" xfId="49"/>
    <cellStyle name="Accent1 3" xfId="1075"/>
    <cellStyle name="Accent2 2" xfId="50"/>
    <cellStyle name="Accent2 3" xfId="1076"/>
    <cellStyle name="Accent3 2" xfId="51"/>
    <cellStyle name="Accent3 3" xfId="1077"/>
    <cellStyle name="Accent4 2" xfId="52"/>
    <cellStyle name="Accent4 3" xfId="1078"/>
    <cellStyle name="Accent5 2" xfId="53"/>
    <cellStyle name="Accent5 3" xfId="1079"/>
    <cellStyle name="Accent6 2" xfId="54"/>
    <cellStyle name="Accent6 3" xfId="1080"/>
    <cellStyle name="Bad 2" xfId="55"/>
    <cellStyle name="Bad 3" xfId="1081"/>
    <cellStyle name="Calc Currency (0)" xfId="56"/>
    <cellStyle name="Calculation 10" xfId="57"/>
    <cellStyle name="Calculation 11" xfId="1082"/>
    <cellStyle name="Calculation 2" xfId="58"/>
    <cellStyle name="Calculation 2 2" xfId="59"/>
    <cellStyle name="Calculation 2 3" xfId="60"/>
    <cellStyle name="Calculation 2 4" xfId="61"/>
    <cellStyle name="Calculation 2 5" xfId="62"/>
    <cellStyle name="Calculation 2 6" xfId="63"/>
    <cellStyle name="Calculation 2 7" xfId="64"/>
    <cellStyle name="Calculation 3" xfId="65"/>
    <cellStyle name="Calculation 3 2" xfId="66"/>
    <cellStyle name="Calculation 3 3" xfId="67"/>
    <cellStyle name="Calculation 3 4" xfId="68"/>
    <cellStyle name="Calculation 3 5" xfId="69"/>
    <cellStyle name="Calculation 3 6" xfId="70"/>
    <cellStyle name="Calculation 3 7" xfId="71"/>
    <cellStyle name="Calculation 4" xfId="72"/>
    <cellStyle name="Calculation 5" xfId="73"/>
    <cellStyle name="Calculation 6" xfId="74"/>
    <cellStyle name="Calculation 7" xfId="75"/>
    <cellStyle name="Calculation 8" xfId="76"/>
    <cellStyle name="Calculation 9" xfId="77"/>
    <cellStyle name="Check Cell 10" xfId="78"/>
    <cellStyle name="Check Cell 11" xfId="1083"/>
    <cellStyle name="Check Cell 2" xfId="79"/>
    <cellStyle name="Check Cell 3" xfId="80"/>
    <cellStyle name="Check Cell 4" xfId="81"/>
    <cellStyle name="Check Cell 5" xfId="82"/>
    <cellStyle name="Check Cell 6" xfId="83"/>
    <cellStyle name="Check Cell 7" xfId="84"/>
    <cellStyle name="Check Cell 8" xfId="85"/>
    <cellStyle name="Check Cell 9" xfId="86"/>
    <cellStyle name="checkExposure" xfId="87"/>
    <cellStyle name="checkExposure 2" xfId="88"/>
    <cellStyle name="checkExposure 3" xfId="89"/>
    <cellStyle name="checkExposure 4" xfId="90"/>
    <cellStyle name="checkExposure 5" xfId="91"/>
    <cellStyle name="checkExposure 6" xfId="92"/>
    <cellStyle name="checkExposure 7" xfId="93"/>
    <cellStyle name="checkExposure 8" xfId="94"/>
    <cellStyle name="checkExposure 9" xfId="95"/>
    <cellStyle name="Comma" xfId="4"/>
    <cellStyle name="Comma [0]" xfId="5"/>
    <cellStyle name="Comma [0] 10" xfId="96"/>
    <cellStyle name="Comma [0] 11" xfId="97"/>
    <cellStyle name="Comma [0] 2" xfId="98"/>
    <cellStyle name="Comma [0] 3" xfId="99"/>
    <cellStyle name="Comma [0] 4" xfId="100"/>
    <cellStyle name="Comma [0] 5" xfId="101"/>
    <cellStyle name="Comma [0] 6" xfId="102"/>
    <cellStyle name="Comma [0] 7" xfId="103"/>
    <cellStyle name="Comma [0] 8" xfId="104"/>
    <cellStyle name="Comma [0] 9" xfId="105"/>
    <cellStyle name="Comma 10" xfId="106"/>
    <cellStyle name="Comma 10 2" xfId="1111"/>
    <cellStyle name="Comma 11" xfId="107"/>
    <cellStyle name="Comma 12" xfId="108"/>
    <cellStyle name="Comma 13" xfId="109"/>
    <cellStyle name="Comma 14" xfId="110"/>
    <cellStyle name="Comma 15" xfId="111"/>
    <cellStyle name="Comma 16" xfId="112"/>
    <cellStyle name="Comma 2" xfId="21"/>
    <cellStyle name="Comma 2 2" xfId="1099"/>
    <cellStyle name="Comma 3" xfId="9"/>
    <cellStyle name="Comma 4" xfId="113"/>
    <cellStyle name="Comma 4 2" xfId="1100"/>
    <cellStyle name="Comma 5" xfId="114"/>
    <cellStyle name="Comma 5 2" xfId="1102"/>
    <cellStyle name="Comma 6" xfId="115"/>
    <cellStyle name="Comma 6 2" xfId="1103"/>
    <cellStyle name="Comma 7" xfId="116"/>
    <cellStyle name="Comma 7 2" xfId="1105"/>
    <cellStyle name="Comma 8" xfId="117"/>
    <cellStyle name="Comma 8 2" xfId="1108"/>
    <cellStyle name="Comma 9" xfId="19"/>
    <cellStyle name="Comma 9 2" xfId="1054"/>
    <cellStyle name="Comma 9 3" xfId="1110"/>
    <cellStyle name="Comma_Q4-11-SFI-P1-49-v10" xfId="13"/>
    <cellStyle name="Comma_Q4-11-SFI-P1-49-v10 3" xfId="1053"/>
    <cellStyle name="Comma_Sheet1 2" xfId="1055"/>
    <cellStyle name="Copied" xfId="118"/>
    <cellStyle name="Currency" xfId="2"/>
    <cellStyle name="Currency [0]" xfId="3"/>
    <cellStyle name="Currency [0] 10" xfId="119"/>
    <cellStyle name="Currency [0] 11" xfId="120"/>
    <cellStyle name="Currency [0] 2" xfId="121"/>
    <cellStyle name="Currency [0] 3" xfId="122"/>
    <cellStyle name="Currency [0] 4" xfId="123"/>
    <cellStyle name="Currency [0] 5" xfId="124"/>
    <cellStyle name="Currency [0] 6" xfId="125"/>
    <cellStyle name="Currency [0] 7" xfId="126"/>
    <cellStyle name="Currency [0] 8" xfId="127"/>
    <cellStyle name="Currency [0] 9" xfId="128"/>
    <cellStyle name="Currency 10" xfId="129"/>
    <cellStyle name="Currency 11" xfId="130"/>
    <cellStyle name="Currency 12" xfId="131"/>
    <cellStyle name="Currency 13" xfId="132"/>
    <cellStyle name="Currency 14" xfId="133"/>
    <cellStyle name="Currency 15" xfId="134"/>
    <cellStyle name="Currency 2" xfId="135"/>
    <cellStyle name="Currency 2 2" xfId="1096"/>
    <cellStyle name="Currency 3" xfId="6"/>
    <cellStyle name="Currency 4" xfId="7"/>
    <cellStyle name="Currency 5" xfId="136"/>
    <cellStyle name="Currency 5 2" xfId="1101"/>
    <cellStyle name="Currency 6" xfId="137"/>
    <cellStyle name="Currency 6 2" xfId="1106"/>
    <cellStyle name="Currency 7" xfId="138"/>
    <cellStyle name="Currency 7 2" xfId="1104"/>
    <cellStyle name="Currency 8" xfId="139"/>
    <cellStyle name="Currency 8 2" xfId="1107"/>
    <cellStyle name="Currency 9" xfId="140"/>
    <cellStyle name="Currency 9 2" xfId="1109"/>
    <cellStyle name="Entered" xfId="141"/>
    <cellStyle name="Explanatory Text 10" xfId="142"/>
    <cellStyle name="Explanatory Text 11" xfId="1084"/>
    <cellStyle name="Explanatory Text 2" xfId="143"/>
    <cellStyle name="Explanatory Text 3" xfId="144"/>
    <cellStyle name="Explanatory Text 4" xfId="145"/>
    <cellStyle name="Explanatory Text 5" xfId="146"/>
    <cellStyle name="Explanatory Text 6" xfId="147"/>
    <cellStyle name="Explanatory Text 7" xfId="148"/>
    <cellStyle name="Explanatory Text 8" xfId="149"/>
    <cellStyle name="Explanatory Text 9" xfId="150"/>
    <cellStyle name="Good 2" xfId="151"/>
    <cellStyle name="Good 3" xfId="1085"/>
    <cellStyle name="Grey" xfId="152"/>
    <cellStyle name="greyed" xfId="153"/>
    <cellStyle name="greyed 2" xfId="154"/>
    <cellStyle name="greyed 3" xfId="155"/>
    <cellStyle name="greyed 4" xfId="156"/>
    <cellStyle name="greyed 5" xfId="157"/>
    <cellStyle name="greyed 6" xfId="158"/>
    <cellStyle name="greyed 7" xfId="159"/>
    <cellStyle name="greyed 8" xfId="160"/>
    <cellStyle name="greyed 9" xfId="161"/>
    <cellStyle name="greyed_Display" xfId="162"/>
    <cellStyle name="Header1" xfId="163"/>
    <cellStyle name="Header2" xfId="164"/>
    <cellStyle name="Header2 2" xfId="165"/>
    <cellStyle name="Header2 3" xfId="166"/>
    <cellStyle name="Header2 4" xfId="167"/>
    <cellStyle name="Header2 5" xfId="168"/>
    <cellStyle name="Header2 6" xfId="169"/>
    <cellStyle name="Header2 7" xfId="170"/>
    <cellStyle name="Header2 8" xfId="171"/>
    <cellStyle name="Header2 9" xfId="172"/>
    <cellStyle name="Heading 1 2" xfId="173"/>
    <cellStyle name="Heading 1 3" xfId="1086"/>
    <cellStyle name="Heading 2 2" xfId="174"/>
    <cellStyle name="Heading 2 3" xfId="1087"/>
    <cellStyle name="Heading 3 2" xfId="175"/>
    <cellStyle name="Heading 3 3" xfId="1088"/>
    <cellStyle name="Heading 4 2" xfId="176"/>
    <cellStyle name="Heading 4 3" xfId="1089"/>
    <cellStyle name="highlightExposure" xfId="177"/>
    <cellStyle name="highlightExposure 2" xfId="178"/>
    <cellStyle name="highlightExposure 3" xfId="179"/>
    <cellStyle name="highlightExposure 4" xfId="180"/>
    <cellStyle name="highlightExposure 5" xfId="181"/>
    <cellStyle name="highlightExposure 6" xfId="182"/>
    <cellStyle name="highlightExposure 7" xfId="183"/>
    <cellStyle name="highlightExposure 8" xfId="184"/>
    <cellStyle name="highlightExposure 9" xfId="185"/>
    <cellStyle name="highlightPD" xfId="186"/>
    <cellStyle name="highlightPD 2" xfId="187"/>
    <cellStyle name="highlightPD 3" xfId="188"/>
    <cellStyle name="highlightPD 4" xfId="189"/>
    <cellStyle name="highlightPD 5" xfId="190"/>
    <cellStyle name="highlightPD 6" xfId="191"/>
    <cellStyle name="highlightPD 7" xfId="192"/>
    <cellStyle name="highlightPD 8" xfId="193"/>
    <cellStyle name="highlightPD 9" xfId="194"/>
    <cellStyle name="highlightPercentage" xfId="195"/>
    <cellStyle name="highlightPercentage 2" xfId="196"/>
    <cellStyle name="highlightPercentage 3" xfId="197"/>
    <cellStyle name="highlightPercentage 4" xfId="198"/>
    <cellStyle name="highlightPercentage 5" xfId="199"/>
    <cellStyle name="highlightPercentage 6" xfId="200"/>
    <cellStyle name="highlightPercentage 7" xfId="201"/>
    <cellStyle name="highlightPercentage 8" xfId="202"/>
    <cellStyle name="highlightPercentage 9" xfId="203"/>
    <cellStyle name="highlightText" xfId="204"/>
    <cellStyle name="highlightText 2" xfId="205"/>
    <cellStyle name="highlightText 3" xfId="206"/>
    <cellStyle name="highlightText 4" xfId="207"/>
    <cellStyle name="highlightText 5" xfId="208"/>
    <cellStyle name="highlightText 6" xfId="209"/>
    <cellStyle name="highlightText 7" xfId="210"/>
    <cellStyle name="highlightText 8" xfId="211"/>
    <cellStyle name="highlightText 9" xfId="212"/>
    <cellStyle name="highlightText_Display" xfId="213"/>
    <cellStyle name="Hyperlink" xfId="1112"/>
    <cellStyle name="Input 2" xfId="214"/>
    <cellStyle name="Input 3" xfId="1090"/>
    <cellStyle name="inputDate" xfId="215"/>
    <cellStyle name="inputDate 2" xfId="216"/>
    <cellStyle name="inputDate 3" xfId="217"/>
    <cellStyle name="inputDate 4" xfId="218"/>
    <cellStyle name="inputDate 5" xfId="219"/>
    <cellStyle name="inputDate 6" xfId="220"/>
    <cellStyle name="inputDate 7" xfId="221"/>
    <cellStyle name="inputDate 8" xfId="222"/>
    <cellStyle name="inputDate 9" xfId="223"/>
    <cellStyle name="inputExposure" xfId="224"/>
    <cellStyle name="inputExposure 2" xfId="225"/>
    <cellStyle name="inputExposure 3" xfId="226"/>
    <cellStyle name="inputExposure 4" xfId="227"/>
    <cellStyle name="inputExposure 5" xfId="228"/>
    <cellStyle name="inputExposure 6" xfId="229"/>
    <cellStyle name="inputExposure 7" xfId="230"/>
    <cellStyle name="inputExposure 8" xfId="231"/>
    <cellStyle name="inputExposure 9" xfId="232"/>
    <cellStyle name="inputMaturity" xfId="233"/>
    <cellStyle name="inputMaturity 2" xfId="234"/>
    <cellStyle name="inputMaturity 3" xfId="235"/>
    <cellStyle name="inputMaturity 4" xfId="236"/>
    <cellStyle name="inputMaturity 5" xfId="237"/>
    <cellStyle name="inputMaturity 6" xfId="238"/>
    <cellStyle name="inputMaturity 7" xfId="239"/>
    <cellStyle name="inputMaturity 8" xfId="240"/>
    <cellStyle name="inputMaturity 9" xfId="241"/>
    <cellStyle name="inputPD" xfId="242"/>
    <cellStyle name="inputPD 2" xfId="243"/>
    <cellStyle name="inputPD 3" xfId="244"/>
    <cellStyle name="inputPD 4" xfId="245"/>
    <cellStyle name="inputPD 5" xfId="246"/>
    <cellStyle name="inputPD 6" xfId="247"/>
    <cellStyle name="inputPD 7" xfId="248"/>
    <cellStyle name="inputPD 8" xfId="249"/>
    <cellStyle name="inputPD 9" xfId="250"/>
    <cellStyle name="inputPercentage" xfId="251"/>
    <cellStyle name="inputPercentage 2" xfId="252"/>
    <cellStyle name="inputPercentage 3" xfId="253"/>
    <cellStyle name="inputPercentage 4" xfId="254"/>
    <cellStyle name="inputPercentage 5" xfId="255"/>
    <cellStyle name="inputPercentage 6" xfId="256"/>
    <cellStyle name="inputPercentage 7" xfId="257"/>
    <cellStyle name="inputPercentage 8" xfId="258"/>
    <cellStyle name="inputPercentage 9" xfId="259"/>
    <cellStyle name="inputSelection" xfId="260"/>
    <cellStyle name="inputSelection 2" xfId="261"/>
    <cellStyle name="inputSelection 3" xfId="262"/>
    <cellStyle name="inputSelection 4" xfId="263"/>
    <cellStyle name="inputSelection 5" xfId="264"/>
    <cellStyle name="inputSelection 6" xfId="265"/>
    <cellStyle name="inputSelection 7" xfId="266"/>
    <cellStyle name="inputSelection 8" xfId="267"/>
    <cellStyle name="inputSelection 9" xfId="268"/>
    <cellStyle name="inputText" xfId="269"/>
    <cellStyle name="inputText 2" xfId="270"/>
    <cellStyle name="inputText 3" xfId="271"/>
    <cellStyle name="inputText 4" xfId="272"/>
    <cellStyle name="inputText 5" xfId="273"/>
    <cellStyle name="inputText 6" xfId="274"/>
    <cellStyle name="inputText 7" xfId="275"/>
    <cellStyle name="inputText 8" xfId="276"/>
    <cellStyle name="inputText 9" xfId="277"/>
    <cellStyle name="Lien hypertexte" xfId="30"/>
    <cellStyle name="Linked Cell 10" xfId="278"/>
    <cellStyle name="Linked Cell 11" xfId="1091"/>
    <cellStyle name="Linked Cell 2" xfId="279"/>
    <cellStyle name="Linked Cell 3" xfId="280"/>
    <cellStyle name="Linked Cell 4" xfId="281"/>
    <cellStyle name="Linked Cell 5" xfId="282"/>
    <cellStyle name="Linked Cell 6" xfId="283"/>
    <cellStyle name="Linked Cell 7" xfId="284"/>
    <cellStyle name="Linked Cell 8" xfId="285"/>
    <cellStyle name="Linked Cell 9" xfId="286"/>
    <cellStyle name="Neutral 2" xfId="287"/>
    <cellStyle name="Neutral 3" xfId="1092"/>
    <cellStyle name="Normal" xfId="0" builtinId="0"/>
    <cellStyle name="Normal 2" xfId="14"/>
    <cellStyle name="Normal 2 2" xfId="288"/>
    <cellStyle name="Normal 3" xfId="17"/>
    <cellStyle name="Normal 3 2" xfId="29"/>
    <cellStyle name="Normal 3 3" xfId="1056"/>
    <cellStyle name="Normal 3 4" xfId="1098"/>
    <cellStyle name="Normal 4" xfId="10"/>
    <cellStyle name="Normal 5" xfId="289"/>
    <cellStyle name="Normal 6" xfId="290"/>
    <cellStyle name="Normal_Display" xfId="11"/>
    <cellStyle name="Normal_Display 2" xfId="1095"/>
    <cellStyle name="Normal_Display_1" xfId="28"/>
    <cellStyle name="Normal_Display_2" xfId="16"/>
    <cellStyle name="Normal_Display_4" xfId="22"/>
    <cellStyle name="Normal_Display_Display" xfId="15"/>
    <cellStyle name="Normal_Display_Display_1" xfId="20"/>
    <cellStyle name="Normal_Display_Display_2" xfId="23"/>
    <cellStyle name="Normal_Q1_12_SFI-P1-50 BSQ_p11" xfId="18"/>
    <cellStyle name="Normal_Q1_12_SFI-P1-50 DR1_p29" xfId="26"/>
    <cellStyle name="Normal_Q1_12_SFI-P1-50 RC_II_p32" xfId="12"/>
    <cellStyle name="Normal_Q3-10_SFI_p34-50-v1" xfId="25"/>
    <cellStyle name="Normal_Q3-10_SFI_p34-50-v1_Display" xfId="24"/>
    <cellStyle name="Note 2" xfId="291"/>
    <cellStyle name="optionalExposure" xfId="292"/>
    <cellStyle name="optionalExposure 2" xfId="293"/>
    <cellStyle name="optionalExposure 3" xfId="294"/>
    <cellStyle name="optionalExposure 4" xfId="295"/>
    <cellStyle name="optionalExposure 5" xfId="296"/>
    <cellStyle name="optionalExposure 6" xfId="297"/>
    <cellStyle name="optionalExposure 7" xfId="298"/>
    <cellStyle name="optionalExposure 8" xfId="299"/>
    <cellStyle name="optionalExposure 9" xfId="300"/>
    <cellStyle name="optionalExposure_Display" xfId="301"/>
    <cellStyle name="optionalMaturity" xfId="302"/>
    <cellStyle name="optionalMaturity 2" xfId="303"/>
    <cellStyle name="optionalMaturity 3" xfId="304"/>
    <cellStyle name="optionalMaturity 4" xfId="305"/>
    <cellStyle name="optionalMaturity 5" xfId="306"/>
    <cellStyle name="optionalMaturity 6" xfId="307"/>
    <cellStyle name="optionalMaturity 7" xfId="308"/>
    <cellStyle name="optionalMaturity 8" xfId="309"/>
    <cellStyle name="optionalMaturity 9" xfId="310"/>
    <cellStyle name="optionalMaturity_Display" xfId="311"/>
    <cellStyle name="optionalPD" xfId="312"/>
    <cellStyle name="optionalPD 2" xfId="313"/>
    <cellStyle name="optionalPD 3" xfId="314"/>
    <cellStyle name="optionalPD 4" xfId="315"/>
    <cellStyle name="optionalPD 5" xfId="316"/>
    <cellStyle name="optionalPD 6" xfId="317"/>
    <cellStyle name="optionalPD 7" xfId="318"/>
    <cellStyle name="optionalPD 8" xfId="319"/>
    <cellStyle name="optionalPD 9" xfId="320"/>
    <cellStyle name="optionalPercentage" xfId="321"/>
    <cellStyle name="optionalPercentage 2" xfId="322"/>
    <cellStyle name="optionalPercentage 3" xfId="323"/>
    <cellStyle name="optionalPercentage 4" xfId="324"/>
    <cellStyle name="optionalPercentage 5" xfId="325"/>
    <cellStyle name="optionalPercentage 6" xfId="326"/>
    <cellStyle name="optionalPercentage 7" xfId="327"/>
    <cellStyle name="optionalPercentage 8" xfId="328"/>
    <cellStyle name="optionalPercentage 9" xfId="329"/>
    <cellStyle name="optionalPercentage_Display" xfId="330"/>
    <cellStyle name="optionalSelection" xfId="331"/>
    <cellStyle name="optionalSelection 2" xfId="332"/>
    <cellStyle name="optionalSelection 3" xfId="333"/>
    <cellStyle name="optionalSelection 4" xfId="334"/>
    <cellStyle name="optionalSelection 5" xfId="335"/>
    <cellStyle name="optionalSelection 6" xfId="336"/>
    <cellStyle name="optionalSelection 7" xfId="337"/>
    <cellStyle name="optionalSelection 8" xfId="338"/>
    <cellStyle name="optionalSelection 9" xfId="339"/>
    <cellStyle name="optionalSelection_Display" xfId="340"/>
    <cellStyle name="optionalText" xfId="341"/>
    <cellStyle name="optionalText 2" xfId="342"/>
    <cellStyle name="optionalText 3" xfId="343"/>
    <cellStyle name="optionalText 4" xfId="344"/>
    <cellStyle name="optionalText 5" xfId="345"/>
    <cellStyle name="optionalText 6" xfId="346"/>
    <cellStyle name="optionalText 7" xfId="347"/>
    <cellStyle name="optionalText 8" xfId="348"/>
    <cellStyle name="optionalText 9" xfId="349"/>
    <cellStyle name="OPXArea" xfId="350"/>
    <cellStyle name="OPXButtonBar" xfId="351"/>
    <cellStyle name="OPXHeadingArea" xfId="352"/>
    <cellStyle name="OPXHeadingRange" xfId="353"/>
    <cellStyle name="OPXHeadingRange 2" xfId="354"/>
    <cellStyle name="OPXHeadingRange 3" xfId="355"/>
    <cellStyle name="OPXHeadingRange 4" xfId="356"/>
    <cellStyle name="OPXHeadingRange 5" xfId="357"/>
    <cellStyle name="OPXHeadingRange 6" xfId="358"/>
    <cellStyle name="OPXHeadingRange 7" xfId="359"/>
    <cellStyle name="OPXHeadingRange 8" xfId="360"/>
    <cellStyle name="OPXHeadingRange 9" xfId="361"/>
    <cellStyle name="OPXHeadingWorkbook" xfId="362"/>
    <cellStyle name="OPXInDate" xfId="363"/>
    <cellStyle name="OPXInDate 2" xfId="364"/>
    <cellStyle name="OPXInDate 3" xfId="365"/>
    <cellStyle name="OPXInDate 4" xfId="366"/>
    <cellStyle name="OPXInDate 5" xfId="367"/>
    <cellStyle name="OPXInDate 6" xfId="368"/>
    <cellStyle name="OPXInDate 7" xfId="369"/>
    <cellStyle name="OPXInDate 8" xfId="370"/>
    <cellStyle name="OPXInDate 9" xfId="371"/>
    <cellStyle name="OPXInDate_Display" xfId="372"/>
    <cellStyle name="OPXInFmat1" xfId="373"/>
    <cellStyle name="OPXInFmat1 2" xfId="374"/>
    <cellStyle name="OPXInFmat1 3" xfId="375"/>
    <cellStyle name="OPXInFmat1 4" xfId="376"/>
    <cellStyle name="OPXInFmat1 5" xfId="377"/>
    <cellStyle name="OPXInFmat1 6" xfId="378"/>
    <cellStyle name="OPXInFmat1 7" xfId="379"/>
    <cellStyle name="OPXInFmat1 8" xfId="380"/>
    <cellStyle name="OPXInFmat1 9" xfId="381"/>
    <cellStyle name="OPXInFmat1_Display" xfId="382"/>
    <cellStyle name="OPXInFmat10" xfId="383"/>
    <cellStyle name="OPXInFmat10 2" xfId="384"/>
    <cellStyle name="OPXInFmat10 3" xfId="385"/>
    <cellStyle name="OPXInFmat10 4" xfId="386"/>
    <cellStyle name="OPXInFmat10 5" xfId="387"/>
    <cellStyle name="OPXInFmat10 6" xfId="388"/>
    <cellStyle name="OPXInFmat10 7" xfId="389"/>
    <cellStyle name="OPXInFmat10 8" xfId="390"/>
    <cellStyle name="OPXInFmat10 9" xfId="391"/>
    <cellStyle name="OPXInFmat10_Display" xfId="392"/>
    <cellStyle name="OPXInFmat11" xfId="393"/>
    <cellStyle name="OPXInFmat11 2" xfId="394"/>
    <cellStyle name="OPXInFmat11 3" xfId="395"/>
    <cellStyle name="OPXInFmat11 4" xfId="396"/>
    <cellStyle name="OPXInFmat11 5" xfId="397"/>
    <cellStyle name="OPXInFmat11 6" xfId="398"/>
    <cellStyle name="OPXInFmat11 7" xfId="399"/>
    <cellStyle name="OPXInFmat11 8" xfId="400"/>
    <cellStyle name="OPXInFmat11 9" xfId="401"/>
    <cellStyle name="OPXInFmat11_Display" xfId="402"/>
    <cellStyle name="OPXInFmat2" xfId="403"/>
    <cellStyle name="OPXInFmat2 2" xfId="404"/>
    <cellStyle name="OPXInFmat2 3" xfId="405"/>
    <cellStyle name="OPXInFmat2 4" xfId="406"/>
    <cellStyle name="OPXInFmat2 5" xfId="407"/>
    <cellStyle name="OPXInFmat2 6" xfId="408"/>
    <cellStyle name="OPXInFmat2 7" xfId="409"/>
    <cellStyle name="OPXInFmat2 8" xfId="410"/>
    <cellStyle name="OPXInFmat2 9" xfId="411"/>
    <cellStyle name="OPXInFmat2_Display" xfId="412"/>
    <cellStyle name="OPXInFmat5" xfId="413"/>
    <cellStyle name="OPXInFmat5 2" xfId="414"/>
    <cellStyle name="OPXInFmat5 3" xfId="415"/>
    <cellStyle name="OPXInFmat5 4" xfId="416"/>
    <cellStyle name="OPXInFmat5 5" xfId="417"/>
    <cellStyle name="OPXInFmat5 6" xfId="418"/>
    <cellStyle name="OPXInFmat5 7" xfId="419"/>
    <cellStyle name="OPXInFmat5 8" xfId="420"/>
    <cellStyle name="OPXInFmat5 9" xfId="421"/>
    <cellStyle name="OPXInFmat5_Display" xfId="422"/>
    <cellStyle name="OPXInFmat6" xfId="423"/>
    <cellStyle name="OPXInFmat6 2" xfId="424"/>
    <cellStyle name="OPXInFmat6 3" xfId="425"/>
    <cellStyle name="OPXInFmat6 4" xfId="426"/>
    <cellStyle name="OPXInFmat6 5" xfId="427"/>
    <cellStyle name="OPXInFmat6 6" xfId="428"/>
    <cellStyle name="OPXInFmat6 7" xfId="429"/>
    <cellStyle name="OPXInFmat6 8" xfId="430"/>
    <cellStyle name="OPXInFmat6 9" xfId="431"/>
    <cellStyle name="OPXInFmat6_Display" xfId="432"/>
    <cellStyle name="OPXInFmat7" xfId="433"/>
    <cellStyle name="OPXInFmat7 2" xfId="434"/>
    <cellStyle name="OPXInFmat7 3" xfId="435"/>
    <cellStyle name="OPXInFmat7 4" xfId="436"/>
    <cellStyle name="OPXInFmat7 5" xfId="437"/>
    <cellStyle name="OPXInFmat7 6" xfId="438"/>
    <cellStyle name="OPXInFmat7 7" xfId="439"/>
    <cellStyle name="OPXInFmat7 8" xfId="440"/>
    <cellStyle name="OPXInFmat7 9" xfId="441"/>
    <cellStyle name="OPXInFmat7_Display" xfId="442"/>
    <cellStyle name="OPXInFmat8" xfId="443"/>
    <cellStyle name="OPXInFmat8 2" xfId="444"/>
    <cellStyle name="OPXInFmat8 3" xfId="445"/>
    <cellStyle name="OPXInFmat8 4" xfId="446"/>
    <cellStyle name="OPXInFmat8 5" xfId="447"/>
    <cellStyle name="OPXInFmat8 6" xfId="448"/>
    <cellStyle name="OPXInFmat8 7" xfId="449"/>
    <cellStyle name="OPXInFmat8 8" xfId="450"/>
    <cellStyle name="OPXInFmat8 9" xfId="451"/>
    <cellStyle name="OPXInFmat8_Display" xfId="452"/>
    <cellStyle name="OPXInFmat9" xfId="453"/>
    <cellStyle name="OPXInFmat9 2" xfId="454"/>
    <cellStyle name="OPXInFmat9 3" xfId="455"/>
    <cellStyle name="OPXInFmat9 4" xfId="456"/>
    <cellStyle name="OPXInFmat9 5" xfId="457"/>
    <cellStyle name="OPXInFmat9 6" xfId="458"/>
    <cellStyle name="OPXInFmat9 7" xfId="459"/>
    <cellStyle name="OPXInFmat9 8" xfId="460"/>
    <cellStyle name="OPXInFmat9 9" xfId="461"/>
    <cellStyle name="OPXInFmat9_Display" xfId="462"/>
    <cellStyle name="OPXInFmatRate61" xfId="463"/>
    <cellStyle name="OPXInFmatRate61 2" xfId="464"/>
    <cellStyle name="OPXInFmatRate61 3" xfId="465"/>
    <cellStyle name="OPXInFmatRate61 4" xfId="466"/>
    <cellStyle name="OPXInFmatRate61 5" xfId="467"/>
    <cellStyle name="OPXInFmatRate61 6" xfId="468"/>
    <cellStyle name="OPXInFmatRate61 7" xfId="469"/>
    <cellStyle name="OPXInFmatRate61 8" xfId="470"/>
    <cellStyle name="OPXInFmatRate61 9" xfId="471"/>
    <cellStyle name="OPXInFmatRate61_Display" xfId="472"/>
    <cellStyle name="OPXInFmatRate62" xfId="473"/>
    <cellStyle name="OPXInFmatRate62 2" xfId="474"/>
    <cellStyle name="OPXInFmatRate62 3" xfId="475"/>
    <cellStyle name="OPXInFmatRate62 4" xfId="476"/>
    <cellStyle name="OPXInFmatRate62 5" xfId="477"/>
    <cellStyle name="OPXInFmatRate62 6" xfId="478"/>
    <cellStyle name="OPXInFmatRate62 7" xfId="479"/>
    <cellStyle name="OPXInFmatRate62 8" xfId="480"/>
    <cellStyle name="OPXInFmatRate62 9" xfId="481"/>
    <cellStyle name="OPXInFmatRate62_Display" xfId="482"/>
    <cellStyle name="OPXInFmatRate63" xfId="483"/>
    <cellStyle name="OPXInFmatRate63 2" xfId="484"/>
    <cellStyle name="OPXInFmatRate63 3" xfId="485"/>
    <cellStyle name="OPXInFmatRate63 4" xfId="486"/>
    <cellStyle name="OPXInFmatRate63 5" xfId="487"/>
    <cellStyle name="OPXInFmatRate63 6" xfId="488"/>
    <cellStyle name="OPXInFmatRate63 7" xfId="489"/>
    <cellStyle name="OPXInFmatRate63 8" xfId="490"/>
    <cellStyle name="OPXInFmatRate63 9" xfId="491"/>
    <cellStyle name="OPXInFmatRate63_Display" xfId="492"/>
    <cellStyle name="OPXInFmatRate64" xfId="493"/>
    <cellStyle name="OPXInFmatRate64 2" xfId="494"/>
    <cellStyle name="OPXInFmatRate64 3" xfId="495"/>
    <cellStyle name="OPXInFmatRate64 4" xfId="496"/>
    <cellStyle name="OPXInFmatRate64 5" xfId="497"/>
    <cellStyle name="OPXInFmatRate64 6" xfId="498"/>
    <cellStyle name="OPXInFmatRate64 7" xfId="499"/>
    <cellStyle name="OPXInFmatRate64 8" xfId="500"/>
    <cellStyle name="OPXInFmatRate64 9" xfId="501"/>
    <cellStyle name="OPXInFmatRate64_Display" xfId="502"/>
    <cellStyle name="OPXInFmatRate65" xfId="503"/>
    <cellStyle name="OPXInFmatRate65 2" xfId="504"/>
    <cellStyle name="OPXInFmatRate65 3" xfId="505"/>
    <cellStyle name="OPXInFmatRate65 4" xfId="506"/>
    <cellStyle name="OPXInFmatRate65 5" xfId="507"/>
    <cellStyle name="OPXInFmatRate65 6" xfId="508"/>
    <cellStyle name="OPXInFmatRate65 7" xfId="509"/>
    <cellStyle name="OPXInFmatRate65 8" xfId="510"/>
    <cellStyle name="OPXInFmatRate65 9" xfId="511"/>
    <cellStyle name="OPXInFmatRate65_Display" xfId="512"/>
    <cellStyle name="OPXInFmatRate66" xfId="513"/>
    <cellStyle name="OPXInFmatRate66 2" xfId="514"/>
    <cellStyle name="OPXInFmatRate66 3" xfId="515"/>
    <cellStyle name="OPXInFmatRate66 4" xfId="516"/>
    <cellStyle name="OPXInFmatRate66 5" xfId="517"/>
    <cellStyle name="OPXInFmatRate66 6" xfId="518"/>
    <cellStyle name="OPXInFmatRate66 7" xfId="519"/>
    <cellStyle name="OPXInFmatRate66 8" xfId="520"/>
    <cellStyle name="OPXInFmatRate66 9" xfId="521"/>
    <cellStyle name="OPXInFmatRate66_Display" xfId="522"/>
    <cellStyle name="OPXInFmatRate67" xfId="523"/>
    <cellStyle name="OPXInFmatRate67 2" xfId="524"/>
    <cellStyle name="OPXInFmatRate67 3" xfId="525"/>
    <cellStyle name="OPXInFmatRate67 4" xfId="526"/>
    <cellStyle name="OPXInFmatRate67 5" xfId="527"/>
    <cellStyle name="OPXInFmatRate67 6" xfId="528"/>
    <cellStyle name="OPXInFmatRate67 7" xfId="529"/>
    <cellStyle name="OPXInFmatRate67 8" xfId="530"/>
    <cellStyle name="OPXInFmatRate67 9" xfId="531"/>
    <cellStyle name="OPXInFmatRate67_Display" xfId="532"/>
    <cellStyle name="OPXInFmatRate68" xfId="533"/>
    <cellStyle name="OPXInFmatRate68 2" xfId="534"/>
    <cellStyle name="OPXInFmatRate68 3" xfId="535"/>
    <cellStyle name="OPXInFmatRate68 4" xfId="536"/>
    <cellStyle name="OPXInFmatRate68 5" xfId="537"/>
    <cellStyle name="OPXInFmatRate68 6" xfId="538"/>
    <cellStyle name="OPXInFmatRate68 7" xfId="539"/>
    <cellStyle name="OPXInFmatRate68 8" xfId="540"/>
    <cellStyle name="OPXInFmatRate68 9" xfId="541"/>
    <cellStyle name="OPXInFmatRate68_Display" xfId="542"/>
    <cellStyle name="OPXInText" xfId="543"/>
    <cellStyle name="OPXInText 2" xfId="544"/>
    <cellStyle name="OPXInText 3" xfId="545"/>
    <cellStyle name="OPXInText 4" xfId="546"/>
    <cellStyle name="OPXInText 5" xfId="547"/>
    <cellStyle name="OPXInText 6" xfId="548"/>
    <cellStyle name="OPXInText 7" xfId="549"/>
    <cellStyle name="OPXInText 8" xfId="550"/>
    <cellStyle name="OPXInText 9" xfId="551"/>
    <cellStyle name="OPXInText_Display" xfId="552"/>
    <cellStyle name="OPXInTextWrap" xfId="553"/>
    <cellStyle name="OPXInTextWrap 2" xfId="554"/>
    <cellStyle name="OPXInTextWrap 3" xfId="555"/>
    <cellStyle name="OPXInTextWrap 4" xfId="556"/>
    <cellStyle name="OPXInTextWrap 5" xfId="557"/>
    <cellStyle name="OPXInTextWrap 6" xfId="558"/>
    <cellStyle name="OPXInTextWrap 7" xfId="559"/>
    <cellStyle name="OPXInTextWrap 8" xfId="560"/>
    <cellStyle name="OPXInTextWrap 9" xfId="561"/>
    <cellStyle name="OPXInTextWrap_Display" xfId="562"/>
    <cellStyle name="OPXInTime" xfId="563"/>
    <cellStyle name="OPXInTime 2" xfId="564"/>
    <cellStyle name="OPXInTime 3" xfId="565"/>
    <cellStyle name="OPXInTime 4" xfId="566"/>
    <cellStyle name="OPXInTime 5" xfId="567"/>
    <cellStyle name="OPXInTime 6" xfId="568"/>
    <cellStyle name="OPXInTime 7" xfId="569"/>
    <cellStyle name="OPXInTime 8" xfId="570"/>
    <cellStyle name="OPXInTime 9" xfId="571"/>
    <cellStyle name="OPXInTime_Display" xfId="572"/>
    <cellStyle name="OPXLiteralCenter" xfId="573"/>
    <cellStyle name="OPXLiteralCenter 2" xfId="574"/>
    <cellStyle name="OPXLiteralCenter 3" xfId="575"/>
    <cellStyle name="OPXLiteralCenter 4" xfId="576"/>
    <cellStyle name="OPXLiteralCenter 5" xfId="577"/>
    <cellStyle name="OPXLiteralCenter 6" xfId="578"/>
    <cellStyle name="OPXLiteralCenter 7" xfId="579"/>
    <cellStyle name="OPXLiteralCenter 8" xfId="580"/>
    <cellStyle name="OPXLiteralCenter 9" xfId="581"/>
    <cellStyle name="OPXLiteralCenterWrap" xfId="582"/>
    <cellStyle name="OPXLiteralCenterWrap 2" xfId="583"/>
    <cellStyle name="OPXLiteralCenterWrap 3" xfId="584"/>
    <cellStyle name="OPXLiteralCenterWrap 4" xfId="585"/>
    <cellStyle name="OPXLiteralCenterWrap 5" xfId="586"/>
    <cellStyle name="OPXLiteralCenterWrap 6" xfId="587"/>
    <cellStyle name="OPXLiteralCenterWrap 7" xfId="588"/>
    <cellStyle name="OPXLiteralCenterWrap 8" xfId="589"/>
    <cellStyle name="OPXLiteralCenterWrap 9" xfId="590"/>
    <cellStyle name="OPXLiteralDateLeft" xfId="591"/>
    <cellStyle name="OPXLiteralDateLeft 2" xfId="592"/>
    <cellStyle name="OPXLiteralDateLeft 3" xfId="593"/>
    <cellStyle name="OPXLiteralDateLeft 4" xfId="594"/>
    <cellStyle name="OPXLiteralDateLeft 5" xfId="595"/>
    <cellStyle name="OPXLiteralDateLeft 6" xfId="596"/>
    <cellStyle name="OPXLiteralDateLeft 7" xfId="597"/>
    <cellStyle name="OPXLiteralDateLeft 8" xfId="598"/>
    <cellStyle name="OPXLiteralDateLeft 9" xfId="599"/>
    <cellStyle name="OPXLiteralDateLeft_Display" xfId="600"/>
    <cellStyle name="OPXLiteralLeft" xfId="601"/>
    <cellStyle name="OPXLiteralLeft 2" xfId="602"/>
    <cellStyle name="OPXLiteralLeft 3" xfId="603"/>
    <cellStyle name="OPXLiteralLeft 4" xfId="604"/>
    <cellStyle name="OPXLiteralLeft 5" xfId="605"/>
    <cellStyle name="OPXLiteralLeft 6" xfId="606"/>
    <cellStyle name="OPXLiteralLeft 7" xfId="607"/>
    <cellStyle name="OPXLiteralLeft 8" xfId="608"/>
    <cellStyle name="OPXLiteralLeft 9" xfId="609"/>
    <cellStyle name="OPXLiteralLeftWrap" xfId="610"/>
    <cellStyle name="OPXLiteralLeftWrap 2" xfId="611"/>
    <cellStyle name="OPXLiteralLeftWrap 3" xfId="612"/>
    <cellStyle name="OPXLiteralLeftWrap 4" xfId="613"/>
    <cellStyle name="OPXLiteralLeftWrap 5" xfId="614"/>
    <cellStyle name="OPXLiteralLeftWrap 6" xfId="615"/>
    <cellStyle name="OPXLiteralLeftWrap 7" xfId="616"/>
    <cellStyle name="OPXLiteralLeftWrap 8" xfId="617"/>
    <cellStyle name="OPXLiteralLeftWrap 9" xfId="618"/>
    <cellStyle name="OPXLiteralRight" xfId="619"/>
    <cellStyle name="OPXLiteralRight 2" xfId="620"/>
    <cellStyle name="OPXLiteralRight 3" xfId="621"/>
    <cellStyle name="OPXLiteralRight 4" xfId="622"/>
    <cellStyle name="OPXLiteralRight 5" xfId="623"/>
    <cellStyle name="OPXLiteralRight 6" xfId="624"/>
    <cellStyle name="OPXLiteralRight 7" xfId="625"/>
    <cellStyle name="OPXLiteralRight 8" xfId="626"/>
    <cellStyle name="OPXLiteralRight 9" xfId="627"/>
    <cellStyle name="OPXLiteralRightWrap" xfId="628"/>
    <cellStyle name="OPXLiteralRightWrap 2" xfId="629"/>
    <cellStyle name="OPXLiteralRightWrap 3" xfId="630"/>
    <cellStyle name="OPXLiteralRightWrap 4" xfId="631"/>
    <cellStyle name="OPXLiteralRightWrap 5" xfId="632"/>
    <cellStyle name="OPXLiteralRightWrap 6" xfId="633"/>
    <cellStyle name="OPXLiteralRightWrap 7" xfId="634"/>
    <cellStyle name="OPXLiteralRightWrap 8" xfId="635"/>
    <cellStyle name="OPXLiteralRightWrap 9" xfId="636"/>
    <cellStyle name="OPXOutDate" xfId="637"/>
    <cellStyle name="OPXOutDate 2" xfId="638"/>
    <cellStyle name="OPXOutDate 3" xfId="639"/>
    <cellStyle name="OPXOutDate 4" xfId="640"/>
    <cellStyle name="OPXOutDate 5" xfId="641"/>
    <cellStyle name="OPXOutDate 6" xfId="642"/>
    <cellStyle name="OPXOutDate 7" xfId="643"/>
    <cellStyle name="OPXOutDate 8" xfId="644"/>
    <cellStyle name="OPXOutDate 9" xfId="645"/>
    <cellStyle name="OPXOutDate_Display" xfId="646"/>
    <cellStyle name="OPXOutFmat1" xfId="647"/>
    <cellStyle name="OPXOutFmat1 2" xfId="648"/>
    <cellStyle name="OPXOutFmat1 3" xfId="649"/>
    <cellStyle name="OPXOutFmat1 4" xfId="650"/>
    <cellStyle name="OPXOutFmat1 5" xfId="651"/>
    <cellStyle name="OPXOutFmat1 6" xfId="652"/>
    <cellStyle name="OPXOutFmat1 7" xfId="653"/>
    <cellStyle name="OPXOutFmat1 8" xfId="654"/>
    <cellStyle name="OPXOutFmat1 9" xfId="655"/>
    <cellStyle name="OPXOutFmat1_Display" xfId="656"/>
    <cellStyle name="OPXOutFmat10" xfId="657"/>
    <cellStyle name="OPXOutFmat10 2" xfId="658"/>
    <cellStyle name="OPXOutFmat10 3" xfId="659"/>
    <cellStyle name="OPXOutFmat10 4" xfId="660"/>
    <cellStyle name="OPXOutFmat10 5" xfId="661"/>
    <cellStyle name="OPXOutFmat10 6" xfId="662"/>
    <cellStyle name="OPXOutFmat10 7" xfId="663"/>
    <cellStyle name="OPXOutFmat10 8" xfId="664"/>
    <cellStyle name="OPXOutFmat10 9" xfId="665"/>
    <cellStyle name="OPXOutFmat10_Display" xfId="666"/>
    <cellStyle name="OPXOutFmat11" xfId="667"/>
    <cellStyle name="OPXOutFmat11 2" xfId="668"/>
    <cellStyle name="OPXOutFmat11 3" xfId="669"/>
    <cellStyle name="OPXOutFmat11 4" xfId="670"/>
    <cellStyle name="OPXOutFmat11 5" xfId="671"/>
    <cellStyle name="OPXOutFmat11 6" xfId="672"/>
    <cellStyle name="OPXOutFmat11 7" xfId="673"/>
    <cellStyle name="OPXOutFmat11 8" xfId="674"/>
    <cellStyle name="OPXOutFmat11 9" xfId="675"/>
    <cellStyle name="OPXOutFmat11_Display" xfId="676"/>
    <cellStyle name="OPXOutFmat2" xfId="677"/>
    <cellStyle name="OPXOutFmat2 2" xfId="678"/>
    <cellStyle name="OPXOutFmat2 3" xfId="679"/>
    <cellStyle name="OPXOutFmat2 4" xfId="680"/>
    <cellStyle name="OPXOutFmat2 5" xfId="681"/>
    <cellStyle name="OPXOutFmat2 6" xfId="682"/>
    <cellStyle name="OPXOutFmat2 7" xfId="683"/>
    <cellStyle name="OPXOutFmat2 8" xfId="684"/>
    <cellStyle name="OPXOutFmat2 9" xfId="685"/>
    <cellStyle name="OPXOutFmat2_Display" xfId="686"/>
    <cellStyle name="OPXOutFmat5" xfId="687"/>
    <cellStyle name="OPXOutFmat5 2" xfId="688"/>
    <cellStyle name="OPXOutFmat5 3" xfId="689"/>
    <cellStyle name="OPXOutFmat5 4" xfId="690"/>
    <cellStyle name="OPXOutFmat5 5" xfId="691"/>
    <cellStyle name="OPXOutFmat5 6" xfId="692"/>
    <cellStyle name="OPXOutFmat5 7" xfId="693"/>
    <cellStyle name="OPXOutFmat5 8" xfId="694"/>
    <cellStyle name="OPXOutFmat5 9" xfId="695"/>
    <cellStyle name="OPXOutFmat5_Display" xfId="696"/>
    <cellStyle name="OPXOutFmat6" xfId="697"/>
    <cellStyle name="OPXOutFmat6 2" xfId="698"/>
    <cellStyle name="OPXOutFmat6 3" xfId="699"/>
    <cellStyle name="OPXOutFmat6 4" xfId="700"/>
    <cellStyle name="OPXOutFmat6 5" xfId="701"/>
    <cellStyle name="OPXOutFmat6 6" xfId="702"/>
    <cellStyle name="OPXOutFmat6 7" xfId="703"/>
    <cellStyle name="OPXOutFmat6 8" xfId="704"/>
    <cellStyle name="OPXOutFmat6 9" xfId="705"/>
    <cellStyle name="OPXOutFmat6_Display" xfId="706"/>
    <cellStyle name="OPXOutFmat7" xfId="707"/>
    <cellStyle name="OPXOutFmat7 2" xfId="708"/>
    <cellStyle name="OPXOutFmat7 3" xfId="709"/>
    <cellStyle name="OPXOutFmat7 4" xfId="710"/>
    <cellStyle name="OPXOutFmat7 5" xfId="711"/>
    <cellStyle name="OPXOutFmat7 6" xfId="712"/>
    <cellStyle name="OPXOutFmat7 7" xfId="713"/>
    <cellStyle name="OPXOutFmat7 8" xfId="714"/>
    <cellStyle name="OPXOutFmat7 9" xfId="715"/>
    <cellStyle name="OPXOutFmat7_Display" xfId="716"/>
    <cellStyle name="OPXOutFmat8" xfId="717"/>
    <cellStyle name="OPXOutFmat8 2" xfId="718"/>
    <cellStyle name="OPXOutFmat8 3" xfId="719"/>
    <cellStyle name="OPXOutFmat8 4" xfId="720"/>
    <cellStyle name="OPXOutFmat8 5" xfId="721"/>
    <cellStyle name="OPXOutFmat8 6" xfId="722"/>
    <cellStyle name="OPXOutFmat8 7" xfId="723"/>
    <cellStyle name="OPXOutFmat8 8" xfId="724"/>
    <cellStyle name="OPXOutFmat8 9" xfId="725"/>
    <cellStyle name="OPXOutFmat8_Display" xfId="726"/>
    <cellStyle name="OPXOutFmat9" xfId="727"/>
    <cellStyle name="OPXOutFmat9 2" xfId="728"/>
    <cellStyle name="OPXOutFmat9 3" xfId="729"/>
    <cellStyle name="OPXOutFmat9 4" xfId="730"/>
    <cellStyle name="OPXOutFmat9 5" xfId="731"/>
    <cellStyle name="OPXOutFmat9 6" xfId="732"/>
    <cellStyle name="OPXOutFmat9 7" xfId="733"/>
    <cellStyle name="OPXOutFmat9 8" xfId="734"/>
    <cellStyle name="OPXOutFmat9 9" xfId="735"/>
    <cellStyle name="OPXOutFmat9_Display" xfId="736"/>
    <cellStyle name="OPXOutFmatRate61" xfId="737"/>
    <cellStyle name="OPXOutFmatRate61 2" xfId="738"/>
    <cellStyle name="OPXOutFmatRate61 3" xfId="739"/>
    <cellStyle name="OPXOutFmatRate61 4" xfId="740"/>
    <cellStyle name="OPXOutFmatRate61 5" xfId="741"/>
    <cellStyle name="OPXOutFmatRate61 6" xfId="742"/>
    <cellStyle name="OPXOutFmatRate61 7" xfId="743"/>
    <cellStyle name="OPXOutFmatRate61 8" xfId="744"/>
    <cellStyle name="OPXOutFmatRate61 9" xfId="745"/>
    <cellStyle name="OPXOutFmatRate61_Display" xfId="746"/>
    <cellStyle name="OPXOutFmatRate62" xfId="747"/>
    <cellStyle name="OPXOutFmatRate62 2" xfId="748"/>
    <cellStyle name="OPXOutFmatRate62 3" xfId="749"/>
    <cellStyle name="OPXOutFmatRate62 4" xfId="750"/>
    <cellStyle name="OPXOutFmatRate62 5" xfId="751"/>
    <cellStyle name="OPXOutFmatRate62 6" xfId="752"/>
    <cellStyle name="OPXOutFmatRate62 7" xfId="753"/>
    <cellStyle name="OPXOutFmatRate62 8" xfId="754"/>
    <cellStyle name="OPXOutFmatRate62 9" xfId="755"/>
    <cellStyle name="OPXOutFmatRate62_Display" xfId="756"/>
    <cellStyle name="OPXOutFmatRate63" xfId="757"/>
    <cellStyle name="OPXOutFmatRate63 2" xfId="758"/>
    <cellStyle name="OPXOutFmatRate63 3" xfId="759"/>
    <cellStyle name="OPXOutFmatRate63 4" xfId="760"/>
    <cellStyle name="OPXOutFmatRate63 5" xfId="761"/>
    <cellStyle name="OPXOutFmatRate63 6" xfId="762"/>
    <cellStyle name="OPXOutFmatRate63 7" xfId="763"/>
    <cellStyle name="OPXOutFmatRate63 8" xfId="764"/>
    <cellStyle name="OPXOutFmatRate63 9" xfId="765"/>
    <cellStyle name="OPXOutFmatRate63_Display" xfId="766"/>
    <cellStyle name="OPXOutFmatRate64" xfId="767"/>
    <cellStyle name="OPXOutFmatRate64 2" xfId="768"/>
    <cellStyle name="OPXOutFmatRate64 3" xfId="769"/>
    <cellStyle name="OPXOutFmatRate64 4" xfId="770"/>
    <cellStyle name="OPXOutFmatRate64 5" xfId="771"/>
    <cellStyle name="OPXOutFmatRate64 6" xfId="772"/>
    <cellStyle name="OPXOutFmatRate64 7" xfId="773"/>
    <cellStyle name="OPXOutFmatRate64 8" xfId="774"/>
    <cellStyle name="OPXOutFmatRate64 9" xfId="775"/>
    <cellStyle name="OPXOutFmatRate64_Display" xfId="776"/>
    <cellStyle name="OPXOutFmatRate65" xfId="777"/>
    <cellStyle name="OPXOutFmatRate65 2" xfId="778"/>
    <cellStyle name="OPXOutFmatRate65 3" xfId="779"/>
    <cellStyle name="OPXOutFmatRate65 4" xfId="780"/>
    <cellStyle name="OPXOutFmatRate65 5" xfId="781"/>
    <cellStyle name="OPXOutFmatRate65 6" xfId="782"/>
    <cellStyle name="OPXOutFmatRate65 7" xfId="783"/>
    <cellStyle name="OPXOutFmatRate65 8" xfId="784"/>
    <cellStyle name="OPXOutFmatRate65 9" xfId="785"/>
    <cellStyle name="OPXOutFmatRate65_Display" xfId="786"/>
    <cellStyle name="OPXOutFmatRate66" xfId="787"/>
    <cellStyle name="OPXOutFmatRate66 2" xfId="788"/>
    <cellStyle name="OPXOutFmatRate66 3" xfId="789"/>
    <cellStyle name="OPXOutFmatRate66 4" xfId="790"/>
    <cellStyle name="OPXOutFmatRate66 5" xfId="791"/>
    <cellStyle name="OPXOutFmatRate66 6" xfId="792"/>
    <cellStyle name="OPXOutFmatRate66 7" xfId="793"/>
    <cellStyle name="OPXOutFmatRate66 8" xfId="794"/>
    <cellStyle name="OPXOutFmatRate66 9" xfId="795"/>
    <cellStyle name="OPXOutFmatRate66_Display" xfId="796"/>
    <cellStyle name="OPXOutFmatRate67" xfId="797"/>
    <cellStyle name="OPXOutFmatRate67 2" xfId="798"/>
    <cellStyle name="OPXOutFmatRate67 3" xfId="799"/>
    <cellStyle name="OPXOutFmatRate67 4" xfId="800"/>
    <cellStyle name="OPXOutFmatRate67 5" xfId="801"/>
    <cellStyle name="OPXOutFmatRate67 6" xfId="802"/>
    <cellStyle name="OPXOutFmatRate67 7" xfId="803"/>
    <cellStyle name="OPXOutFmatRate67 8" xfId="804"/>
    <cellStyle name="OPXOutFmatRate67 9" xfId="805"/>
    <cellStyle name="OPXOutFmatRate67_Display" xfId="806"/>
    <cellStyle name="OPXOutFmatRate68" xfId="807"/>
    <cellStyle name="OPXOutFmatRate68 2" xfId="808"/>
    <cellStyle name="OPXOutFmatRate68 3" xfId="809"/>
    <cellStyle name="OPXOutFmatRate68 4" xfId="810"/>
    <cellStyle name="OPXOutFmatRate68 5" xfId="811"/>
    <cellStyle name="OPXOutFmatRate68 6" xfId="812"/>
    <cellStyle name="OPXOutFmatRate68 7" xfId="813"/>
    <cellStyle name="OPXOutFmatRate68 8" xfId="814"/>
    <cellStyle name="OPXOutFmatRate68 9" xfId="815"/>
    <cellStyle name="OPXOutFmatRate68_Display" xfId="816"/>
    <cellStyle name="OPXOutText" xfId="817"/>
    <cellStyle name="OPXOutText 2" xfId="818"/>
    <cellStyle name="OPXOutText 3" xfId="819"/>
    <cellStyle name="OPXOutText 4" xfId="820"/>
    <cellStyle name="OPXOutText 5" xfId="821"/>
    <cellStyle name="OPXOutText 6" xfId="822"/>
    <cellStyle name="OPXOutText 7" xfId="823"/>
    <cellStyle name="OPXOutText 8" xfId="824"/>
    <cellStyle name="OPXOutText 9" xfId="825"/>
    <cellStyle name="OPXOutText_Display" xfId="826"/>
    <cellStyle name="OPXOutTextWrap" xfId="827"/>
    <cellStyle name="OPXOutTextWrap 2" xfId="828"/>
    <cellStyle name="OPXOutTextWrap 3" xfId="829"/>
    <cellStyle name="OPXOutTextWrap 4" xfId="830"/>
    <cellStyle name="OPXOutTextWrap 5" xfId="831"/>
    <cellStyle name="OPXOutTextWrap 6" xfId="832"/>
    <cellStyle name="OPXOutTextWrap 7" xfId="833"/>
    <cellStyle name="OPXOutTextWrap 8" xfId="834"/>
    <cellStyle name="OPXOutTextWrap 9" xfId="835"/>
    <cellStyle name="OPXOutTextWrap_Display" xfId="836"/>
    <cellStyle name="OPXOutTime" xfId="837"/>
    <cellStyle name="OPXOutTime 2" xfId="838"/>
    <cellStyle name="OPXOutTime 3" xfId="839"/>
    <cellStyle name="OPXOutTime 4" xfId="840"/>
    <cellStyle name="OPXOutTime 5" xfId="841"/>
    <cellStyle name="OPXOutTime 6" xfId="842"/>
    <cellStyle name="OPXOutTime 7" xfId="843"/>
    <cellStyle name="OPXOutTime 8" xfId="844"/>
    <cellStyle name="OPXOutTime 9" xfId="845"/>
    <cellStyle name="OPXOutTime_Display" xfId="846"/>
    <cellStyle name="OPXProtected" xfId="847"/>
    <cellStyle name="OPXProtected 2" xfId="848"/>
    <cellStyle name="OPXProtected 3" xfId="849"/>
    <cellStyle name="OPXProtected 4" xfId="850"/>
    <cellStyle name="OPXProtected 5" xfId="851"/>
    <cellStyle name="OPXProtected 6" xfId="852"/>
    <cellStyle name="OPXProtected 7" xfId="853"/>
    <cellStyle name="OPXProtected 8" xfId="854"/>
    <cellStyle name="OPXProtected 9" xfId="855"/>
    <cellStyle name="OPXProtected_Display" xfId="856"/>
    <cellStyle name="Output" xfId="8"/>
    <cellStyle name="Output 2" xfId="857"/>
    <cellStyle name="Percent" xfId="1"/>
    <cellStyle name="Percent [2]" xfId="858"/>
    <cellStyle name="Percent 10" xfId="859"/>
    <cellStyle name="Percent 11" xfId="860"/>
    <cellStyle name="Percent 12" xfId="861"/>
    <cellStyle name="Percent 13" xfId="862"/>
    <cellStyle name="Percent 14" xfId="863"/>
    <cellStyle name="Percent 15" xfId="864"/>
    <cellStyle name="Percent 16" xfId="865"/>
    <cellStyle name="Percent 2" xfId="27"/>
    <cellStyle name="Percent 2 2" xfId="866"/>
    <cellStyle name="Percent 2 3" xfId="1097"/>
    <cellStyle name="Percent 3" xfId="867"/>
    <cellStyle name="Percent 4" xfId="868"/>
    <cellStyle name="Percent 5" xfId="869"/>
    <cellStyle name="Percent 6" xfId="870"/>
    <cellStyle name="Percent 7" xfId="871"/>
    <cellStyle name="Percent 8" xfId="872"/>
    <cellStyle name="Percent 9" xfId="873"/>
    <cellStyle name="RevList" xfId="874"/>
    <cellStyle name="showExposure" xfId="875"/>
    <cellStyle name="showExposure 2" xfId="876"/>
    <cellStyle name="showExposure 3" xfId="877"/>
    <cellStyle name="showExposure 4" xfId="878"/>
    <cellStyle name="showExposure 5" xfId="879"/>
    <cellStyle name="showExposure 6" xfId="880"/>
    <cellStyle name="showExposure 7" xfId="881"/>
    <cellStyle name="showExposure 8" xfId="882"/>
    <cellStyle name="showExposure 9" xfId="883"/>
    <cellStyle name="showParameterE" xfId="884"/>
    <cellStyle name="showParameterE 2" xfId="885"/>
    <cellStyle name="showParameterE 3" xfId="886"/>
    <cellStyle name="showParameterE 4" xfId="887"/>
    <cellStyle name="showParameterE 5" xfId="888"/>
    <cellStyle name="showParameterE 6" xfId="889"/>
    <cellStyle name="showParameterE 7" xfId="890"/>
    <cellStyle name="showParameterE 8" xfId="891"/>
    <cellStyle name="showParameterE 9" xfId="892"/>
    <cellStyle name="showParameterS" xfId="893"/>
    <cellStyle name="showParameterS 2" xfId="894"/>
    <cellStyle name="showParameterS 3" xfId="895"/>
    <cellStyle name="showParameterS 4" xfId="896"/>
    <cellStyle name="showParameterS 5" xfId="897"/>
    <cellStyle name="showParameterS 6" xfId="898"/>
    <cellStyle name="showParameterS 7" xfId="899"/>
    <cellStyle name="showParameterS 8" xfId="900"/>
    <cellStyle name="showParameterS 9" xfId="901"/>
    <cellStyle name="showPD" xfId="902"/>
    <cellStyle name="showPD 2" xfId="903"/>
    <cellStyle name="showPD 3" xfId="904"/>
    <cellStyle name="showPD 4" xfId="905"/>
    <cellStyle name="showPD 5" xfId="906"/>
    <cellStyle name="showPD 6" xfId="907"/>
    <cellStyle name="showPD 7" xfId="908"/>
    <cellStyle name="showPD 8" xfId="909"/>
    <cellStyle name="showPD 9" xfId="910"/>
    <cellStyle name="showPercentage" xfId="911"/>
    <cellStyle name="showPercentage 2" xfId="912"/>
    <cellStyle name="showPercentage 3" xfId="913"/>
    <cellStyle name="showPercentage 4" xfId="914"/>
    <cellStyle name="showPercentage 5" xfId="915"/>
    <cellStyle name="showPercentage 6" xfId="916"/>
    <cellStyle name="showPercentage 7" xfId="917"/>
    <cellStyle name="showPercentage 8" xfId="918"/>
    <cellStyle name="showPercentage 9" xfId="919"/>
    <cellStyle name="showSelection" xfId="920"/>
    <cellStyle name="showSelection 2" xfId="921"/>
    <cellStyle name="showSelection 3" xfId="922"/>
    <cellStyle name="showSelection 4" xfId="923"/>
    <cellStyle name="showSelection 5" xfId="924"/>
    <cellStyle name="showSelection 6" xfId="925"/>
    <cellStyle name="showSelection 7" xfId="926"/>
    <cellStyle name="showSelection 8" xfId="927"/>
    <cellStyle name="showSelection 9" xfId="928"/>
    <cellStyle name="Style 1" xfId="929"/>
    <cellStyle name="Subtotal" xfId="930"/>
    <cellStyle name="supFloat" xfId="931"/>
    <cellStyle name="supFloat 2" xfId="932"/>
    <cellStyle name="supFloat 3" xfId="933"/>
    <cellStyle name="supFloat 4" xfId="934"/>
    <cellStyle name="supFloat 5" xfId="935"/>
    <cellStyle name="supFloat 6" xfId="936"/>
    <cellStyle name="supFloat 7" xfId="937"/>
    <cellStyle name="supFloat 8" xfId="938"/>
    <cellStyle name="supFloat 9" xfId="939"/>
    <cellStyle name="supInt" xfId="940"/>
    <cellStyle name="supInt 2" xfId="941"/>
    <cellStyle name="supInt 3" xfId="942"/>
    <cellStyle name="supInt 4" xfId="943"/>
    <cellStyle name="supInt 5" xfId="944"/>
    <cellStyle name="supInt 6" xfId="945"/>
    <cellStyle name="supInt 7" xfId="946"/>
    <cellStyle name="supInt 8" xfId="947"/>
    <cellStyle name="supInt 9" xfId="948"/>
    <cellStyle name="supParameterE" xfId="949"/>
    <cellStyle name="supParameterE 2" xfId="950"/>
    <cellStyle name="supParameterE 3" xfId="951"/>
    <cellStyle name="supParameterE 4" xfId="952"/>
    <cellStyle name="supParameterE 5" xfId="953"/>
    <cellStyle name="supParameterE 6" xfId="954"/>
    <cellStyle name="supParameterE 7" xfId="955"/>
    <cellStyle name="supParameterE 8" xfId="956"/>
    <cellStyle name="supParameterE 9" xfId="957"/>
    <cellStyle name="supParameterS" xfId="958"/>
    <cellStyle name="supParameterS 2" xfId="959"/>
    <cellStyle name="supParameterS 3" xfId="960"/>
    <cellStyle name="supParameterS 4" xfId="961"/>
    <cellStyle name="supParameterS 5" xfId="962"/>
    <cellStyle name="supParameterS 6" xfId="963"/>
    <cellStyle name="supParameterS 7" xfId="964"/>
    <cellStyle name="supParameterS 8" xfId="965"/>
    <cellStyle name="supParameterS 9" xfId="966"/>
    <cellStyle name="supPD" xfId="967"/>
    <cellStyle name="supPD 2" xfId="968"/>
    <cellStyle name="supPD 3" xfId="969"/>
    <cellStyle name="supPD 4" xfId="970"/>
    <cellStyle name="supPD 5" xfId="971"/>
    <cellStyle name="supPD 6" xfId="972"/>
    <cellStyle name="supPD 7" xfId="973"/>
    <cellStyle name="supPD 8" xfId="974"/>
    <cellStyle name="supPD 9" xfId="975"/>
    <cellStyle name="supPercentage" xfId="976"/>
    <cellStyle name="supPercentage 2" xfId="977"/>
    <cellStyle name="supPercentage 3" xfId="978"/>
    <cellStyle name="supPercentage 4" xfId="979"/>
    <cellStyle name="supPercentage 5" xfId="980"/>
    <cellStyle name="supPercentage 6" xfId="981"/>
    <cellStyle name="supPercentage 7" xfId="982"/>
    <cellStyle name="supPercentage 8" xfId="983"/>
    <cellStyle name="supPercentage 9" xfId="984"/>
    <cellStyle name="supPercentageL" xfId="985"/>
    <cellStyle name="supPercentageL 2" xfId="986"/>
    <cellStyle name="supPercentageL 3" xfId="987"/>
    <cellStyle name="supPercentageL 4" xfId="988"/>
    <cellStyle name="supPercentageL 5" xfId="989"/>
    <cellStyle name="supPercentageL 6" xfId="990"/>
    <cellStyle name="supPercentageL 7" xfId="991"/>
    <cellStyle name="supPercentageL 8" xfId="992"/>
    <cellStyle name="supPercentageL 9" xfId="993"/>
    <cellStyle name="supSelection" xfId="994"/>
    <cellStyle name="supSelection 2" xfId="995"/>
    <cellStyle name="supSelection 3" xfId="996"/>
    <cellStyle name="supSelection 4" xfId="997"/>
    <cellStyle name="supSelection 5" xfId="998"/>
    <cellStyle name="supSelection 6" xfId="999"/>
    <cellStyle name="supSelection 7" xfId="1000"/>
    <cellStyle name="supSelection 8" xfId="1001"/>
    <cellStyle name="supSelection 9" xfId="1002"/>
    <cellStyle name="supSelection_Display" xfId="1003"/>
    <cellStyle name="supText" xfId="1004"/>
    <cellStyle name="supText 2" xfId="1005"/>
    <cellStyle name="supText 3" xfId="1006"/>
    <cellStyle name="supText 4" xfId="1007"/>
    <cellStyle name="supText 5" xfId="1008"/>
    <cellStyle name="supText 6" xfId="1009"/>
    <cellStyle name="supText 7" xfId="1010"/>
    <cellStyle name="supText 8" xfId="1011"/>
    <cellStyle name="supText 9" xfId="1012"/>
    <cellStyle name="Title 10" xfId="1013"/>
    <cellStyle name="Title 2" xfId="1014"/>
    <cellStyle name="Title 3" xfId="1015"/>
    <cellStyle name="Title 4" xfId="1016"/>
    <cellStyle name="Title 5" xfId="1017"/>
    <cellStyle name="Title 6" xfId="1018"/>
    <cellStyle name="Title 7" xfId="1019"/>
    <cellStyle name="Title 8" xfId="1020"/>
    <cellStyle name="Title 9" xfId="1021"/>
    <cellStyle name="Total 10" xfId="1022"/>
    <cellStyle name="Total 11" xfId="1093"/>
    <cellStyle name="Total 2" xfId="1023"/>
    <cellStyle name="Total 2 2" xfId="1024"/>
    <cellStyle name="Total 2 3" xfId="1025"/>
    <cellStyle name="Total 2 4" xfId="1026"/>
    <cellStyle name="Total 2 5" xfId="1027"/>
    <cellStyle name="Total 2 6" xfId="1028"/>
    <cellStyle name="Total 2 7" xfId="1029"/>
    <cellStyle name="Total 3" xfId="1030"/>
    <cellStyle name="Total 3 2" xfId="1031"/>
    <cellStyle name="Total 3 3" xfId="1032"/>
    <cellStyle name="Total 3 4" xfId="1033"/>
    <cellStyle name="Total 3 5" xfId="1034"/>
    <cellStyle name="Total 3 6" xfId="1035"/>
    <cellStyle name="Total 3 7" xfId="1036"/>
    <cellStyle name="Total 4" xfId="1037"/>
    <cellStyle name="Total 5" xfId="1038"/>
    <cellStyle name="Total 6" xfId="1039"/>
    <cellStyle name="Total 7" xfId="1040"/>
    <cellStyle name="Total 8" xfId="1041"/>
    <cellStyle name="Total 9" xfId="1042"/>
    <cellStyle name="Unlocked" xfId="1043"/>
    <cellStyle name="Warning Text 10" xfId="1044"/>
    <cellStyle name="Warning Text 11" xfId="1094"/>
    <cellStyle name="Warning Text 2" xfId="1045"/>
    <cellStyle name="Warning Text 3" xfId="1046"/>
    <cellStyle name="Warning Text 4" xfId="1047"/>
    <cellStyle name="Warning Text 5" xfId="1048"/>
    <cellStyle name="Warning Text 6" xfId="1049"/>
    <cellStyle name="Warning Text 7" xfId="1050"/>
    <cellStyle name="Warning Text 8" xfId="1051"/>
    <cellStyle name="Warning Text 9" xfId="1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841380</xdr:colOff>
      <xdr:row>2</xdr:row>
      <xdr:rowOff>3172</xdr:rowOff>
    </xdr:from>
    <xdr:to>
      <xdr:col>0</xdr:col>
      <xdr:colOff>7068934</xdr:colOff>
      <xdr:row>10</xdr:row>
      <xdr:rowOff>217672</xdr:rowOff>
    </xdr:to>
    <xdr:pic>
      <xdr:nvPicPr>
        <xdr:cNvPr id="2" name="Picture 2" descr="http://10.66.19.108/en/logo/files/01_CIBC_Corporate_Retail/1_English/2_Keylined/1_JPEG/1_CIBC_CR_KEY_2C_RGB.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41380" y="1031872"/>
          <a:ext cx="6227554" cy="566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bc.com/content/dam/about_cibc/investor_relations/pdfs/quarterly_results/2018/q418rci-en.pdf"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zoomScale="50" zoomScaleNormal="50" workbookViewId="0">
      <selection activeCell="A32" sqref="A32"/>
    </sheetView>
  </sheetViews>
  <sheetFormatPr defaultColWidth="8.85546875" defaultRowHeight="12.75" x14ac:dyDescent="0.2"/>
  <cols>
    <col min="1" max="1" width="113.7109375" style="975" customWidth="1"/>
    <col min="2" max="2" width="124" style="975" customWidth="1"/>
    <col min="3" max="3" width="16.7109375" style="975" customWidth="1"/>
    <col min="4" max="256" width="9.140625" style="975" customWidth="1"/>
    <col min="257" max="258" width="118.7109375" style="975" customWidth="1"/>
    <col min="259" max="259" width="16.7109375" style="975" customWidth="1"/>
    <col min="260" max="512" width="9.140625" style="975" customWidth="1"/>
    <col min="513" max="514" width="118.7109375" style="975" customWidth="1"/>
    <col min="515" max="515" width="16.7109375" style="975" customWidth="1"/>
    <col min="516" max="768" width="9.140625" style="975" customWidth="1"/>
    <col min="769" max="770" width="118.7109375" style="975" customWidth="1"/>
    <col min="771" max="771" width="16.7109375" style="975" customWidth="1"/>
    <col min="772" max="1024" width="9.140625" style="975" customWidth="1"/>
    <col min="1025" max="1026" width="118.7109375" style="975" customWidth="1"/>
    <col min="1027" max="1027" width="16.7109375" style="975" customWidth="1"/>
    <col min="1028" max="1280" width="9.140625" style="975" customWidth="1"/>
    <col min="1281" max="1282" width="118.7109375" style="975" customWidth="1"/>
    <col min="1283" max="1283" width="16.7109375" style="975" customWidth="1"/>
    <col min="1284" max="1536" width="9.140625" style="975" customWidth="1"/>
    <col min="1537" max="1538" width="118.7109375" style="975" customWidth="1"/>
    <col min="1539" max="1539" width="16.7109375" style="975" customWidth="1"/>
    <col min="1540" max="1792" width="9.140625" style="975" customWidth="1"/>
    <col min="1793" max="1794" width="118.7109375" style="975" customWidth="1"/>
    <col min="1795" max="1795" width="16.7109375" style="975" customWidth="1"/>
    <col min="1796" max="2048" width="9.140625" style="975" customWidth="1"/>
    <col min="2049" max="2050" width="118.7109375" style="975" customWidth="1"/>
    <col min="2051" max="2051" width="16.7109375" style="975" customWidth="1"/>
    <col min="2052" max="2304" width="9.140625" style="975" customWidth="1"/>
    <col min="2305" max="2306" width="118.7109375" style="975" customWidth="1"/>
    <col min="2307" max="2307" width="16.7109375" style="975" customWidth="1"/>
    <col min="2308" max="2560" width="9.140625" style="975" customWidth="1"/>
    <col min="2561" max="2562" width="118.7109375" style="975" customWidth="1"/>
    <col min="2563" max="2563" width="16.7109375" style="975" customWidth="1"/>
    <col min="2564" max="2816" width="9.140625" style="975" customWidth="1"/>
    <col min="2817" max="2818" width="118.7109375" style="975" customWidth="1"/>
    <col min="2819" max="2819" width="16.7109375" style="975" customWidth="1"/>
    <col min="2820" max="3072" width="9.140625" style="975" customWidth="1"/>
    <col min="3073" max="3074" width="118.7109375" style="975" customWidth="1"/>
    <col min="3075" max="3075" width="16.7109375" style="975" customWidth="1"/>
    <col min="3076" max="3328" width="9.140625" style="975" customWidth="1"/>
    <col min="3329" max="3330" width="118.7109375" style="975" customWidth="1"/>
    <col min="3331" max="3331" width="16.7109375" style="975" customWidth="1"/>
    <col min="3332" max="3584" width="9.140625" style="975" customWidth="1"/>
    <col min="3585" max="3586" width="118.7109375" style="975" customWidth="1"/>
    <col min="3587" max="3587" width="16.7109375" style="975" customWidth="1"/>
    <col min="3588" max="3840" width="9.140625" style="975" customWidth="1"/>
    <col min="3841" max="3842" width="118.7109375" style="975" customWidth="1"/>
    <col min="3843" max="3843" width="16.7109375" style="975" customWidth="1"/>
    <col min="3844" max="4096" width="9.140625" style="975" customWidth="1"/>
    <col min="4097" max="4098" width="118.7109375" style="975" customWidth="1"/>
    <col min="4099" max="4099" width="16.7109375" style="975" customWidth="1"/>
    <col min="4100" max="4352" width="9.140625" style="975" customWidth="1"/>
    <col min="4353" max="4354" width="118.7109375" style="975" customWidth="1"/>
    <col min="4355" max="4355" width="16.7109375" style="975" customWidth="1"/>
    <col min="4356" max="4608" width="9.140625" style="975" customWidth="1"/>
    <col min="4609" max="4610" width="118.7109375" style="975" customWidth="1"/>
    <col min="4611" max="4611" width="16.7109375" style="975" customWidth="1"/>
    <col min="4612" max="4864" width="9.140625" style="975" customWidth="1"/>
    <col min="4865" max="4866" width="118.7109375" style="975" customWidth="1"/>
    <col min="4867" max="4867" width="16.7109375" style="975" customWidth="1"/>
    <col min="4868" max="5120" width="9.140625" style="975" customWidth="1"/>
    <col min="5121" max="5122" width="118.7109375" style="975" customWidth="1"/>
    <col min="5123" max="5123" width="16.7109375" style="975" customWidth="1"/>
    <col min="5124" max="5376" width="9.140625" style="975" customWidth="1"/>
    <col min="5377" max="5378" width="118.7109375" style="975" customWidth="1"/>
    <col min="5379" max="5379" width="16.7109375" style="975" customWidth="1"/>
    <col min="5380" max="5632" width="9.140625" style="975" customWidth="1"/>
    <col min="5633" max="5634" width="118.7109375" style="975" customWidth="1"/>
    <col min="5635" max="5635" width="16.7109375" style="975" customWidth="1"/>
    <col min="5636" max="5888" width="9.140625" style="975" customWidth="1"/>
    <col min="5889" max="5890" width="118.7109375" style="975" customWidth="1"/>
    <col min="5891" max="5891" width="16.7109375" style="975" customWidth="1"/>
    <col min="5892" max="6144" width="9.140625" style="975" customWidth="1"/>
    <col min="6145" max="6146" width="118.7109375" style="975" customWidth="1"/>
    <col min="6147" max="6147" width="16.7109375" style="975" customWidth="1"/>
    <col min="6148" max="6400" width="9.140625" style="975" customWidth="1"/>
    <col min="6401" max="6402" width="118.7109375" style="975" customWidth="1"/>
    <col min="6403" max="6403" width="16.7109375" style="975" customWidth="1"/>
    <col min="6404" max="6656" width="9.140625" style="975" customWidth="1"/>
    <col min="6657" max="6658" width="118.7109375" style="975" customWidth="1"/>
    <col min="6659" max="6659" width="16.7109375" style="975" customWidth="1"/>
    <col min="6660" max="6912" width="9.140625" style="975" customWidth="1"/>
    <col min="6913" max="6914" width="118.7109375" style="975" customWidth="1"/>
    <col min="6915" max="6915" width="16.7109375" style="975" customWidth="1"/>
    <col min="6916" max="7168" width="9.140625" style="975" customWidth="1"/>
    <col min="7169" max="7170" width="118.7109375" style="975" customWidth="1"/>
    <col min="7171" max="7171" width="16.7109375" style="975" customWidth="1"/>
    <col min="7172" max="7424" width="9.140625" style="975" customWidth="1"/>
    <col min="7425" max="7426" width="118.7109375" style="975" customWidth="1"/>
    <col min="7427" max="7427" width="16.7109375" style="975" customWidth="1"/>
    <col min="7428" max="7680" width="9.140625" style="975" customWidth="1"/>
    <col min="7681" max="7682" width="118.7109375" style="975" customWidth="1"/>
    <col min="7683" max="7683" width="16.7109375" style="975" customWidth="1"/>
    <col min="7684" max="7936" width="9.140625" style="975" customWidth="1"/>
    <col min="7937" max="7938" width="118.7109375" style="975" customWidth="1"/>
    <col min="7939" max="7939" width="16.7109375" style="975" customWidth="1"/>
    <col min="7940" max="8192" width="9.140625" style="975" customWidth="1"/>
    <col min="8193" max="8194" width="118.7109375" style="975" customWidth="1"/>
    <col min="8195" max="8195" width="16.7109375" style="975" customWidth="1"/>
    <col min="8196" max="8448" width="9.140625" style="975" customWidth="1"/>
    <col min="8449" max="8450" width="118.7109375" style="975" customWidth="1"/>
    <col min="8451" max="8451" width="16.7109375" style="975" customWidth="1"/>
    <col min="8452" max="8704" width="9.140625" style="975" customWidth="1"/>
    <col min="8705" max="8706" width="118.7109375" style="975" customWidth="1"/>
    <col min="8707" max="8707" width="16.7109375" style="975" customWidth="1"/>
    <col min="8708" max="8960" width="9.140625" style="975" customWidth="1"/>
    <col min="8961" max="8962" width="118.7109375" style="975" customWidth="1"/>
    <col min="8963" max="8963" width="16.7109375" style="975" customWidth="1"/>
    <col min="8964" max="9216" width="9.140625" style="975" customWidth="1"/>
    <col min="9217" max="9218" width="118.7109375" style="975" customWidth="1"/>
    <col min="9219" max="9219" width="16.7109375" style="975" customWidth="1"/>
    <col min="9220" max="9472" width="9.140625" style="975" customWidth="1"/>
    <col min="9473" max="9474" width="118.7109375" style="975" customWidth="1"/>
    <col min="9475" max="9475" width="16.7109375" style="975" customWidth="1"/>
    <col min="9476" max="9728" width="9.140625" style="975" customWidth="1"/>
    <col min="9729" max="9730" width="118.7109375" style="975" customWidth="1"/>
    <col min="9731" max="9731" width="16.7109375" style="975" customWidth="1"/>
    <col min="9732" max="9984" width="9.140625" style="975" customWidth="1"/>
    <col min="9985" max="9986" width="118.7109375" style="975" customWidth="1"/>
    <col min="9987" max="9987" width="16.7109375" style="975" customWidth="1"/>
    <col min="9988" max="10240" width="9.140625" style="975" customWidth="1"/>
    <col min="10241" max="10242" width="118.7109375" style="975" customWidth="1"/>
    <col min="10243" max="10243" width="16.7109375" style="975" customWidth="1"/>
    <col min="10244" max="10496" width="9.140625" style="975" customWidth="1"/>
    <col min="10497" max="10498" width="118.7109375" style="975" customWidth="1"/>
    <col min="10499" max="10499" width="16.7109375" style="975" customWidth="1"/>
    <col min="10500" max="10752" width="9.140625" style="975" customWidth="1"/>
    <col min="10753" max="10754" width="118.7109375" style="975" customWidth="1"/>
    <col min="10755" max="10755" width="16.7109375" style="975" customWidth="1"/>
    <col min="10756" max="11008" width="9.140625" style="975" customWidth="1"/>
    <col min="11009" max="11010" width="118.7109375" style="975" customWidth="1"/>
    <col min="11011" max="11011" width="16.7109375" style="975" customWidth="1"/>
    <col min="11012" max="11264" width="9.140625" style="975" customWidth="1"/>
    <col min="11265" max="11266" width="118.7109375" style="975" customWidth="1"/>
    <col min="11267" max="11267" width="16.7109375" style="975" customWidth="1"/>
    <col min="11268" max="11520" width="9.140625" style="975" customWidth="1"/>
    <col min="11521" max="11522" width="118.7109375" style="975" customWidth="1"/>
    <col min="11523" max="11523" width="16.7109375" style="975" customWidth="1"/>
    <col min="11524" max="11776" width="9.140625" style="975" customWidth="1"/>
    <col min="11777" max="11778" width="118.7109375" style="975" customWidth="1"/>
    <col min="11779" max="11779" width="16.7109375" style="975" customWidth="1"/>
    <col min="11780" max="12032" width="9.140625" style="975" customWidth="1"/>
    <col min="12033" max="12034" width="118.7109375" style="975" customWidth="1"/>
    <col min="12035" max="12035" width="16.7109375" style="975" customWidth="1"/>
    <col min="12036" max="12288" width="9.140625" style="975" customWidth="1"/>
    <col min="12289" max="12290" width="118.7109375" style="975" customWidth="1"/>
    <col min="12291" max="12291" width="16.7109375" style="975" customWidth="1"/>
    <col min="12292" max="12544" width="9.140625" style="975" customWidth="1"/>
    <col min="12545" max="12546" width="118.7109375" style="975" customWidth="1"/>
    <col min="12547" max="12547" width="16.7109375" style="975" customWidth="1"/>
    <col min="12548" max="12800" width="9.140625" style="975" customWidth="1"/>
    <col min="12801" max="12802" width="118.7109375" style="975" customWidth="1"/>
    <col min="12803" max="12803" width="16.7109375" style="975" customWidth="1"/>
    <col min="12804" max="13056" width="9.140625" style="975" customWidth="1"/>
    <col min="13057" max="13058" width="118.7109375" style="975" customWidth="1"/>
    <col min="13059" max="13059" width="16.7109375" style="975" customWidth="1"/>
    <col min="13060" max="13312" width="9.140625" style="975" customWidth="1"/>
    <col min="13313" max="13314" width="118.7109375" style="975" customWidth="1"/>
    <col min="13315" max="13315" width="16.7109375" style="975" customWidth="1"/>
    <col min="13316" max="13568" width="9.140625" style="975" customWidth="1"/>
    <col min="13569" max="13570" width="118.7109375" style="975" customWidth="1"/>
    <col min="13571" max="13571" width="16.7109375" style="975" customWidth="1"/>
    <col min="13572" max="13824" width="9.140625" style="975" customWidth="1"/>
    <col min="13825" max="13826" width="118.7109375" style="975" customWidth="1"/>
    <col min="13827" max="13827" width="16.7109375" style="975" customWidth="1"/>
    <col min="13828" max="14080" width="9.140625" style="975" customWidth="1"/>
    <col min="14081" max="14082" width="118.7109375" style="975" customWidth="1"/>
    <col min="14083" max="14083" width="16.7109375" style="975" customWidth="1"/>
    <col min="14084" max="14336" width="9.140625" style="975" customWidth="1"/>
    <col min="14337" max="14338" width="118.7109375" style="975" customWidth="1"/>
    <col min="14339" max="14339" width="16.7109375" style="975" customWidth="1"/>
    <col min="14340" max="14592" width="9.140625" style="975" customWidth="1"/>
    <col min="14593" max="14594" width="118.7109375" style="975" customWidth="1"/>
    <col min="14595" max="14595" width="16.7109375" style="975" customWidth="1"/>
    <col min="14596" max="14848" width="9.140625" style="975" customWidth="1"/>
    <col min="14849" max="14850" width="118.7109375" style="975" customWidth="1"/>
    <col min="14851" max="14851" width="16.7109375" style="975" customWidth="1"/>
    <col min="14852" max="15104" width="9.140625" style="975" customWidth="1"/>
    <col min="15105" max="15106" width="118.7109375" style="975" customWidth="1"/>
    <col min="15107" max="15107" width="16.7109375" style="975" customWidth="1"/>
    <col min="15108" max="15360" width="9.140625" style="975" customWidth="1"/>
    <col min="15361" max="15362" width="118.7109375" style="975" customWidth="1"/>
    <col min="15363" max="15363" width="16.7109375" style="975" customWidth="1"/>
    <col min="15364" max="15616" width="9.140625" style="975" customWidth="1"/>
    <col min="15617" max="15618" width="118.7109375" style="975" customWidth="1"/>
    <col min="15619" max="15619" width="16.7109375" style="975" customWidth="1"/>
    <col min="15620" max="15872" width="9.140625" style="975" customWidth="1"/>
    <col min="15873" max="15874" width="118.7109375" style="975" customWidth="1"/>
    <col min="15875" max="15875" width="16.7109375" style="975" customWidth="1"/>
    <col min="15876" max="16128" width="9.140625" style="975" customWidth="1"/>
    <col min="16129" max="16130" width="118.7109375" style="975" customWidth="1"/>
    <col min="16131" max="16131" width="16.7109375" style="975" customWidth="1"/>
    <col min="16132" max="16384" width="9.140625" style="975" customWidth="1"/>
  </cols>
  <sheetData>
    <row r="1" spans="1:8" s="976" customFormat="1" ht="39.950000000000003" customHeight="1" x14ac:dyDescent="0.2">
      <c r="A1" s="975"/>
      <c r="B1" s="975"/>
      <c r="C1" s="975"/>
      <c r="D1" s="975"/>
      <c r="E1" s="975"/>
      <c r="F1" s="975"/>
      <c r="G1" s="975"/>
    </row>
    <row r="2" spans="1:8" s="976" customFormat="1" ht="39.950000000000003" customHeight="1" x14ac:dyDescent="0.2">
      <c r="A2" s="975"/>
      <c r="B2" s="975"/>
      <c r="C2" s="975"/>
      <c r="D2" s="975"/>
      <c r="E2" s="975"/>
      <c r="F2" s="975"/>
      <c r="G2" s="975"/>
    </row>
    <row r="3" spans="1:8" ht="60.75" customHeight="1" x14ac:dyDescent="0.9">
      <c r="B3" s="1367" t="s">
        <v>1056</v>
      </c>
    </row>
    <row r="4" spans="1:8" s="976" customFormat="1" ht="60.75" customHeight="1" x14ac:dyDescent="0.9">
      <c r="A4" s="975"/>
      <c r="B4" s="1367" t="s">
        <v>1057</v>
      </c>
      <c r="C4" s="975"/>
      <c r="D4" s="975"/>
      <c r="E4" s="975"/>
      <c r="F4" s="975"/>
      <c r="G4" s="975"/>
    </row>
    <row r="5" spans="1:8" s="976" customFormat="1" ht="60.75" customHeight="1" x14ac:dyDescent="0.9">
      <c r="A5" s="975"/>
      <c r="B5" s="1367" t="s">
        <v>1058</v>
      </c>
      <c r="C5" s="975"/>
      <c r="D5" s="975"/>
      <c r="E5" s="975"/>
      <c r="F5" s="975"/>
      <c r="G5" s="975"/>
    </row>
    <row r="6" spans="1:8" s="976" customFormat="1" ht="60.75" customHeight="1" x14ac:dyDescent="0.9">
      <c r="A6" s="975"/>
      <c r="B6" s="1367" t="s">
        <v>1059</v>
      </c>
      <c r="C6" s="975"/>
      <c r="D6" s="975"/>
      <c r="E6" s="975"/>
      <c r="F6" s="975"/>
      <c r="G6" s="975"/>
    </row>
    <row r="7" spans="1:8" s="976" customFormat="1" ht="60.75" customHeight="1" x14ac:dyDescent="0.9">
      <c r="A7" s="975"/>
      <c r="B7" s="1367" t="s">
        <v>1060</v>
      </c>
      <c r="C7" s="975"/>
      <c r="D7" s="975"/>
      <c r="E7" s="975"/>
      <c r="F7" s="975"/>
      <c r="G7" s="975"/>
    </row>
    <row r="8" spans="1:8" s="977" customFormat="1" ht="39.950000000000003" customHeight="1" x14ac:dyDescent="0.2">
      <c r="A8" s="975"/>
      <c r="B8" s="981"/>
      <c r="C8" s="975"/>
      <c r="D8" s="975"/>
      <c r="E8" s="975"/>
      <c r="F8" s="975"/>
      <c r="G8" s="975"/>
    </row>
    <row r="9" spans="1:8" s="977" customFormat="1" ht="40.15" customHeight="1" x14ac:dyDescent="0.7">
      <c r="A9" s="975"/>
      <c r="B9" s="978" t="s">
        <v>98</v>
      </c>
      <c r="C9" s="975"/>
      <c r="D9" s="975"/>
      <c r="E9" s="975"/>
      <c r="F9" s="975"/>
      <c r="G9" s="975"/>
    </row>
    <row r="10" spans="1:8" s="976" customFormat="1" ht="40.15" customHeight="1" x14ac:dyDescent="0.7">
      <c r="A10" s="975"/>
      <c r="B10" s="979" t="s">
        <v>1270</v>
      </c>
      <c r="C10" s="975"/>
      <c r="D10" s="975"/>
      <c r="E10" s="975"/>
      <c r="F10" s="975"/>
      <c r="G10" s="975"/>
    </row>
    <row r="11" spans="1:8" s="976" customFormat="1" ht="39.950000000000003" customHeight="1" x14ac:dyDescent="0.3">
      <c r="A11" s="975"/>
      <c r="B11" s="975"/>
      <c r="C11" s="975"/>
      <c r="D11" s="975"/>
      <c r="E11" s="975"/>
      <c r="F11" s="975"/>
      <c r="G11" s="975"/>
      <c r="H11" s="980"/>
    </row>
    <row r="12" spans="1:8" s="976" customFormat="1" ht="39.950000000000003" customHeight="1" x14ac:dyDescent="0.3">
      <c r="A12" s="975"/>
      <c r="B12" s="975"/>
      <c r="C12" s="975"/>
      <c r="D12" s="975"/>
      <c r="E12" s="975"/>
      <c r="F12" s="975"/>
      <c r="G12" s="975"/>
      <c r="H12" s="980"/>
    </row>
    <row r="13" spans="1:8" s="976" customFormat="1" ht="39.950000000000003" customHeight="1" x14ac:dyDescent="0.3">
      <c r="A13" s="975"/>
      <c r="B13" s="975"/>
      <c r="C13" s="975"/>
      <c r="D13" s="975"/>
      <c r="E13" s="975"/>
      <c r="F13" s="975"/>
      <c r="G13" s="975"/>
      <c r="H13" s="980"/>
    </row>
    <row r="14" spans="1:8" s="976" customFormat="1" ht="39.75" customHeight="1" x14ac:dyDescent="0.2">
      <c r="A14" s="975"/>
      <c r="B14" s="975"/>
      <c r="C14" s="975"/>
      <c r="D14" s="975"/>
      <c r="E14" s="975"/>
      <c r="F14" s="975"/>
      <c r="G14" s="975"/>
    </row>
    <row r="15" spans="1:8" s="976" customFormat="1" ht="39.950000000000003" customHeight="1" x14ac:dyDescent="0.45">
      <c r="A15" s="2251" t="s">
        <v>99</v>
      </c>
      <c r="B15" s="2251"/>
      <c r="C15" s="2251"/>
      <c r="D15" s="975"/>
      <c r="E15" s="975"/>
      <c r="F15" s="975"/>
      <c r="G15" s="975"/>
    </row>
    <row r="16" spans="1:8" s="976" customFormat="1" ht="39.950000000000003" customHeight="1" x14ac:dyDescent="0.45">
      <c r="A16" s="2252" t="s">
        <v>1050</v>
      </c>
      <c r="B16" s="2252"/>
      <c r="C16" s="2252"/>
    </row>
    <row r="17" spans="1:3" s="976" customFormat="1" ht="39.75" customHeight="1" x14ac:dyDescent="0.45">
      <c r="A17" s="2251" t="s">
        <v>100</v>
      </c>
      <c r="B17" s="2251"/>
      <c r="C17" s="2251"/>
    </row>
    <row r="18" spans="1:3" s="976" customFormat="1" ht="39.950000000000003" customHeight="1" x14ac:dyDescent="0.5">
      <c r="A18" s="2253"/>
      <c r="B18" s="2253"/>
    </row>
    <row r="19" spans="1:3" s="976" customFormat="1" ht="39.950000000000003" customHeight="1" x14ac:dyDescent="0.55000000000000004">
      <c r="A19" s="2254"/>
      <c r="B19" s="2254"/>
    </row>
    <row r="20" spans="1:3" s="976" customFormat="1" ht="39.950000000000003" customHeight="1" x14ac:dyDescent="0.2"/>
    <row r="21" spans="1:3" ht="39.950000000000003" customHeight="1" x14ac:dyDescent="0.2"/>
    <row r="22" spans="1:3" ht="39.950000000000003" customHeight="1" x14ac:dyDescent="0.2"/>
    <row r="34" spans="1:1" x14ac:dyDescent="0.2">
      <c r="A34" s="975" t="s">
        <v>987</v>
      </c>
    </row>
  </sheetData>
  <mergeCells count="5">
    <mergeCell ref="A15:C15"/>
    <mergeCell ref="A16:C16"/>
    <mergeCell ref="A17:C17"/>
    <mergeCell ref="A18:B18"/>
    <mergeCell ref="A19:B19"/>
  </mergeCells>
  <pageMargins left="0.23622047244094491" right="0.23622047244094491" top="0.31496062992125984" bottom="0.23622047244094491" header="0.11811023622047245" footer="0.11811023622047245"/>
  <pageSetup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zoomScaleSheetLayoutView="100" workbookViewId="0">
      <selection activeCell="G38" sqref="G38"/>
    </sheetView>
  </sheetViews>
  <sheetFormatPr defaultColWidth="9.140625" defaultRowHeight="9.75" customHeight="1" x14ac:dyDescent="0.2"/>
  <cols>
    <col min="1" max="1" width="2.85546875" style="15" customWidth="1"/>
    <col min="2" max="2" width="2.140625" style="15" customWidth="1"/>
    <col min="3" max="3" width="75.140625" style="15" customWidth="1"/>
    <col min="4" max="4" width="8.5703125" style="15" customWidth="1"/>
    <col min="5" max="6" width="1.7109375" style="15" customWidth="1"/>
    <col min="7" max="7" width="8.5703125" style="15" customWidth="1"/>
    <col min="8" max="8" width="2" style="15" customWidth="1"/>
    <col min="9" max="9" width="1.7109375" style="15" customWidth="1"/>
    <col min="10" max="10" width="8.5703125" style="15" customWidth="1"/>
    <col min="11" max="11" width="1.7109375" style="15" customWidth="1"/>
    <col min="12" max="12" width="8.5703125" style="15" customWidth="1"/>
    <col min="13" max="14" width="1.7109375" style="15" customWidth="1"/>
    <col min="15" max="15" width="8.5703125" style="15" customWidth="1"/>
    <col min="16" max="16" width="1.28515625" style="15" customWidth="1"/>
    <col min="17" max="17" width="9.140625" style="15" customWidth="1"/>
    <col min="18" max="16384" width="9.140625" style="15"/>
  </cols>
  <sheetData>
    <row r="1" spans="1:16" ht="32.25" customHeight="1" x14ac:dyDescent="0.25">
      <c r="A1" s="2398" t="s">
        <v>1077</v>
      </c>
      <c r="B1" s="2398"/>
      <c r="C1" s="2398"/>
      <c r="D1" s="2398"/>
      <c r="E1" s="2398"/>
      <c r="F1" s="2398"/>
      <c r="G1" s="2398"/>
      <c r="H1" s="2398"/>
      <c r="I1" s="2398"/>
      <c r="J1" s="2398"/>
      <c r="K1" s="2398"/>
      <c r="L1" s="2398"/>
      <c r="M1" s="2398"/>
      <c r="N1" s="2398"/>
      <c r="O1" s="2398"/>
      <c r="P1" s="267"/>
    </row>
    <row r="2" spans="1:16" ht="9" customHeight="1" x14ac:dyDescent="0.25">
      <c r="A2" s="2426"/>
      <c r="B2" s="2426"/>
      <c r="C2" s="2426"/>
      <c r="D2" s="2426"/>
      <c r="E2" s="2426"/>
      <c r="F2" s="2426"/>
      <c r="G2" s="2426"/>
      <c r="H2" s="2426"/>
      <c r="I2" s="2426"/>
      <c r="J2" s="2426"/>
      <c r="K2" s="2426"/>
      <c r="L2" s="2426"/>
      <c r="M2" s="2426"/>
      <c r="N2" s="2426"/>
      <c r="O2" s="2426"/>
      <c r="P2" s="264"/>
    </row>
    <row r="3" spans="1:16" ht="10.5" customHeight="1" x14ac:dyDescent="0.2">
      <c r="A3" s="2329" t="s">
        <v>420</v>
      </c>
      <c r="B3" s="2329"/>
      <c r="C3" s="2329"/>
      <c r="D3" s="2427" t="s">
        <v>1274</v>
      </c>
      <c r="E3" s="2428"/>
      <c r="F3" s="2428"/>
      <c r="G3" s="2428"/>
      <c r="H3" s="2428"/>
      <c r="I3" s="2428"/>
      <c r="J3" s="2428"/>
      <c r="K3" s="2428"/>
      <c r="L3" s="2428"/>
      <c r="M3" s="2428"/>
      <c r="N3" s="2428"/>
      <c r="O3" s="2428"/>
      <c r="P3" s="2429"/>
    </row>
    <row r="4" spans="1:16" ht="10.5" customHeight="1" x14ac:dyDescent="0.2">
      <c r="A4" s="38"/>
      <c r="B4" s="38"/>
      <c r="C4" s="38"/>
      <c r="D4" s="286" t="s">
        <v>0</v>
      </c>
      <c r="E4" s="286"/>
      <c r="F4" s="286"/>
      <c r="G4" s="286" t="s">
        <v>1</v>
      </c>
      <c r="H4" s="286"/>
      <c r="I4" s="286"/>
      <c r="J4" s="286" t="s">
        <v>2</v>
      </c>
      <c r="K4" s="286"/>
      <c r="L4" s="286" t="s">
        <v>4</v>
      </c>
      <c r="M4" s="286"/>
      <c r="N4" s="286"/>
      <c r="O4" s="286" t="s">
        <v>5</v>
      </c>
      <c r="P4" s="286"/>
    </row>
    <row r="5" spans="1:16" ht="10.5" customHeight="1" x14ac:dyDescent="0.2">
      <c r="A5" s="2"/>
      <c r="B5" s="2"/>
      <c r="C5" s="2"/>
      <c r="D5" s="39"/>
      <c r="E5" s="39"/>
      <c r="F5" s="40"/>
      <c r="G5" s="2430" t="s">
        <v>463</v>
      </c>
      <c r="H5" s="2430"/>
      <c r="I5" s="2430"/>
      <c r="J5" s="2430"/>
      <c r="K5" s="2430"/>
      <c r="L5" s="2430"/>
      <c r="M5" s="2430"/>
      <c r="N5" s="2430"/>
      <c r="O5" s="2430"/>
      <c r="P5" s="41"/>
    </row>
    <row r="6" spans="1:16" ht="10.5" customHeight="1" x14ac:dyDescent="0.2">
      <c r="A6" s="2"/>
      <c r="B6" s="2"/>
      <c r="C6" s="2"/>
      <c r="D6" s="271"/>
      <c r="E6" s="271"/>
      <c r="F6" s="42"/>
      <c r="G6" s="42" t="s">
        <v>464</v>
      </c>
      <c r="H6" s="42"/>
      <c r="I6" s="270"/>
      <c r="J6" s="270"/>
      <c r="K6" s="2425" t="s">
        <v>464</v>
      </c>
      <c r="L6" s="2425"/>
      <c r="M6" s="270"/>
      <c r="N6" s="270"/>
      <c r="O6" s="270" t="s">
        <v>464</v>
      </c>
      <c r="P6" s="271"/>
    </row>
    <row r="7" spans="1:16" ht="10.5" customHeight="1" x14ac:dyDescent="0.2">
      <c r="A7" s="2"/>
      <c r="B7" s="2"/>
      <c r="C7" s="2"/>
      <c r="D7" s="271"/>
      <c r="E7" s="271"/>
      <c r="F7" s="2424" t="s">
        <v>465</v>
      </c>
      <c r="G7" s="2424"/>
      <c r="H7" s="271"/>
      <c r="I7" s="2424" t="s">
        <v>467</v>
      </c>
      <c r="J7" s="2424"/>
      <c r="K7" s="2424" t="s">
        <v>465</v>
      </c>
      <c r="L7" s="2424"/>
      <c r="M7" s="271"/>
      <c r="N7" s="2424" t="s">
        <v>465</v>
      </c>
      <c r="O7" s="2424"/>
      <c r="P7" s="271"/>
    </row>
    <row r="8" spans="1:16" ht="10.5" customHeight="1" x14ac:dyDescent="0.2">
      <c r="A8" s="2"/>
      <c r="B8" s="2"/>
      <c r="C8" s="2"/>
      <c r="D8" s="271" t="s">
        <v>11</v>
      </c>
      <c r="E8" s="610" t="s">
        <v>907</v>
      </c>
      <c r="F8" s="2424" t="s">
        <v>466</v>
      </c>
      <c r="G8" s="2424"/>
      <c r="H8" s="611" t="s">
        <v>908</v>
      </c>
      <c r="I8" s="2424" t="s">
        <v>445</v>
      </c>
      <c r="J8" s="2424"/>
      <c r="K8" s="2424" t="s">
        <v>410</v>
      </c>
      <c r="L8" s="2424"/>
      <c r="M8" s="588"/>
      <c r="N8" s="2424" t="s">
        <v>468</v>
      </c>
      <c r="O8" s="2424"/>
      <c r="P8" s="271"/>
    </row>
    <row r="9" spans="1:16" ht="10.5" customHeight="1" x14ac:dyDescent="0.2">
      <c r="A9" s="360">
        <v>1</v>
      </c>
      <c r="B9" s="2415" t="s">
        <v>471</v>
      </c>
      <c r="C9" s="2415"/>
      <c r="D9" s="1643">
        <v>624149</v>
      </c>
      <c r="E9" s="1644"/>
      <c r="F9" s="1644"/>
      <c r="G9" s="1644">
        <v>491127</v>
      </c>
      <c r="H9" s="1645"/>
      <c r="I9" s="1644"/>
      <c r="J9" s="1644">
        <v>3725</v>
      </c>
      <c r="K9" s="1644"/>
      <c r="L9" s="1644">
        <v>80823</v>
      </c>
      <c r="M9" s="1645"/>
      <c r="N9" s="1644"/>
      <c r="O9" s="1644">
        <v>88849</v>
      </c>
      <c r="P9" s="44"/>
    </row>
    <row r="10" spans="1:16" ht="10.5" customHeight="1" x14ac:dyDescent="0.2">
      <c r="A10" s="361">
        <v>2</v>
      </c>
      <c r="B10" s="2416" t="s">
        <v>469</v>
      </c>
      <c r="C10" s="2416"/>
      <c r="D10" s="1646">
        <v>89943</v>
      </c>
      <c r="E10" s="1647"/>
      <c r="F10" s="1647"/>
      <c r="G10" s="1647">
        <v>0</v>
      </c>
      <c r="H10" s="1648"/>
      <c r="I10" s="1647"/>
      <c r="J10" s="1647">
        <v>0</v>
      </c>
      <c r="K10" s="1647"/>
      <c r="L10" s="1647">
        <v>62535</v>
      </c>
      <c r="M10" s="1648"/>
      <c r="N10" s="1647"/>
      <c r="O10" s="1647">
        <v>36492</v>
      </c>
      <c r="P10" s="46"/>
    </row>
    <row r="11" spans="1:16" ht="10.5" customHeight="1" x14ac:dyDescent="0.2">
      <c r="A11" s="362">
        <v>3</v>
      </c>
      <c r="B11" s="2417" t="s">
        <v>470</v>
      </c>
      <c r="C11" s="2417"/>
      <c r="D11" s="1649">
        <f>D9-D10</f>
        <v>534206</v>
      </c>
      <c r="E11" s="1650"/>
      <c r="F11" s="1650"/>
      <c r="G11" s="1650">
        <f>G9-G10</f>
        <v>491127</v>
      </c>
      <c r="H11" s="1651"/>
      <c r="I11" s="1650"/>
      <c r="J11" s="1650">
        <f>J9-J10</f>
        <v>3725</v>
      </c>
      <c r="K11" s="1650"/>
      <c r="L11" s="1650">
        <f>L9-L10</f>
        <v>18288</v>
      </c>
      <c r="M11" s="1651"/>
      <c r="N11" s="1650"/>
      <c r="O11" s="1650">
        <f>O9-O10</f>
        <v>52357</v>
      </c>
      <c r="P11" s="45"/>
    </row>
    <row r="12" spans="1:16" ht="12" customHeight="1" x14ac:dyDescent="0.2">
      <c r="A12" s="363">
        <v>4</v>
      </c>
      <c r="B12" s="2418" t="s">
        <v>1185</v>
      </c>
      <c r="C12" s="2418"/>
      <c r="D12" s="1652">
        <f>G12+J12+L12+O12</f>
        <v>283457</v>
      </c>
      <c r="E12" s="1653"/>
      <c r="F12" s="1653"/>
      <c r="G12" s="1653">
        <v>214648</v>
      </c>
      <c r="H12" s="1654"/>
      <c r="I12" s="1653"/>
      <c r="J12" s="1653">
        <v>10931</v>
      </c>
      <c r="K12" s="1653"/>
      <c r="L12" s="1653">
        <v>57878</v>
      </c>
      <c r="M12" s="1654"/>
      <c r="N12" s="1653"/>
      <c r="O12" s="1653">
        <v>0</v>
      </c>
      <c r="P12" s="45"/>
    </row>
    <row r="13" spans="1:16" ht="10.5" customHeight="1" x14ac:dyDescent="0.2">
      <c r="A13" s="364">
        <v>5</v>
      </c>
      <c r="B13" s="2419" t="s">
        <v>472</v>
      </c>
      <c r="C13" s="2419"/>
      <c r="D13" s="1652">
        <f t="shared" ref="D13:D20" si="0">G13+J13+L13+O13</f>
        <v>700</v>
      </c>
      <c r="E13" s="1655"/>
      <c r="F13" s="1655"/>
      <c r="G13" s="1655">
        <v>700</v>
      </c>
      <c r="H13" s="1656" t="s">
        <v>913</v>
      </c>
      <c r="I13" s="1655"/>
      <c r="J13" s="1655">
        <v>0</v>
      </c>
      <c r="K13" s="1655"/>
      <c r="L13" s="1655">
        <v>0</v>
      </c>
      <c r="M13" s="1656"/>
      <c r="N13" s="1655"/>
      <c r="O13" s="1653">
        <v>0</v>
      </c>
      <c r="P13" s="365"/>
    </row>
    <row r="14" spans="1:16" ht="12" customHeight="1" x14ac:dyDescent="0.2">
      <c r="A14" s="366">
        <v>6</v>
      </c>
      <c r="B14" s="2420" t="s">
        <v>1186</v>
      </c>
      <c r="C14" s="2420"/>
      <c r="D14" s="1652">
        <f t="shared" si="0"/>
        <v>4705</v>
      </c>
      <c r="E14" s="1657"/>
      <c r="F14" s="1657"/>
      <c r="G14" s="1657">
        <v>0</v>
      </c>
      <c r="H14" s="1657"/>
      <c r="I14" s="1657"/>
      <c r="J14" s="1657">
        <v>0</v>
      </c>
      <c r="K14" s="1657"/>
      <c r="L14" s="1657">
        <v>4705</v>
      </c>
      <c r="M14" s="1658"/>
      <c r="N14" s="1657"/>
      <c r="O14" s="1653">
        <v>0</v>
      </c>
      <c r="P14" s="45"/>
    </row>
    <row r="15" spans="1:16" ht="12" customHeight="1" x14ac:dyDescent="0.2">
      <c r="A15" s="367">
        <v>7</v>
      </c>
      <c r="B15" s="2421" t="s">
        <v>1187</v>
      </c>
      <c r="C15" s="2421"/>
      <c r="D15" s="1652">
        <f t="shared" si="0"/>
        <v>1496</v>
      </c>
      <c r="E15" s="1659"/>
      <c r="F15" s="1659"/>
      <c r="G15" s="1659">
        <v>1496</v>
      </c>
      <c r="H15" s="1659"/>
      <c r="I15" s="1659"/>
      <c r="J15" s="1659">
        <v>0</v>
      </c>
      <c r="K15" s="1659"/>
      <c r="L15" s="1659">
        <v>0</v>
      </c>
      <c r="M15" s="1660"/>
      <c r="N15" s="1659"/>
      <c r="O15" s="1653">
        <v>0</v>
      </c>
      <c r="P15" s="45"/>
    </row>
    <row r="16" spans="1:16" ht="10.5" customHeight="1" x14ac:dyDescent="0.2">
      <c r="A16" s="368">
        <v>8</v>
      </c>
      <c r="B16" s="2422" t="s">
        <v>647</v>
      </c>
      <c r="C16" s="2422"/>
      <c r="D16" s="1652">
        <f t="shared" si="0"/>
        <v>0</v>
      </c>
      <c r="E16" s="1661"/>
      <c r="F16" s="1661"/>
      <c r="G16" s="1661">
        <v>0</v>
      </c>
      <c r="H16" s="1661"/>
      <c r="I16" s="1661"/>
      <c r="J16" s="1661">
        <v>0</v>
      </c>
      <c r="K16" s="1661"/>
      <c r="L16" s="1661">
        <v>0</v>
      </c>
      <c r="M16" s="1661"/>
      <c r="N16" s="1661"/>
      <c r="O16" s="1653">
        <v>0</v>
      </c>
      <c r="P16" s="45"/>
    </row>
    <row r="17" spans="1:16" ht="12" customHeight="1" x14ac:dyDescent="0.2">
      <c r="A17" s="369">
        <v>9</v>
      </c>
      <c r="B17" s="2423" t="s">
        <v>1188</v>
      </c>
      <c r="C17" s="2423"/>
      <c r="D17" s="1652">
        <f t="shared" si="0"/>
        <v>102792</v>
      </c>
      <c r="E17" s="1661"/>
      <c r="F17" s="1661"/>
      <c r="G17" s="1661">
        <v>0</v>
      </c>
      <c r="H17" s="1661"/>
      <c r="I17" s="1661"/>
      <c r="J17" s="1661">
        <v>0</v>
      </c>
      <c r="K17" s="1661"/>
      <c r="L17" s="1661">
        <v>102792</v>
      </c>
      <c r="M17" s="1661"/>
      <c r="N17" s="1661"/>
      <c r="O17" s="1653">
        <v>0</v>
      </c>
      <c r="P17" s="45"/>
    </row>
    <row r="18" spans="1:16" ht="10.5" customHeight="1" x14ac:dyDescent="0.2">
      <c r="A18" s="370">
        <v>10</v>
      </c>
      <c r="B18" s="2423" t="s">
        <v>1148</v>
      </c>
      <c r="C18" s="2423"/>
      <c r="D18" s="1652">
        <f t="shared" si="0"/>
        <v>24967</v>
      </c>
      <c r="E18" s="1661"/>
      <c r="F18" s="1661"/>
      <c r="G18" s="1661">
        <v>0</v>
      </c>
      <c r="H18" s="1661"/>
      <c r="I18" s="1661"/>
      <c r="J18" s="1661">
        <v>0</v>
      </c>
      <c r="K18" s="1661"/>
      <c r="L18" s="1661">
        <v>24967</v>
      </c>
      <c r="M18" s="1661"/>
      <c r="N18" s="1661"/>
      <c r="O18" s="1653">
        <v>0</v>
      </c>
      <c r="P18" s="45"/>
    </row>
    <row r="19" spans="1:16" ht="12" customHeight="1" x14ac:dyDescent="0.2">
      <c r="A19" s="371">
        <v>11</v>
      </c>
      <c r="B19" s="2414" t="s">
        <v>1189</v>
      </c>
      <c r="C19" s="2414"/>
      <c r="D19" s="1927">
        <f t="shared" si="0"/>
        <v>-158611</v>
      </c>
      <c r="E19" s="1928"/>
      <c r="F19" s="1928"/>
      <c r="G19" s="1928">
        <v>0</v>
      </c>
      <c r="H19" s="1928"/>
      <c r="I19" s="1928"/>
      <c r="J19" s="1928">
        <v>0</v>
      </c>
      <c r="K19" s="1928"/>
      <c r="L19" s="1928">
        <v>-158611</v>
      </c>
      <c r="M19" s="1928"/>
      <c r="N19" s="1928"/>
      <c r="O19" s="1929">
        <v>0</v>
      </c>
      <c r="P19" s="45"/>
    </row>
    <row r="20" spans="1:16" ht="12" customHeight="1" x14ac:dyDescent="0.2">
      <c r="A20" s="372">
        <v>12</v>
      </c>
      <c r="B20" s="2412" t="s">
        <v>1190</v>
      </c>
      <c r="C20" s="2412"/>
      <c r="D20" s="1930">
        <f t="shared" si="0"/>
        <v>-52141</v>
      </c>
      <c r="E20" s="1896"/>
      <c r="F20" s="1896"/>
      <c r="G20" s="1896">
        <v>0</v>
      </c>
      <c r="H20" s="1896"/>
      <c r="I20" s="1896"/>
      <c r="J20" s="1896">
        <v>0</v>
      </c>
      <c r="K20" s="1896"/>
      <c r="L20" s="1896">
        <v>0</v>
      </c>
      <c r="M20" s="1896"/>
      <c r="N20" s="1896"/>
      <c r="O20" s="1929">
        <v>-52141</v>
      </c>
      <c r="P20" s="46"/>
    </row>
    <row r="21" spans="1:16" ht="12" customHeight="1" thickBot="1" x14ac:dyDescent="0.25">
      <c r="A21" s="76">
        <v>13</v>
      </c>
      <c r="B21" s="2413" t="s">
        <v>473</v>
      </c>
      <c r="C21" s="2413"/>
      <c r="D21" s="1931">
        <f>SUM(D11:D20)</f>
        <v>741571</v>
      </c>
      <c r="E21" s="1907"/>
      <c r="F21" s="1907"/>
      <c r="G21" s="1907">
        <f>SUM(G11:G20)</f>
        <v>707971</v>
      </c>
      <c r="H21" s="1907"/>
      <c r="I21" s="1907"/>
      <c r="J21" s="1907">
        <f>SUM(J11:J20)</f>
        <v>14656</v>
      </c>
      <c r="K21" s="1907"/>
      <c r="L21" s="1907">
        <f>SUM(L11:L20)</f>
        <v>50019</v>
      </c>
      <c r="M21" s="1907"/>
      <c r="N21" s="1907"/>
      <c r="O21" s="1907">
        <f>SUM(O11:O20)</f>
        <v>216</v>
      </c>
      <c r="P21" s="373"/>
    </row>
    <row r="22" spans="1:16" ht="3.75" customHeight="1" x14ac:dyDescent="0.2">
      <c r="A22" s="1325"/>
      <c r="B22" s="1932"/>
      <c r="C22" s="1932"/>
      <c r="D22" s="1933"/>
      <c r="E22" s="1933"/>
      <c r="F22" s="1933"/>
      <c r="G22" s="1933"/>
      <c r="H22" s="1933"/>
      <c r="I22" s="1933"/>
      <c r="J22" s="1933"/>
      <c r="K22" s="1933"/>
      <c r="L22" s="1933"/>
      <c r="M22" s="1933"/>
      <c r="N22" s="1933"/>
      <c r="O22" s="1933"/>
      <c r="P22" s="1326"/>
    </row>
    <row r="23" spans="1:16" ht="10.5" customHeight="1" x14ac:dyDescent="0.2">
      <c r="A23" s="1365" t="s">
        <v>907</v>
      </c>
      <c r="B23" s="2381" t="s">
        <v>880</v>
      </c>
      <c r="C23" s="2381"/>
      <c r="D23" s="2381"/>
      <c r="E23" s="2381"/>
      <c r="F23" s="2381"/>
      <c r="G23" s="2381"/>
      <c r="H23" s="2381"/>
      <c r="I23" s="2381"/>
      <c r="J23" s="2381"/>
      <c r="K23" s="2381"/>
      <c r="L23" s="2381"/>
      <c r="M23" s="2381"/>
      <c r="N23" s="2381"/>
      <c r="O23" s="2381"/>
      <c r="P23" s="1324"/>
    </row>
    <row r="24" spans="1:16" ht="9" customHeight="1" x14ac:dyDescent="0.2">
      <c r="A24" s="1365" t="s">
        <v>908</v>
      </c>
      <c r="B24" s="2381" t="s">
        <v>1296</v>
      </c>
      <c r="C24" s="2381"/>
      <c r="D24" s="2381"/>
      <c r="E24" s="2381"/>
      <c r="F24" s="2381"/>
      <c r="G24" s="2381"/>
      <c r="H24" s="2381"/>
      <c r="I24" s="2381"/>
      <c r="J24" s="2381"/>
      <c r="K24" s="2381"/>
      <c r="L24" s="2381"/>
      <c r="M24" s="2381"/>
      <c r="N24" s="2381"/>
      <c r="O24" s="2381"/>
      <c r="P24" s="374"/>
    </row>
    <row r="25" spans="1:16" ht="10.5" customHeight="1" x14ac:dyDescent="0.2">
      <c r="A25" s="1378" t="s">
        <v>911</v>
      </c>
      <c r="B25" s="2377" t="s">
        <v>810</v>
      </c>
      <c r="C25" s="2377"/>
      <c r="D25" s="2377"/>
      <c r="E25" s="2377"/>
      <c r="F25" s="2377"/>
      <c r="G25" s="2377"/>
      <c r="H25" s="2377"/>
      <c r="I25" s="2377"/>
      <c r="J25" s="2377"/>
      <c r="K25" s="2377"/>
      <c r="L25" s="2377"/>
      <c r="M25" s="2377"/>
      <c r="N25" s="2377"/>
      <c r="O25" s="2377"/>
      <c r="P25" s="268"/>
    </row>
    <row r="26" spans="1:16" ht="9" customHeight="1" x14ac:dyDescent="0.2">
      <c r="A26" s="1365" t="s">
        <v>913</v>
      </c>
      <c r="B26" s="2377" t="s">
        <v>891</v>
      </c>
      <c r="C26" s="2377"/>
      <c r="D26" s="2377"/>
      <c r="E26" s="2377"/>
      <c r="F26" s="2377"/>
      <c r="G26" s="2377"/>
      <c r="H26" s="2377"/>
      <c r="I26" s="2377"/>
      <c r="J26" s="2377"/>
      <c r="K26" s="2377"/>
      <c r="L26" s="2377"/>
      <c r="M26" s="2377"/>
      <c r="N26" s="2377"/>
      <c r="O26" s="2377"/>
      <c r="P26" s="375"/>
    </row>
    <row r="27" spans="1:16" ht="27" customHeight="1" x14ac:dyDescent="0.2">
      <c r="A27" s="1365" t="s">
        <v>914</v>
      </c>
      <c r="B27" s="2377" t="s">
        <v>892</v>
      </c>
      <c r="C27" s="2377"/>
      <c r="D27" s="2377"/>
      <c r="E27" s="2377"/>
      <c r="F27" s="2377"/>
      <c r="G27" s="2377"/>
      <c r="H27" s="2377"/>
      <c r="I27" s="2377"/>
      <c r="J27" s="2377"/>
      <c r="K27" s="2377"/>
      <c r="L27" s="2377"/>
      <c r="M27" s="2377"/>
      <c r="N27" s="2377"/>
      <c r="O27" s="2377"/>
      <c r="P27" s="375"/>
    </row>
    <row r="28" spans="1:16" ht="18.600000000000001" customHeight="1" x14ac:dyDescent="0.2">
      <c r="A28" s="1365" t="s">
        <v>916</v>
      </c>
      <c r="B28" s="2377" t="s">
        <v>879</v>
      </c>
      <c r="C28" s="2377"/>
      <c r="D28" s="2377"/>
      <c r="E28" s="2377"/>
      <c r="F28" s="2377"/>
      <c r="G28" s="2377"/>
      <c r="H28" s="2377"/>
      <c r="I28" s="2377"/>
      <c r="J28" s="2377"/>
      <c r="K28" s="2377"/>
      <c r="L28" s="2377"/>
      <c r="M28" s="2377"/>
      <c r="N28" s="2377"/>
      <c r="O28" s="2377"/>
      <c r="P28" s="375"/>
    </row>
    <row r="29" spans="1:16" s="129" customFormat="1" ht="18" customHeight="1" x14ac:dyDescent="0.2">
      <c r="A29" s="376" t="s">
        <v>917</v>
      </c>
      <c r="B29" s="2377" t="s">
        <v>721</v>
      </c>
      <c r="C29" s="2377"/>
      <c r="D29" s="2377"/>
      <c r="E29" s="2377"/>
      <c r="F29" s="2377"/>
      <c r="G29" s="2377"/>
      <c r="H29" s="2377"/>
      <c r="I29" s="2377"/>
      <c r="J29" s="2377"/>
      <c r="K29" s="2377"/>
      <c r="L29" s="2377"/>
      <c r="M29" s="2377"/>
      <c r="N29" s="2377"/>
      <c r="O29" s="2377"/>
      <c r="P29" s="377"/>
    </row>
    <row r="30" spans="1:16" ht="9" customHeight="1" x14ac:dyDescent="0.2">
      <c r="A30" s="1365" t="s">
        <v>1167</v>
      </c>
      <c r="B30" s="2377" t="s">
        <v>1297</v>
      </c>
      <c r="C30" s="2377"/>
      <c r="D30" s="2377"/>
      <c r="E30" s="2377"/>
      <c r="F30" s="2377"/>
      <c r="G30" s="2377"/>
      <c r="H30" s="2377"/>
      <c r="I30" s="2377"/>
      <c r="J30" s="2377"/>
      <c r="K30" s="2377"/>
      <c r="L30" s="2377"/>
      <c r="M30" s="2377"/>
      <c r="N30" s="2377"/>
      <c r="O30" s="2377"/>
      <c r="P30" s="374"/>
    </row>
    <row r="31" spans="1:16" ht="19.5" customHeight="1" x14ac:dyDescent="0.2">
      <c r="A31" s="1365" t="s">
        <v>1184</v>
      </c>
      <c r="B31" s="2377" t="s">
        <v>1149</v>
      </c>
      <c r="C31" s="2377"/>
      <c r="D31" s="2377"/>
      <c r="E31" s="2377"/>
      <c r="F31" s="2377"/>
      <c r="G31" s="2377"/>
      <c r="H31" s="2377"/>
      <c r="I31" s="2377"/>
      <c r="J31" s="2377"/>
      <c r="K31" s="2377"/>
      <c r="L31" s="2377"/>
      <c r="M31" s="2377"/>
      <c r="N31" s="2377"/>
      <c r="O31" s="2377"/>
      <c r="P31" s="374"/>
    </row>
  </sheetData>
  <mergeCells count="36">
    <mergeCell ref="K6:L6"/>
    <mergeCell ref="A1:O1"/>
    <mergeCell ref="A2:O2"/>
    <mergeCell ref="A3:C3"/>
    <mergeCell ref="D3:P3"/>
    <mergeCell ref="G5:O5"/>
    <mergeCell ref="F7:G7"/>
    <mergeCell ref="I7:J7"/>
    <mergeCell ref="K7:L7"/>
    <mergeCell ref="N7:O7"/>
    <mergeCell ref="F8:G8"/>
    <mergeCell ref="I8:J8"/>
    <mergeCell ref="K8:L8"/>
    <mergeCell ref="N8:O8"/>
    <mergeCell ref="B19:C19"/>
    <mergeCell ref="B9:C9"/>
    <mergeCell ref="B10:C10"/>
    <mergeCell ref="B11:C11"/>
    <mergeCell ref="B12:C12"/>
    <mergeCell ref="B13:C13"/>
    <mergeCell ref="B14:C14"/>
    <mergeCell ref="B15:C15"/>
    <mergeCell ref="B16:C16"/>
    <mergeCell ref="B17:C17"/>
    <mergeCell ref="B18:C18"/>
    <mergeCell ref="B31:O31"/>
    <mergeCell ref="B20:C20"/>
    <mergeCell ref="B21:C21"/>
    <mergeCell ref="B23:O23"/>
    <mergeCell ref="B24:O24"/>
    <mergeCell ref="B25:O25"/>
    <mergeCell ref="B26:O26"/>
    <mergeCell ref="B27:O27"/>
    <mergeCell ref="B28:O28"/>
    <mergeCell ref="B29:O29"/>
    <mergeCell ref="B30:O30"/>
  </mergeCells>
  <printOptions horizontalCentered="1"/>
  <pageMargins left="0.23622047244094491" right="0.23622047244094491" top="0.31496062992125984" bottom="0.23622047244094491" header="0.11811023622047245" footer="0.11811023622047245"/>
  <pageSetup scale="98" orientation="landscape" r:id="rId1"/>
  <ignoredErrors>
    <ignoredError sqref="F8:G8 E13:F13 E9:F9 M9 E10:K10 M10 E12:F12 M12 I8:M8 I13:L13 K12 I12 H9:I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zoomScaleNormal="100" zoomScaleSheetLayoutView="100" workbookViewId="0">
      <selection activeCell="G38" sqref="G38"/>
    </sheetView>
  </sheetViews>
  <sheetFormatPr defaultColWidth="9.140625" defaultRowHeight="9" x14ac:dyDescent="0.15"/>
  <cols>
    <col min="1" max="1" width="3.140625" style="234" customWidth="1"/>
    <col min="2" max="3" width="1.7109375" style="234" customWidth="1"/>
    <col min="4" max="4" width="106.42578125" style="234" customWidth="1"/>
    <col min="5" max="5" width="8.140625" style="234" bestFit="1" customWidth="1"/>
    <col min="6" max="6" width="0.7109375" style="234" customWidth="1"/>
    <col min="7" max="7" width="11" style="234" customWidth="1"/>
    <col min="8" max="8" width="1.42578125" style="234" customWidth="1"/>
    <col min="9" max="9" width="0.7109375" style="234" customWidth="1"/>
    <col min="10" max="10" width="6.5703125" style="234" customWidth="1"/>
    <col min="11" max="11" width="0.7109375" style="234" customWidth="1"/>
    <col min="12" max="12" width="6.5703125" style="234" customWidth="1"/>
    <col min="13" max="13" width="0.7109375" style="234" customWidth="1"/>
    <col min="14" max="14" width="6.28515625" style="234" customWidth="1"/>
    <col min="15" max="15" width="0.7109375" style="234" customWidth="1"/>
    <col min="16" max="16" width="6.5703125" style="234" customWidth="1"/>
    <col min="17" max="17" width="0.7109375" style="234" customWidth="1"/>
    <col min="18" max="19" width="9.140625" style="234" customWidth="1"/>
    <col min="20" max="20" width="9.140625" style="236" customWidth="1"/>
    <col min="21" max="27" width="9.140625" style="234" customWidth="1"/>
    <col min="28" max="28" width="9.140625" style="237" customWidth="1"/>
    <col min="29" max="29" width="9.140625" style="234" customWidth="1"/>
    <col min="30" max="16384" width="9.140625" style="234"/>
  </cols>
  <sheetData>
    <row r="1" spans="1:28" ht="18.75" customHeight="1" x14ac:dyDescent="0.15">
      <c r="A1" s="2432" t="s">
        <v>1390</v>
      </c>
      <c r="B1" s="2432"/>
      <c r="C1" s="2432"/>
      <c r="D1" s="2432"/>
      <c r="E1" s="2432"/>
      <c r="F1" s="2432"/>
      <c r="G1" s="2432"/>
      <c r="H1" s="2432"/>
      <c r="I1" s="2432"/>
      <c r="J1" s="2432"/>
      <c r="K1" s="2432"/>
      <c r="L1" s="2432"/>
      <c r="M1" s="2432"/>
      <c r="N1" s="2432"/>
      <c r="O1" s="2432"/>
      <c r="P1" s="2432"/>
      <c r="Q1" s="2432"/>
    </row>
    <row r="2" spans="1:28" s="235" customFormat="1" ht="4.5" customHeight="1" x14ac:dyDescent="0.15">
      <c r="A2" s="2433"/>
      <c r="B2" s="2433"/>
      <c r="C2" s="2433"/>
      <c r="D2" s="2433"/>
      <c r="E2" s="2433"/>
      <c r="F2" s="2433"/>
      <c r="G2" s="2433"/>
      <c r="H2" s="2433"/>
      <c r="I2" s="2433"/>
      <c r="J2" s="1934"/>
      <c r="K2" s="1934"/>
      <c r="L2" s="1934"/>
      <c r="M2" s="1934"/>
      <c r="N2" s="1934"/>
      <c r="O2" s="1934"/>
      <c r="P2" s="1935"/>
      <c r="Q2" s="1935"/>
    </row>
    <row r="3" spans="1:28" s="1328" customFormat="1" ht="9" customHeight="1" x14ac:dyDescent="0.15">
      <c r="A3" s="2434" t="s">
        <v>101</v>
      </c>
      <c r="B3" s="2434"/>
      <c r="C3" s="2434"/>
      <c r="D3" s="2434"/>
      <c r="E3" s="2435" t="s">
        <v>1274</v>
      </c>
      <c r="F3" s="2436"/>
      <c r="G3" s="2436"/>
      <c r="H3" s="2436"/>
      <c r="I3" s="2437"/>
      <c r="J3" s="1936" t="s">
        <v>949</v>
      </c>
      <c r="K3" s="1937"/>
      <c r="L3" s="1936" t="s">
        <v>102</v>
      </c>
      <c r="M3" s="1937"/>
      <c r="N3" s="1936" t="s">
        <v>103</v>
      </c>
      <c r="O3" s="1937"/>
      <c r="P3" s="1936" t="s">
        <v>104</v>
      </c>
      <c r="Q3" s="1938"/>
      <c r="T3" s="1330"/>
      <c r="AB3" s="1329"/>
    </row>
    <row r="4" spans="1:28" s="1328" customFormat="1" ht="9" customHeight="1" x14ac:dyDescent="0.15">
      <c r="A4" s="2431" t="s">
        <v>956</v>
      </c>
      <c r="B4" s="2431"/>
      <c r="C4" s="2431"/>
      <c r="D4" s="1939"/>
      <c r="E4" s="1940"/>
      <c r="F4" s="1941"/>
      <c r="G4" s="1940" t="s">
        <v>105</v>
      </c>
      <c r="H4" s="1942" t="s">
        <v>907</v>
      </c>
      <c r="I4" s="1943"/>
      <c r="J4" s="1944"/>
      <c r="K4" s="1943"/>
      <c r="L4" s="1944"/>
      <c r="M4" s="1943"/>
      <c r="N4" s="1944"/>
      <c r="O4" s="1943"/>
      <c r="P4" s="1944"/>
      <c r="Q4" s="1943"/>
      <c r="T4" s="1330"/>
      <c r="AB4" s="1329"/>
    </row>
    <row r="5" spans="1:28" s="1328" customFormat="1" ht="9" customHeight="1" x14ac:dyDescent="0.15">
      <c r="A5" s="1945"/>
      <c r="B5" s="2431" t="s">
        <v>106</v>
      </c>
      <c r="C5" s="2431"/>
      <c r="D5" s="2431"/>
      <c r="E5" s="1946"/>
      <c r="F5" s="1947"/>
      <c r="G5" s="1948"/>
      <c r="H5" s="1948"/>
      <c r="I5" s="1947"/>
      <c r="J5" s="1949"/>
      <c r="K5" s="1950"/>
      <c r="L5" s="1949"/>
      <c r="M5" s="1950"/>
      <c r="N5" s="1949"/>
      <c r="O5" s="1950"/>
      <c r="P5" s="1949"/>
      <c r="Q5" s="1951"/>
      <c r="T5" s="1330"/>
      <c r="AB5" s="1329"/>
    </row>
    <row r="6" spans="1:28" s="1328" customFormat="1" ht="9" customHeight="1" x14ac:dyDescent="0.15">
      <c r="A6" s="1952">
        <v>1</v>
      </c>
      <c r="B6" s="1952"/>
      <c r="C6" s="2439" t="s">
        <v>107</v>
      </c>
      <c r="D6" s="2439"/>
      <c r="E6" s="1953">
        <v>13568</v>
      </c>
      <c r="F6" s="1954"/>
      <c r="G6" s="1955" t="s">
        <v>45</v>
      </c>
      <c r="H6" s="1956"/>
      <c r="I6" s="1954"/>
      <c r="J6" s="1955">
        <v>13477</v>
      </c>
      <c r="K6" s="1957"/>
      <c r="L6" s="1955">
        <v>13379</v>
      </c>
      <c r="M6" s="1957"/>
      <c r="N6" s="1955">
        <v>13334</v>
      </c>
      <c r="O6" s="1957"/>
      <c r="P6" s="1955">
        <v>13295</v>
      </c>
      <c r="Q6" s="1954"/>
      <c r="T6" s="1330"/>
      <c r="AB6" s="1329"/>
    </row>
    <row r="7" spans="1:28" s="1328" customFormat="1" ht="9" customHeight="1" x14ac:dyDescent="0.15">
      <c r="A7" s="1952">
        <v>2</v>
      </c>
      <c r="B7" s="1952"/>
      <c r="C7" s="2438" t="s">
        <v>108</v>
      </c>
      <c r="D7" s="2438"/>
      <c r="E7" s="1953">
        <v>19793</v>
      </c>
      <c r="F7" s="1954"/>
      <c r="G7" s="1955" t="s">
        <v>28</v>
      </c>
      <c r="H7" s="1956"/>
      <c r="I7" s="1954"/>
      <c r="J7" s="1955">
        <v>19101</v>
      </c>
      <c r="K7" s="1958"/>
      <c r="L7" s="1955">
        <v>18537</v>
      </c>
      <c r="M7" s="1958"/>
      <c r="N7" s="1955">
        <v>18051</v>
      </c>
      <c r="O7" s="1958"/>
      <c r="P7" s="1955">
        <v>17412</v>
      </c>
      <c r="Q7" s="1954"/>
      <c r="T7" s="1330"/>
      <c r="AB7" s="1329"/>
    </row>
    <row r="8" spans="1:28" s="1328" customFormat="1" ht="9" customHeight="1" x14ac:dyDescent="0.15">
      <c r="A8" s="1959">
        <v>3</v>
      </c>
      <c r="B8" s="1959"/>
      <c r="C8" s="2438" t="s">
        <v>109</v>
      </c>
      <c r="D8" s="2438"/>
      <c r="E8" s="1953">
        <v>1094</v>
      </c>
      <c r="F8" s="1954"/>
      <c r="G8" s="1955" t="s">
        <v>46</v>
      </c>
      <c r="H8" s="1956"/>
      <c r="I8" s="1954"/>
      <c r="J8" s="1955">
        <v>752</v>
      </c>
      <c r="K8" s="1958"/>
      <c r="L8" s="1955">
        <v>777</v>
      </c>
      <c r="M8" s="1958"/>
      <c r="N8" s="1955">
        <v>746</v>
      </c>
      <c r="O8" s="1958"/>
      <c r="P8" s="1955">
        <v>403</v>
      </c>
      <c r="Q8" s="1954"/>
      <c r="T8" s="1330"/>
      <c r="AB8" s="1329"/>
    </row>
    <row r="9" spans="1:28" s="1328" customFormat="1" ht="20.25" customHeight="1" x14ac:dyDescent="0.15">
      <c r="A9" s="1960">
        <v>4</v>
      </c>
      <c r="B9" s="1959"/>
      <c r="C9" s="2438" t="s">
        <v>1343</v>
      </c>
      <c r="D9" s="2438"/>
      <c r="E9" s="1953" t="s">
        <v>133</v>
      </c>
      <c r="F9" s="1954"/>
      <c r="G9" s="1955"/>
      <c r="H9" s="1956"/>
      <c r="I9" s="1954"/>
      <c r="J9" s="1955" t="s">
        <v>133</v>
      </c>
      <c r="K9" s="1958"/>
      <c r="L9" s="1955" t="s">
        <v>133</v>
      </c>
      <c r="M9" s="1958"/>
      <c r="N9" s="1955" t="s">
        <v>133</v>
      </c>
      <c r="O9" s="1958"/>
      <c r="P9" s="1955" t="s">
        <v>133</v>
      </c>
      <c r="Q9" s="1954"/>
      <c r="T9" s="1330"/>
      <c r="AB9" s="1329"/>
    </row>
    <row r="10" spans="1:28" s="1328" customFormat="1" ht="9" customHeight="1" x14ac:dyDescent="0.15">
      <c r="A10" s="1960">
        <v>5</v>
      </c>
      <c r="B10" s="1959"/>
      <c r="C10" s="2438" t="s">
        <v>967</v>
      </c>
      <c r="D10" s="2438"/>
      <c r="E10" s="1961">
        <v>124</v>
      </c>
      <c r="F10" s="1954"/>
      <c r="G10" s="1962" t="s">
        <v>47</v>
      </c>
      <c r="H10" s="1963"/>
      <c r="I10" s="1954"/>
      <c r="J10" s="1962">
        <v>121</v>
      </c>
      <c r="K10" s="1958"/>
      <c r="L10" s="1962">
        <v>118</v>
      </c>
      <c r="M10" s="1958"/>
      <c r="N10" s="1962">
        <v>118</v>
      </c>
      <c r="O10" s="1958"/>
      <c r="P10" s="1962">
        <v>113</v>
      </c>
      <c r="Q10" s="1954"/>
      <c r="T10" s="1330"/>
      <c r="AB10" s="1329"/>
    </row>
    <row r="11" spans="1:28" s="1328" customFormat="1" ht="9" customHeight="1" x14ac:dyDescent="0.15">
      <c r="A11" s="1959">
        <v>6</v>
      </c>
      <c r="B11" s="1959"/>
      <c r="C11" s="2440" t="s">
        <v>110</v>
      </c>
      <c r="D11" s="2440"/>
      <c r="E11" s="1964">
        <f>SUM(E6:E10)</f>
        <v>34579</v>
      </c>
      <c r="F11" s="1965"/>
      <c r="G11" s="1966"/>
      <c r="H11" s="1967"/>
      <c r="I11" s="1965"/>
      <c r="J11" s="1966">
        <f>SUM(J6:J10)</f>
        <v>33451</v>
      </c>
      <c r="K11" s="1968"/>
      <c r="L11" s="1966">
        <f>SUM(L6:L10)</f>
        <v>32811</v>
      </c>
      <c r="M11" s="1968"/>
      <c r="N11" s="1966">
        <f>SUM(N6:N10)</f>
        <v>32249</v>
      </c>
      <c r="O11" s="1968"/>
      <c r="P11" s="1966">
        <f>SUM(P6:P10)</f>
        <v>31223</v>
      </c>
      <c r="Q11" s="1965"/>
      <c r="T11" s="1330"/>
      <c r="AB11" s="1329"/>
    </row>
    <row r="12" spans="1:28" s="1328" customFormat="1" ht="9" customHeight="1" x14ac:dyDescent="0.15">
      <c r="A12" s="1969"/>
      <c r="B12" s="2441" t="s">
        <v>111</v>
      </c>
      <c r="C12" s="2441"/>
      <c r="D12" s="2441"/>
      <c r="E12" s="1961"/>
      <c r="F12" s="1954"/>
      <c r="G12" s="1962"/>
      <c r="H12" s="1963"/>
      <c r="I12" s="1954"/>
      <c r="J12" s="1962"/>
      <c r="K12" s="1958"/>
      <c r="L12" s="1962"/>
      <c r="M12" s="1958"/>
      <c r="N12" s="1962"/>
      <c r="O12" s="1958"/>
      <c r="P12" s="1962"/>
      <c r="Q12" s="1954"/>
      <c r="T12" s="1330"/>
      <c r="AB12" s="1329"/>
    </row>
    <row r="13" spans="1:28" s="1328" customFormat="1" ht="9" customHeight="1" x14ac:dyDescent="0.15">
      <c r="A13" s="1970">
        <v>7</v>
      </c>
      <c r="B13" s="1952"/>
      <c r="C13" s="2439" t="s">
        <v>112</v>
      </c>
      <c r="D13" s="2439"/>
      <c r="E13" s="1953">
        <v>28</v>
      </c>
      <c r="F13" s="1954"/>
      <c r="G13" s="1955" t="s">
        <v>984</v>
      </c>
      <c r="H13" s="1956"/>
      <c r="I13" s="1954"/>
      <c r="J13" s="1955">
        <v>26</v>
      </c>
      <c r="K13" s="1958"/>
      <c r="L13" s="1955">
        <v>27</v>
      </c>
      <c r="M13" s="1958"/>
      <c r="N13" s="1955">
        <v>55</v>
      </c>
      <c r="O13" s="1958"/>
      <c r="P13" s="1955">
        <v>50</v>
      </c>
      <c r="Q13" s="1954"/>
      <c r="T13" s="1330"/>
      <c r="AB13" s="1329"/>
    </row>
    <row r="14" spans="1:28" s="1328" customFormat="1" ht="9" customHeight="1" x14ac:dyDescent="0.15">
      <c r="A14" s="1952">
        <v>8</v>
      </c>
      <c r="B14" s="1952"/>
      <c r="C14" s="2439" t="s">
        <v>113</v>
      </c>
      <c r="D14" s="2439"/>
      <c r="E14" s="1953">
        <v>5569</v>
      </c>
      <c r="F14" s="1954"/>
      <c r="G14" s="1955" t="s">
        <v>48</v>
      </c>
      <c r="H14" s="1956"/>
      <c r="I14" s="1954"/>
      <c r="J14" s="1955">
        <v>5480</v>
      </c>
      <c r="K14" s="1958"/>
      <c r="L14" s="1955">
        <v>5489</v>
      </c>
      <c r="M14" s="1958"/>
      <c r="N14" s="1955">
        <v>5436</v>
      </c>
      <c r="O14" s="1958"/>
      <c r="P14" s="1955">
        <v>5370</v>
      </c>
      <c r="Q14" s="1954"/>
      <c r="T14" s="1330"/>
      <c r="AB14" s="1329"/>
    </row>
    <row r="15" spans="1:28" s="1328" customFormat="1" ht="9" customHeight="1" x14ac:dyDescent="0.15">
      <c r="A15" s="1960">
        <v>9</v>
      </c>
      <c r="B15" s="1959"/>
      <c r="C15" s="2438" t="s">
        <v>968</v>
      </c>
      <c r="D15" s="2438"/>
      <c r="E15" s="1953">
        <v>1669</v>
      </c>
      <c r="F15" s="1954"/>
      <c r="G15" s="1955" t="s">
        <v>49</v>
      </c>
      <c r="H15" s="1956"/>
      <c r="I15" s="1954"/>
      <c r="J15" s="1955">
        <v>1641</v>
      </c>
      <c r="K15" s="1958"/>
      <c r="L15" s="1955">
        <v>1661</v>
      </c>
      <c r="M15" s="1958"/>
      <c r="N15" s="1955">
        <v>1649</v>
      </c>
      <c r="O15" s="1958"/>
      <c r="P15" s="1955">
        <v>1654</v>
      </c>
      <c r="Q15" s="1954"/>
      <c r="T15" s="1330"/>
      <c r="AB15" s="1329"/>
    </row>
    <row r="16" spans="1:28" s="1328" customFormat="1" ht="9" customHeight="1" x14ac:dyDescent="0.15">
      <c r="A16" s="1960">
        <v>10</v>
      </c>
      <c r="B16" s="1959"/>
      <c r="C16" s="2438" t="s">
        <v>969</v>
      </c>
      <c r="D16" s="2438"/>
      <c r="E16" s="1953">
        <v>51</v>
      </c>
      <c r="F16" s="1954"/>
      <c r="G16" s="1955" t="s">
        <v>50</v>
      </c>
      <c r="H16" s="1956"/>
      <c r="I16" s="1954"/>
      <c r="J16" s="1955">
        <v>49</v>
      </c>
      <c r="K16" s="1958"/>
      <c r="L16" s="1955">
        <v>38</v>
      </c>
      <c r="M16" s="1958"/>
      <c r="N16" s="1955">
        <v>19</v>
      </c>
      <c r="O16" s="1958"/>
      <c r="P16" s="1955">
        <v>5</v>
      </c>
      <c r="Q16" s="1954"/>
      <c r="T16" s="1330"/>
      <c r="AB16" s="1329"/>
    </row>
    <row r="17" spans="1:28" s="1328" customFormat="1" ht="9" customHeight="1" x14ac:dyDescent="0.15">
      <c r="A17" s="1952">
        <v>11</v>
      </c>
      <c r="B17" s="1959"/>
      <c r="C17" s="2438" t="s">
        <v>114</v>
      </c>
      <c r="D17" s="2438"/>
      <c r="E17" s="1953">
        <v>67</v>
      </c>
      <c r="F17" s="1954"/>
      <c r="G17" s="1955" t="s">
        <v>51</v>
      </c>
      <c r="H17" s="1956"/>
      <c r="I17" s="1954"/>
      <c r="J17" s="1955">
        <v>25</v>
      </c>
      <c r="K17" s="1958"/>
      <c r="L17" s="1955">
        <v>-18</v>
      </c>
      <c r="M17" s="1958"/>
      <c r="N17" s="1955">
        <v>10</v>
      </c>
      <c r="O17" s="1958"/>
      <c r="P17" s="1955">
        <v>0</v>
      </c>
      <c r="Q17" s="1954"/>
      <c r="T17" s="1330"/>
      <c r="AB17" s="1329"/>
    </row>
    <row r="18" spans="1:28" s="1328" customFormat="1" ht="9" customHeight="1" x14ac:dyDescent="0.15">
      <c r="A18" s="1959">
        <v>12</v>
      </c>
      <c r="B18" s="1959"/>
      <c r="C18" s="2438" t="s">
        <v>1191</v>
      </c>
      <c r="D18" s="2438"/>
      <c r="E18" s="1953">
        <v>661</v>
      </c>
      <c r="F18" s="1954"/>
      <c r="G18" s="1955" t="s">
        <v>984</v>
      </c>
      <c r="H18" s="1956"/>
      <c r="I18" s="1954"/>
      <c r="J18" s="1955">
        <v>662</v>
      </c>
      <c r="K18" s="1958"/>
      <c r="L18" s="1955">
        <v>647</v>
      </c>
      <c r="M18" s="1958"/>
      <c r="N18" s="1955">
        <v>625</v>
      </c>
      <c r="O18" s="1958"/>
      <c r="P18" s="1955">
        <v>625</v>
      </c>
      <c r="Q18" s="1954"/>
      <c r="T18" s="1330"/>
      <c r="AB18" s="1329"/>
    </row>
    <row r="19" spans="1:28" s="1328" customFormat="1" ht="9" customHeight="1" x14ac:dyDescent="0.15">
      <c r="A19" s="1959">
        <v>13</v>
      </c>
      <c r="B19" s="1959"/>
      <c r="C19" s="2438" t="s">
        <v>1004</v>
      </c>
      <c r="D19" s="2438"/>
      <c r="E19" s="1953">
        <v>0</v>
      </c>
      <c r="F19" s="1954"/>
      <c r="G19" s="1955"/>
      <c r="H19" s="1956"/>
      <c r="I19" s="1954"/>
      <c r="J19" s="1955">
        <v>0</v>
      </c>
      <c r="K19" s="1958"/>
      <c r="L19" s="1955">
        <v>0</v>
      </c>
      <c r="M19" s="1958"/>
      <c r="N19" s="1955">
        <v>0</v>
      </c>
      <c r="O19" s="1958"/>
      <c r="P19" s="1955">
        <v>0</v>
      </c>
      <c r="Q19" s="1954"/>
      <c r="T19" s="1330"/>
      <c r="AB19" s="1329"/>
    </row>
    <row r="20" spans="1:28" s="1328" customFormat="1" ht="9" customHeight="1" x14ac:dyDescent="0.15">
      <c r="A20" s="1970">
        <v>14</v>
      </c>
      <c r="B20" s="1952"/>
      <c r="C20" s="2439" t="s">
        <v>970</v>
      </c>
      <c r="D20" s="2439"/>
      <c r="E20" s="1953">
        <v>40</v>
      </c>
      <c r="F20" s="1954"/>
      <c r="G20" s="1955" t="s">
        <v>52</v>
      </c>
      <c r="H20" s="1956"/>
      <c r="I20" s="1954"/>
      <c r="J20" s="1955">
        <v>55</v>
      </c>
      <c r="K20" s="1958"/>
      <c r="L20" s="1955">
        <v>41</v>
      </c>
      <c r="M20" s="1958"/>
      <c r="N20" s="1955">
        <v>48</v>
      </c>
      <c r="O20" s="1958"/>
      <c r="P20" s="1955">
        <v>35</v>
      </c>
      <c r="Q20" s="1954"/>
      <c r="T20" s="1330"/>
      <c r="AB20" s="1329"/>
    </row>
    <row r="21" spans="1:28" s="1328" customFormat="1" ht="9" customHeight="1" x14ac:dyDescent="0.15">
      <c r="A21" s="1959">
        <v>15</v>
      </c>
      <c r="B21" s="1959"/>
      <c r="C21" s="2438" t="s">
        <v>115</v>
      </c>
      <c r="D21" s="2438"/>
      <c r="E21" s="1953">
        <v>185</v>
      </c>
      <c r="F21" s="1954"/>
      <c r="G21" s="1955" t="s">
        <v>53</v>
      </c>
      <c r="H21" s="1956"/>
      <c r="I21" s="1954"/>
      <c r="J21" s="1955">
        <v>174</v>
      </c>
      <c r="K21" s="1958"/>
      <c r="L21" s="1955">
        <v>284</v>
      </c>
      <c r="M21" s="1958"/>
      <c r="N21" s="1955">
        <v>496</v>
      </c>
      <c r="O21" s="1958"/>
      <c r="P21" s="1955">
        <v>259</v>
      </c>
      <c r="Q21" s="1954"/>
      <c r="T21" s="1330"/>
      <c r="AB21" s="1329"/>
    </row>
    <row r="22" spans="1:28" s="1328" customFormat="1" ht="9" customHeight="1" x14ac:dyDescent="0.15">
      <c r="A22" s="1959">
        <v>16</v>
      </c>
      <c r="B22" s="1959"/>
      <c r="C22" s="2438" t="s">
        <v>116</v>
      </c>
      <c r="D22" s="2438"/>
      <c r="E22" s="1953">
        <v>5</v>
      </c>
      <c r="F22" s="1954"/>
      <c r="G22" s="1955" t="s">
        <v>984</v>
      </c>
      <c r="H22" s="1956"/>
      <c r="I22" s="1954"/>
      <c r="J22" s="1955">
        <v>3</v>
      </c>
      <c r="K22" s="1958"/>
      <c r="L22" s="1955">
        <v>1</v>
      </c>
      <c r="M22" s="1958"/>
      <c r="N22" s="1955">
        <v>0</v>
      </c>
      <c r="O22" s="1958"/>
      <c r="P22" s="1955">
        <v>0</v>
      </c>
      <c r="Q22" s="1954"/>
      <c r="T22" s="1330"/>
      <c r="AB22" s="1329"/>
    </row>
    <row r="23" spans="1:28" s="1328" customFormat="1" ht="11.25" customHeight="1" x14ac:dyDescent="0.15">
      <c r="A23" s="1959">
        <v>17</v>
      </c>
      <c r="B23" s="1959"/>
      <c r="C23" s="2438" t="s">
        <v>1005</v>
      </c>
      <c r="D23" s="2438"/>
      <c r="E23" s="1953">
        <v>0</v>
      </c>
      <c r="F23" s="1954"/>
      <c r="G23" s="1955"/>
      <c r="H23" s="1956"/>
      <c r="I23" s="1954"/>
      <c r="J23" s="1955">
        <v>0</v>
      </c>
      <c r="K23" s="1958"/>
      <c r="L23" s="1955">
        <v>0</v>
      </c>
      <c r="M23" s="1958"/>
      <c r="N23" s="1955">
        <v>0</v>
      </c>
      <c r="O23" s="1958"/>
      <c r="P23" s="1955">
        <v>0</v>
      </c>
      <c r="Q23" s="1954"/>
      <c r="T23" s="1330"/>
      <c r="AB23" s="1329"/>
    </row>
    <row r="24" spans="1:28" s="1328" customFormat="1" ht="9.75" customHeight="1" x14ac:dyDescent="0.15">
      <c r="A24" s="1959">
        <v>18</v>
      </c>
      <c r="B24" s="1959"/>
      <c r="C24" s="2438" t="s">
        <v>1006</v>
      </c>
      <c r="D24" s="2438"/>
      <c r="E24" s="1953">
        <v>0</v>
      </c>
      <c r="F24" s="1954"/>
      <c r="G24" s="1955"/>
      <c r="H24" s="1956"/>
      <c r="I24" s="1954"/>
      <c r="J24" s="1955">
        <v>0</v>
      </c>
      <c r="K24" s="1958"/>
      <c r="L24" s="1955">
        <v>0</v>
      </c>
      <c r="M24" s="1958"/>
      <c r="N24" s="1955">
        <v>0</v>
      </c>
      <c r="O24" s="1958"/>
      <c r="P24" s="1955">
        <v>0</v>
      </c>
      <c r="Q24" s="1954"/>
      <c r="T24" s="1330"/>
      <c r="AB24" s="1329"/>
    </row>
    <row r="25" spans="1:28" s="1328" customFormat="1" ht="9" customHeight="1" x14ac:dyDescent="0.15">
      <c r="A25" s="1971">
        <v>19</v>
      </c>
      <c r="B25" s="1972"/>
      <c r="C25" s="2442" t="s">
        <v>974</v>
      </c>
      <c r="D25" s="2442"/>
      <c r="E25" s="1961"/>
      <c r="F25" s="1954"/>
      <c r="G25" s="1962"/>
      <c r="H25" s="1963"/>
      <c r="I25" s="1954"/>
      <c r="J25" s="1962"/>
      <c r="K25" s="1958"/>
      <c r="L25" s="1962"/>
      <c r="M25" s="1958"/>
      <c r="N25" s="1962"/>
      <c r="O25" s="1958"/>
      <c r="P25" s="1962"/>
      <c r="Q25" s="1954"/>
      <c r="T25" s="1330"/>
      <c r="AB25" s="1329"/>
    </row>
    <row r="26" spans="1:28" s="1328" customFormat="1" ht="9" customHeight="1" x14ac:dyDescent="0.15">
      <c r="A26" s="1952"/>
      <c r="B26" s="1952"/>
      <c r="C26" s="1952"/>
      <c r="D26" s="1952" t="s">
        <v>117</v>
      </c>
      <c r="E26" s="1953">
        <v>0</v>
      </c>
      <c r="F26" s="1954"/>
      <c r="G26" s="1955" t="s">
        <v>54</v>
      </c>
      <c r="H26" s="1956"/>
      <c r="I26" s="1954"/>
      <c r="J26" s="1955">
        <v>0</v>
      </c>
      <c r="K26" s="1958"/>
      <c r="L26" s="1955">
        <v>0</v>
      </c>
      <c r="M26" s="1958"/>
      <c r="N26" s="1955">
        <v>0</v>
      </c>
      <c r="O26" s="1958"/>
      <c r="P26" s="1955">
        <v>0</v>
      </c>
      <c r="Q26" s="1954"/>
      <c r="T26" s="1330"/>
      <c r="AB26" s="1329"/>
    </row>
    <row r="27" spans="1:28" s="1328" customFormat="1" ht="9" customHeight="1" x14ac:dyDescent="0.15">
      <c r="A27" s="1959">
        <v>20</v>
      </c>
      <c r="B27" s="1959"/>
      <c r="C27" s="2438" t="s">
        <v>1078</v>
      </c>
      <c r="D27" s="2438"/>
      <c r="E27" s="1953">
        <v>0</v>
      </c>
      <c r="F27" s="1954"/>
      <c r="G27" s="1955"/>
      <c r="H27" s="1956"/>
      <c r="I27" s="1954"/>
      <c r="J27" s="1955">
        <v>0</v>
      </c>
      <c r="K27" s="1958"/>
      <c r="L27" s="1955">
        <v>0</v>
      </c>
      <c r="M27" s="1958"/>
      <c r="N27" s="1955">
        <v>0</v>
      </c>
      <c r="O27" s="1958"/>
      <c r="P27" s="1955">
        <v>0</v>
      </c>
      <c r="Q27" s="1954"/>
      <c r="T27" s="1330"/>
      <c r="AB27" s="1329"/>
    </row>
    <row r="28" spans="1:28" s="1328" customFormat="1" ht="9" customHeight="1" x14ac:dyDescent="0.15">
      <c r="A28" s="1959">
        <v>21</v>
      </c>
      <c r="B28" s="1959"/>
      <c r="C28" s="2438" t="s">
        <v>1079</v>
      </c>
      <c r="D28" s="2438"/>
      <c r="E28" s="1953">
        <v>0</v>
      </c>
      <c r="F28" s="1954"/>
      <c r="G28" s="1955"/>
      <c r="H28" s="1956"/>
      <c r="I28" s="1954"/>
      <c r="J28" s="1955">
        <v>0</v>
      </c>
      <c r="K28" s="1958"/>
      <c r="L28" s="1955">
        <v>0</v>
      </c>
      <c r="M28" s="1958"/>
      <c r="N28" s="1955">
        <v>0</v>
      </c>
      <c r="O28" s="1958"/>
      <c r="P28" s="1955">
        <v>0</v>
      </c>
      <c r="Q28" s="1954"/>
      <c r="T28" s="1330"/>
      <c r="AB28" s="1329"/>
    </row>
    <row r="29" spans="1:28" s="1328" customFormat="1" ht="9" customHeight="1" x14ac:dyDescent="0.15">
      <c r="A29" s="1959">
        <v>22</v>
      </c>
      <c r="B29" s="1959"/>
      <c r="C29" s="2438" t="s">
        <v>118</v>
      </c>
      <c r="D29" s="2438"/>
      <c r="E29" s="1953">
        <v>0</v>
      </c>
      <c r="F29" s="1954"/>
      <c r="G29" s="1955"/>
      <c r="H29" s="1956"/>
      <c r="I29" s="1954"/>
      <c r="J29" s="1955">
        <v>0</v>
      </c>
      <c r="K29" s="1958"/>
      <c r="L29" s="1973">
        <v>0</v>
      </c>
      <c r="M29" s="1958"/>
      <c r="N29" s="1973">
        <v>0</v>
      </c>
      <c r="O29" s="1958"/>
      <c r="P29" s="1973">
        <v>0</v>
      </c>
      <c r="Q29" s="1954"/>
      <c r="T29" s="1330"/>
      <c r="AB29" s="1329"/>
    </row>
    <row r="30" spans="1:28" s="1328" customFormat="1" ht="9" customHeight="1" x14ac:dyDescent="0.15">
      <c r="A30" s="1959">
        <v>23</v>
      </c>
      <c r="B30" s="1959"/>
      <c r="C30" s="1952"/>
      <c r="D30" s="1952" t="s">
        <v>119</v>
      </c>
      <c r="E30" s="1953">
        <v>0</v>
      </c>
      <c r="F30" s="1954"/>
      <c r="G30" s="1955" t="s">
        <v>55</v>
      </c>
      <c r="H30" s="1956"/>
      <c r="I30" s="1954"/>
      <c r="J30" s="1955">
        <v>0</v>
      </c>
      <c r="K30" s="1958"/>
      <c r="L30" s="1955">
        <v>0</v>
      </c>
      <c r="M30" s="1958"/>
      <c r="N30" s="1955">
        <v>0</v>
      </c>
      <c r="O30" s="1958"/>
      <c r="P30" s="1955">
        <v>0</v>
      </c>
      <c r="Q30" s="1954"/>
      <c r="T30" s="1330"/>
      <c r="AB30" s="1329"/>
    </row>
    <row r="31" spans="1:28" s="1328" customFormat="1" ht="9" customHeight="1" x14ac:dyDescent="0.15">
      <c r="A31" s="1959">
        <v>24</v>
      </c>
      <c r="B31" s="1959"/>
      <c r="C31" s="1974"/>
      <c r="D31" s="1952" t="s">
        <v>1080</v>
      </c>
      <c r="E31" s="1953">
        <v>0</v>
      </c>
      <c r="F31" s="1954"/>
      <c r="G31" s="1955"/>
      <c r="H31" s="1956"/>
      <c r="I31" s="1954"/>
      <c r="J31" s="1955">
        <v>0</v>
      </c>
      <c r="K31" s="1958"/>
      <c r="L31" s="1955">
        <v>0</v>
      </c>
      <c r="M31" s="1958"/>
      <c r="N31" s="1955">
        <v>0</v>
      </c>
      <c r="O31" s="1958"/>
      <c r="P31" s="1955">
        <v>0</v>
      </c>
      <c r="Q31" s="1954"/>
      <c r="T31" s="1330"/>
      <c r="AB31" s="1329"/>
    </row>
    <row r="32" spans="1:28" s="1328" customFormat="1" ht="9" customHeight="1" x14ac:dyDescent="0.15">
      <c r="A32" s="1959">
        <v>25</v>
      </c>
      <c r="B32" s="1959"/>
      <c r="C32" s="1952"/>
      <c r="D32" s="1952" t="s">
        <v>120</v>
      </c>
      <c r="E32" s="1953">
        <v>0</v>
      </c>
      <c r="F32" s="1954"/>
      <c r="G32" s="1955" t="s">
        <v>56</v>
      </c>
      <c r="H32" s="1956"/>
      <c r="I32" s="1954"/>
      <c r="J32" s="1955">
        <v>0</v>
      </c>
      <c r="K32" s="1958"/>
      <c r="L32" s="1955">
        <v>0</v>
      </c>
      <c r="M32" s="1958"/>
      <c r="N32" s="1955">
        <v>0</v>
      </c>
      <c r="O32" s="1958"/>
      <c r="P32" s="1955">
        <v>0</v>
      </c>
      <c r="Q32" s="1954"/>
      <c r="T32" s="1330"/>
      <c r="AB32" s="1329"/>
    </row>
    <row r="33" spans="1:28" s="1328" customFormat="1" ht="9" customHeight="1" x14ac:dyDescent="0.15">
      <c r="A33" s="1959">
        <v>26</v>
      </c>
      <c r="B33" s="1959"/>
      <c r="C33" s="2438" t="s">
        <v>1007</v>
      </c>
      <c r="D33" s="2438"/>
      <c r="E33" s="1953">
        <v>0</v>
      </c>
      <c r="F33" s="1954"/>
      <c r="G33" s="1955"/>
      <c r="H33" s="1956"/>
      <c r="I33" s="1954"/>
      <c r="J33" s="1955">
        <v>0</v>
      </c>
      <c r="K33" s="1958"/>
      <c r="L33" s="1955">
        <v>0</v>
      </c>
      <c r="M33" s="1958"/>
      <c r="N33" s="1955">
        <v>0</v>
      </c>
      <c r="O33" s="1958"/>
      <c r="P33" s="1955">
        <v>0</v>
      </c>
      <c r="Q33" s="1954"/>
      <c r="T33" s="1330"/>
      <c r="AB33" s="1329"/>
    </row>
    <row r="34" spans="1:28" s="1328" customFormat="1" ht="17.25" customHeight="1" x14ac:dyDescent="0.15">
      <c r="A34" s="1959">
        <v>27</v>
      </c>
      <c r="B34" s="1959"/>
      <c r="C34" s="2438" t="s">
        <v>1344</v>
      </c>
      <c r="D34" s="2438"/>
      <c r="E34" s="1953">
        <v>0</v>
      </c>
      <c r="F34" s="1954"/>
      <c r="G34" s="1955"/>
      <c r="H34" s="1956"/>
      <c r="I34" s="1954"/>
      <c r="J34" s="1955">
        <v>0</v>
      </c>
      <c r="K34" s="1958"/>
      <c r="L34" s="1955">
        <v>0</v>
      </c>
      <c r="M34" s="1958"/>
      <c r="N34" s="1955">
        <v>0</v>
      </c>
      <c r="O34" s="1958"/>
      <c r="P34" s="1955">
        <v>0</v>
      </c>
      <c r="Q34" s="1954"/>
      <c r="T34" s="1330"/>
      <c r="AB34" s="1329"/>
    </row>
    <row r="35" spans="1:28" s="1328" customFormat="1" ht="9" customHeight="1" x14ac:dyDescent="0.15">
      <c r="A35" s="1960">
        <v>28</v>
      </c>
      <c r="B35" s="1959"/>
      <c r="C35" s="2440" t="s">
        <v>971</v>
      </c>
      <c r="D35" s="2440"/>
      <c r="E35" s="1964">
        <f>SUM(E13:E32)</f>
        <v>8275</v>
      </c>
      <c r="F35" s="1965"/>
      <c r="G35" s="1966"/>
      <c r="H35" s="1967"/>
      <c r="I35" s="1965"/>
      <c r="J35" s="1966">
        <f>SUM(J13:J32)</f>
        <v>8115</v>
      </c>
      <c r="K35" s="1968"/>
      <c r="L35" s="1966">
        <f>SUM(L13:L32)</f>
        <v>8170</v>
      </c>
      <c r="M35" s="1968"/>
      <c r="N35" s="1966">
        <f>SUM(N13:N32)</f>
        <v>8338</v>
      </c>
      <c r="O35" s="1968"/>
      <c r="P35" s="1966">
        <f>SUM(P13:P32)</f>
        <v>7998</v>
      </c>
      <c r="Q35" s="1965"/>
      <c r="T35" s="1330"/>
      <c r="AB35" s="1329"/>
    </row>
    <row r="36" spans="1:28" s="1328" customFormat="1" ht="9" customHeight="1" x14ac:dyDescent="0.15">
      <c r="A36" s="1959">
        <v>29</v>
      </c>
      <c r="B36" s="2440" t="s">
        <v>121</v>
      </c>
      <c r="C36" s="2448"/>
      <c r="D36" s="2448"/>
      <c r="E36" s="1964">
        <f>E11-E35</f>
        <v>26304</v>
      </c>
      <c r="F36" s="1965"/>
      <c r="G36" s="1966"/>
      <c r="H36" s="1967"/>
      <c r="I36" s="1965"/>
      <c r="J36" s="1966">
        <f>J11-J35</f>
        <v>25336</v>
      </c>
      <c r="K36" s="1968"/>
      <c r="L36" s="1966">
        <f>L11-L35</f>
        <v>24641</v>
      </c>
      <c r="M36" s="1968"/>
      <c r="N36" s="1966">
        <f>N11-N35</f>
        <v>23911</v>
      </c>
      <c r="O36" s="1968"/>
      <c r="P36" s="1966">
        <f>P11-P35</f>
        <v>23225</v>
      </c>
      <c r="Q36" s="1975"/>
      <c r="T36" s="1330"/>
      <c r="AB36" s="1329"/>
    </row>
    <row r="37" spans="1:28" s="1328" customFormat="1" ht="9" customHeight="1" x14ac:dyDescent="0.15">
      <c r="A37" s="1969"/>
      <c r="B37" s="2441" t="s">
        <v>122</v>
      </c>
      <c r="C37" s="2441"/>
      <c r="D37" s="2441"/>
      <c r="E37" s="1961"/>
      <c r="F37" s="1976"/>
      <c r="G37" s="1962"/>
      <c r="H37" s="1963"/>
      <c r="I37" s="1954"/>
      <c r="J37" s="1962"/>
      <c r="K37" s="1958"/>
      <c r="L37" s="1962"/>
      <c r="M37" s="1958"/>
      <c r="N37" s="1962"/>
      <c r="O37" s="1958"/>
      <c r="P37" s="1962"/>
      <c r="Q37" s="1954"/>
      <c r="T37" s="1330"/>
      <c r="AB37" s="1329"/>
    </row>
    <row r="38" spans="1:28" s="1328" customFormat="1" ht="9" customHeight="1" x14ac:dyDescent="0.15">
      <c r="A38" s="1952">
        <v>30</v>
      </c>
      <c r="B38" s="1952"/>
      <c r="C38" s="2439" t="s">
        <v>1192</v>
      </c>
      <c r="D38" s="2439"/>
      <c r="E38" s="1953">
        <v>2575</v>
      </c>
      <c r="F38" s="1954"/>
      <c r="G38" s="1955"/>
      <c r="H38" s="1956"/>
      <c r="I38" s="1954"/>
      <c r="J38" s="1955">
        <v>2575</v>
      </c>
      <c r="K38" s="1958"/>
      <c r="L38" s="1955">
        <v>2250</v>
      </c>
      <c r="M38" s="1958"/>
      <c r="N38" s="1955">
        <v>2250</v>
      </c>
      <c r="O38" s="1958"/>
      <c r="P38" s="1955">
        <v>2248</v>
      </c>
      <c r="Q38" s="1954"/>
      <c r="T38" s="1330"/>
      <c r="AB38" s="1329"/>
    </row>
    <row r="39" spans="1:28" s="1328" customFormat="1" ht="9" customHeight="1" x14ac:dyDescent="0.15">
      <c r="A39" s="1959">
        <v>31</v>
      </c>
      <c r="B39" s="1959"/>
      <c r="C39" s="1974"/>
      <c r="D39" s="1974" t="s">
        <v>123</v>
      </c>
      <c r="E39" s="1953">
        <f>E38</f>
        <v>2575</v>
      </c>
      <c r="F39" s="1954"/>
      <c r="G39" s="1955" t="s">
        <v>57</v>
      </c>
      <c r="H39" s="1956"/>
      <c r="I39" s="1954"/>
      <c r="J39" s="1955">
        <f>J38</f>
        <v>2575</v>
      </c>
      <c r="K39" s="1958"/>
      <c r="L39" s="1955">
        <v>2250</v>
      </c>
      <c r="M39" s="1958"/>
      <c r="N39" s="1955">
        <v>2250</v>
      </c>
      <c r="O39" s="1958"/>
      <c r="P39" s="1955">
        <v>2248</v>
      </c>
      <c r="Q39" s="1954"/>
      <c r="T39" s="1330"/>
      <c r="AB39" s="1329"/>
    </row>
    <row r="40" spans="1:28" s="1328" customFormat="1" ht="9" customHeight="1" x14ac:dyDescent="0.15">
      <c r="A40" s="1959">
        <v>32</v>
      </c>
      <c r="B40" s="1959"/>
      <c r="C40" s="1974"/>
      <c r="D40" s="1952" t="s">
        <v>1008</v>
      </c>
      <c r="E40" s="1953">
        <v>0</v>
      </c>
      <c r="F40" s="1954"/>
      <c r="G40" s="1955"/>
      <c r="H40" s="1956"/>
      <c r="I40" s="1954"/>
      <c r="J40" s="1955">
        <v>0</v>
      </c>
      <c r="K40" s="1958"/>
      <c r="L40" s="1955">
        <v>0</v>
      </c>
      <c r="M40" s="1958"/>
      <c r="N40" s="1955">
        <v>0</v>
      </c>
      <c r="O40" s="1958"/>
      <c r="P40" s="1955">
        <v>0</v>
      </c>
      <c r="Q40" s="1954"/>
      <c r="T40" s="1330"/>
      <c r="AB40" s="1329"/>
    </row>
    <row r="41" spans="1:28" s="1328" customFormat="1" ht="9" customHeight="1" x14ac:dyDescent="0.15">
      <c r="A41" s="1959">
        <v>33</v>
      </c>
      <c r="B41" s="1959"/>
      <c r="C41" s="2438" t="s">
        <v>972</v>
      </c>
      <c r="D41" s="2438"/>
      <c r="E41" s="1953">
        <v>752</v>
      </c>
      <c r="F41" s="1954"/>
      <c r="G41" s="1955" t="s">
        <v>982</v>
      </c>
      <c r="H41" s="1956"/>
      <c r="I41" s="1954"/>
      <c r="J41" s="1955">
        <v>752</v>
      </c>
      <c r="K41" s="1958"/>
      <c r="L41" s="1955">
        <v>1003</v>
      </c>
      <c r="M41" s="1958"/>
      <c r="N41" s="1955">
        <v>1003</v>
      </c>
      <c r="O41" s="1958"/>
      <c r="P41" s="1955">
        <v>1003</v>
      </c>
      <c r="Q41" s="1954"/>
      <c r="T41" s="1330"/>
      <c r="AB41" s="1329"/>
    </row>
    <row r="42" spans="1:28" s="1328" customFormat="1" ht="9" customHeight="1" x14ac:dyDescent="0.15">
      <c r="A42" s="1971">
        <v>34</v>
      </c>
      <c r="B42" s="1972"/>
      <c r="C42" s="2442" t="s">
        <v>975</v>
      </c>
      <c r="D42" s="2443"/>
      <c r="E42" s="1961"/>
      <c r="F42" s="1954"/>
      <c r="G42" s="1962"/>
      <c r="H42" s="1963"/>
      <c r="I42" s="1954"/>
      <c r="J42" s="1962"/>
      <c r="K42" s="1958"/>
      <c r="L42" s="1962"/>
      <c r="M42" s="1958"/>
      <c r="N42" s="1962"/>
      <c r="O42" s="1958"/>
      <c r="P42" s="1962"/>
      <c r="Q42" s="1954"/>
      <c r="T42" s="1330"/>
      <c r="AB42" s="1329"/>
    </row>
    <row r="43" spans="1:28" s="1328" customFormat="1" ht="9" customHeight="1" x14ac:dyDescent="0.15">
      <c r="A43" s="1952"/>
      <c r="B43" s="1952"/>
      <c r="C43" s="2439"/>
      <c r="D43" s="2444"/>
      <c r="E43" s="1961">
        <v>17</v>
      </c>
      <c r="F43" s="1954"/>
      <c r="G43" s="1962" t="s">
        <v>58</v>
      </c>
      <c r="H43" s="1963"/>
      <c r="I43" s="1954"/>
      <c r="J43" s="1962">
        <v>16</v>
      </c>
      <c r="K43" s="1958"/>
      <c r="L43" s="1962">
        <v>14</v>
      </c>
      <c r="M43" s="1958"/>
      <c r="N43" s="1962">
        <v>16</v>
      </c>
      <c r="O43" s="1958"/>
      <c r="P43" s="1962">
        <v>14</v>
      </c>
      <c r="Q43" s="1954"/>
      <c r="T43" s="1330"/>
      <c r="AB43" s="1329"/>
    </row>
    <row r="44" spans="1:28" s="1328" customFormat="1" ht="9" customHeight="1" x14ac:dyDescent="0.15">
      <c r="A44" s="1959">
        <v>35</v>
      </c>
      <c r="B44" s="1959"/>
      <c r="C44" s="1974"/>
      <c r="D44" s="1952" t="s">
        <v>1009</v>
      </c>
      <c r="E44" s="1953">
        <v>0</v>
      </c>
      <c r="F44" s="1954"/>
      <c r="G44" s="1955"/>
      <c r="H44" s="1956"/>
      <c r="I44" s="1954"/>
      <c r="J44" s="1955">
        <v>0</v>
      </c>
      <c r="K44" s="1958"/>
      <c r="L44" s="1955">
        <v>0</v>
      </c>
      <c r="M44" s="1958"/>
      <c r="N44" s="1955">
        <v>0</v>
      </c>
      <c r="O44" s="1958"/>
      <c r="P44" s="1955">
        <v>0</v>
      </c>
      <c r="Q44" s="1954"/>
      <c r="T44" s="1330"/>
      <c r="AB44" s="1329"/>
    </row>
    <row r="45" spans="1:28" s="1328" customFormat="1" ht="9" customHeight="1" x14ac:dyDescent="0.15">
      <c r="A45" s="1959">
        <v>36</v>
      </c>
      <c r="B45" s="1959"/>
      <c r="C45" s="2440" t="s">
        <v>124</v>
      </c>
      <c r="D45" s="2440"/>
      <c r="E45" s="1964">
        <f>E38+E41+E43</f>
        <v>3344</v>
      </c>
      <c r="F45" s="1965"/>
      <c r="G45" s="1966"/>
      <c r="H45" s="1967"/>
      <c r="I45" s="1965"/>
      <c r="J45" s="1966">
        <f>J38+J41+J43</f>
        <v>3343</v>
      </c>
      <c r="K45" s="1968"/>
      <c r="L45" s="1966">
        <f>L38+L41+L43</f>
        <v>3267</v>
      </c>
      <c r="M45" s="1968"/>
      <c r="N45" s="1966">
        <f>N38+N41+N43</f>
        <v>3269</v>
      </c>
      <c r="O45" s="1968"/>
      <c r="P45" s="1966">
        <f>P38+P41+P43</f>
        <v>3265</v>
      </c>
      <c r="Q45" s="1965"/>
      <c r="T45" s="1330"/>
      <c r="AB45" s="1329"/>
    </row>
    <row r="46" spans="1:28" s="1328" customFormat="1" ht="9" customHeight="1" x14ac:dyDescent="0.15">
      <c r="A46" s="1959"/>
      <c r="B46" s="2441" t="s">
        <v>125</v>
      </c>
      <c r="C46" s="2441"/>
      <c r="D46" s="2454"/>
      <c r="E46" s="1961"/>
      <c r="F46" s="1954"/>
      <c r="G46" s="1962"/>
      <c r="H46" s="1963"/>
      <c r="I46" s="1954"/>
      <c r="J46" s="1962"/>
      <c r="K46" s="1958"/>
      <c r="L46" s="1962"/>
      <c r="M46" s="1958"/>
      <c r="N46" s="1962"/>
      <c r="O46" s="1958"/>
      <c r="P46" s="1962"/>
      <c r="Q46" s="1954"/>
      <c r="T46" s="1330"/>
      <c r="AB46" s="1329"/>
    </row>
    <row r="47" spans="1:28" s="1328" customFormat="1" ht="9" customHeight="1" x14ac:dyDescent="0.15">
      <c r="A47" s="1959">
        <v>37</v>
      </c>
      <c r="B47" s="1959"/>
      <c r="C47" s="2457" t="s">
        <v>1081</v>
      </c>
      <c r="D47" s="2457"/>
      <c r="E47" s="1953">
        <v>0</v>
      </c>
      <c r="F47" s="1954"/>
      <c r="G47" s="1955"/>
      <c r="H47" s="1956"/>
      <c r="I47" s="1954"/>
      <c r="J47" s="1955">
        <v>0</v>
      </c>
      <c r="K47" s="1958"/>
      <c r="L47" s="1955">
        <v>0</v>
      </c>
      <c r="M47" s="1958"/>
      <c r="N47" s="1955">
        <v>0</v>
      </c>
      <c r="O47" s="1958"/>
      <c r="P47" s="1955">
        <v>0</v>
      </c>
      <c r="Q47" s="1954"/>
      <c r="T47" s="1330"/>
      <c r="AB47" s="1329"/>
    </row>
    <row r="48" spans="1:28" s="1328" customFormat="1" ht="9" customHeight="1" x14ac:dyDescent="0.15">
      <c r="A48" s="1959">
        <v>38</v>
      </c>
      <c r="B48" s="1959"/>
      <c r="C48" s="2456" t="s">
        <v>1082</v>
      </c>
      <c r="D48" s="2456"/>
      <c r="E48" s="1953">
        <v>0</v>
      </c>
      <c r="F48" s="1954"/>
      <c r="G48" s="1955"/>
      <c r="H48" s="1956"/>
      <c r="I48" s="1954"/>
      <c r="J48" s="1955">
        <v>0</v>
      </c>
      <c r="K48" s="1958"/>
      <c r="L48" s="1955">
        <v>0</v>
      </c>
      <c r="M48" s="1958"/>
      <c r="N48" s="1955">
        <v>0</v>
      </c>
      <c r="O48" s="1958"/>
      <c r="P48" s="1955">
        <v>0</v>
      </c>
      <c r="Q48" s="1954"/>
      <c r="T48" s="1330"/>
      <c r="AB48" s="1329"/>
    </row>
    <row r="49" spans="1:28" s="1328" customFormat="1" ht="9.75" customHeight="1" x14ac:dyDescent="0.15">
      <c r="A49" s="1960">
        <v>39</v>
      </c>
      <c r="B49" s="1959"/>
      <c r="C49" s="2455" t="s">
        <v>1006</v>
      </c>
      <c r="D49" s="2456"/>
      <c r="E49" s="1953">
        <v>0</v>
      </c>
      <c r="F49" s="1954"/>
      <c r="G49" s="1955"/>
      <c r="H49" s="1956"/>
      <c r="I49" s="1954"/>
      <c r="J49" s="1955">
        <v>0</v>
      </c>
      <c r="K49" s="1958"/>
      <c r="L49" s="1955">
        <v>0</v>
      </c>
      <c r="M49" s="1958"/>
      <c r="N49" s="1955">
        <v>0</v>
      </c>
      <c r="O49" s="1958"/>
      <c r="P49" s="1955">
        <v>0</v>
      </c>
      <c r="Q49" s="1954"/>
      <c r="T49" s="1330"/>
      <c r="AB49" s="1329"/>
    </row>
    <row r="50" spans="1:28" s="1328" customFormat="1" ht="18" customHeight="1" x14ac:dyDescent="0.15">
      <c r="A50" s="1977">
        <v>40</v>
      </c>
      <c r="B50" s="1959"/>
      <c r="C50" s="2455" t="s">
        <v>1345</v>
      </c>
      <c r="D50" s="2456"/>
      <c r="E50" s="1953">
        <v>0</v>
      </c>
      <c r="F50" s="1954"/>
      <c r="G50" s="1955"/>
      <c r="H50" s="1956"/>
      <c r="I50" s="1954"/>
      <c r="J50" s="1955">
        <v>0</v>
      </c>
      <c r="K50" s="1958"/>
      <c r="L50" s="1955">
        <v>0</v>
      </c>
      <c r="M50" s="1958"/>
      <c r="N50" s="1955">
        <v>0</v>
      </c>
      <c r="O50" s="1958"/>
      <c r="P50" s="1955">
        <v>0</v>
      </c>
      <c r="Q50" s="1954"/>
      <c r="T50" s="1330"/>
      <c r="AB50" s="1329"/>
    </row>
    <row r="51" spans="1:28" s="1328" customFormat="1" ht="9" hidden="1" customHeight="1" x14ac:dyDescent="0.15">
      <c r="A51" s="1969"/>
      <c r="B51" s="2441"/>
      <c r="C51" s="2441"/>
      <c r="D51" s="2441"/>
      <c r="E51" s="1961"/>
      <c r="F51" s="1954"/>
      <c r="G51" s="1962"/>
      <c r="H51" s="1963"/>
      <c r="I51" s="1954"/>
      <c r="J51" s="1962"/>
      <c r="K51" s="1958"/>
      <c r="L51" s="1962"/>
      <c r="M51" s="1958"/>
      <c r="N51" s="1962"/>
      <c r="O51" s="1958"/>
      <c r="P51" s="1962"/>
      <c r="Q51" s="1954"/>
      <c r="T51" s="1330"/>
      <c r="AB51" s="1329"/>
    </row>
    <row r="52" spans="1:28" s="1328" customFormat="1" ht="9" customHeight="1" x14ac:dyDescent="0.15">
      <c r="A52" s="1952">
        <v>41</v>
      </c>
      <c r="B52" s="1952"/>
      <c r="C52" s="2439" t="s">
        <v>126</v>
      </c>
      <c r="D52" s="2439"/>
      <c r="E52" s="1953">
        <v>0</v>
      </c>
      <c r="F52" s="1954"/>
      <c r="G52" s="1955"/>
      <c r="H52" s="1956"/>
      <c r="I52" s="1954"/>
      <c r="J52" s="1955">
        <v>0</v>
      </c>
      <c r="K52" s="1958"/>
      <c r="L52" s="1955">
        <v>0</v>
      </c>
      <c r="M52" s="1958"/>
      <c r="N52" s="1955">
        <v>0</v>
      </c>
      <c r="O52" s="1958"/>
      <c r="P52" s="1955">
        <v>0</v>
      </c>
      <c r="Q52" s="1954"/>
      <c r="T52" s="1330"/>
      <c r="AB52" s="1329"/>
    </row>
    <row r="53" spans="1:28" s="1328" customFormat="1" ht="9" customHeight="1" x14ac:dyDescent="0.15">
      <c r="A53" s="1959" t="s">
        <v>1083</v>
      </c>
      <c r="B53" s="1959"/>
      <c r="C53" s="1974"/>
      <c r="D53" s="1974" t="s">
        <v>1084</v>
      </c>
      <c r="E53" s="1961">
        <v>0</v>
      </c>
      <c r="F53" s="1954"/>
      <c r="G53" s="1962"/>
      <c r="H53" s="1963"/>
      <c r="I53" s="1954"/>
      <c r="J53" s="1962">
        <v>0</v>
      </c>
      <c r="K53" s="1958"/>
      <c r="L53" s="1962">
        <v>0</v>
      </c>
      <c r="M53" s="1958"/>
      <c r="N53" s="1962">
        <v>0</v>
      </c>
      <c r="O53" s="1958"/>
      <c r="P53" s="1962">
        <v>0</v>
      </c>
      <c r="Q53" s="1954"/>
      <c r="T53" s="1330"/>
      <c r="AB53" s="1329"/>
    </row>
    <row r="54" spans="1:28" s="1328" customFormat="1" ht="18.75" customHeight="1" x14ac:dyDescent="0.15">
      <c r="A54" s="1959">
        <v>42</v>
      </c>
      <c r="B54" s="1959"/>
      <c r="C54" s="2438" t="s">
        <v>1298</v>
      </c>
      <c r="D54" s="2438"/>
      <c r="E54" s="1953">
        <v>0</v>
      </c>
      <c r="F54" s="1954"/>
      <c r="G54" s="1955"/>
      <c r="H54" s="1956"/>
      <c r="I54" s="1954"/>
      <c r="J54" s="1955">
        <v>0</v>
      </c>
      <c r="K54" s="1958"/>
      <c r="L54" s="1955">
        <v>0</v>
      </c>
      <c r="M54" s="1958"/>
      <c r="N54" s="1955">
        <v>0</v>
      </c>
      <c r="O54" s="1958"/>
      <c r="P54" s="1955">
        <v>0</v>
      </c>
      <c r="Q54" s="1954"/>
      <c r="T54" s="1330"/>
      <c r="AB54" s="1329"/>
    </row>
    <row r="55" spans="1:28" s="1328" customFormat="1" ht="9" customHeight="1" x14ac:dyDescent="0.15">
      <c r="A55" s="1960">
        <v>43</v>
      </c>
      <c r="B55" s="1959"/>
      <c r="C55" s="2440" t="s">
        <v>973</v>
      </c>
      <c r="D55" s="2440"/>
      <c r="E55" s="1978">
        <v>0</v>
      </c>
      <c r="F55" s="1979"/>
      <c r="G55" s="1980"/>
      <c r="H55" s="1981"/>
      <c r="I55" s="1979"/>
      <c r="J55" s="1980">
        <v>0</v>
      </c>
      <c r="K55" s="1982"/>
      <c r="L55" s="1980">
        <v>0</v>
      </c>
      <c r="M55" s="1982"/>
      <c r="N55" s="1980">
        <v>0</v>
      </c>
      <c r="O55" s="1982"/>
      <c r="P55" s="1980">
        <v>0</v>
      </c>
      <c r="Q55" s="1979"/>
      <c r="T55" s="1330"/>
      <c r="AB55" s="1329"/>
    </row>
    <row r="56" spans="1:28" s="1328" customFormat="1" ht="9" customHeight="1" x14ac:dyDescent="0.15">
      <c r="A56" s="1959">
        <v>44</v>
      </c>
      <c r="B56" s="2446" t="s">
        <v>127</v>
      </c>
      <c r="C56" s="2447"/>
      <c r="D56" s="2447"/>
      <c r="E56" s="1964">
        <f>E45</f>
        <v>3344</v>
      </c>
      <c r="F56" s="1965"/>
      <c r="G56" s="1966"/>
      <c r="H56" s="1967"/>
      <c r="I56" s="1965"/>
      <c r="J56" s="1966">
        <f>J45</f>
        <v>3343</v>
      </c>
      <c r="K56" s="1968"/>
      <c r="L56" s="1966">
        <f>L45</f>
        <v>3267</v>
      </c>
      <c r="M56" s="1968"/>
      <c r="N56" s="1966">
        <f>N45</f>
        <v>3269</v>
      </c>
      <c r="O56" s="1968"/>
      <c r="P56" s="1966">
        <f>P45</f>
        <v>3265</v>
      </c>
      <c r="Q56" s="1975"/>
      <c r="T56" s="1330"/>
      <c r="AB56" s="1329"/>
    </row>
    <row r="57" spans="1:28" s="1328" customFormat="1" ht="18" customHeight="1" x14ac:dyDescent="0.15">
      <c r="A57" s="1971">
        <v>45</v>
      </c>
      <c r="B57" s="2440" t="s">
        <v>977</v>
      </c>
      <c r="C57" s="2448"/>
      <c r="D57" s="2448"/>
      <c r="E57" s="1964">
        <f>E36+E56</f>
        <v>29648</v>
      </c>
      <c r="F57" s="1983"/>
      <c r="G57" s="1984"/>
      <c r="H57" s="1985"/>
      <c r="I57" s="1986"/>
      <c r="J57" s="1966">
        <f>J36+J56</f>
        <v>28679</v>
      </c>
      <c r="K57" s="1987"/>
      <c r="L57" s="1984">
        <f>L36+L56</f>
        <v>27908</v>
      </c>
      <c r="M57" s="1987"/>
      <c r="N57" s="1984">
        <f>N36+N56</f>
        <v>27180</v>
      </c>
      <c r="O57" s="1987"/>
      <c r="P57" s="1984">
        <f>P36+P56</f>
        <v>26490</v>
      </c>
      <c r="Q57" s="1988"/>
      <c r="T57" s="1330"/>
      <c r="AB57" s="1329"/>
    </row>
    <row r="58" spans="1:28" s="1328" customFormat="1" ht="9" customHeight="1" x14ac:dyDescent="0.15">
      <c r="A58" s="1969"/>
      <c r="B58" s="2441" t="s">
        <v>128</v>
      </c>
      <c r="C58" s="2441"/>
      <c r="D58" s="2441"/>
      <c r="E58" s="1961"/>
      <c r="F58" s="1954"/>
      <c r="G58" s="1962"/>
      <c r="H58" s="1963"/>
      <c r="I58" s="1954"/>
      <c r="J58" s="1962"/>
      <c r="K58" s="1958"/>
      <c r="L58" s="1962"/>
      <c r="M58" s="1958"/>
      <c r="N58" s="1962"/>
      <c r="O58" s="1958"/>
      <c r="P58" s="1962"/>
      <c r="Q58" s="1954"/>
      <c r="T58" s="1330"/>
      <c r="AB58" s="1329"/>
    </row>
    <row r="59" spans="1:28" s="1328" customFormat="1" ht="9" customHeight="1" x14ac:dyDescent="0.15">
      <c r="A59" s="1952">
        <v>46</v>
      </c>
      <c r="B59" s="1952"/>
      <c r="C59" s="2449" t="s">
        <v>1193</v>
      </c>
      <c r="D59" s="2449"/>
      <c r="E59" s="1953">
        <v>3509</v>
      </c>
      <c r="F59" s="1954"/>
      <c r="G59" s="1955" t="s">
        <v>59</v>
      </c>
      <c r="H59" s="1956"/>
      <c r="I59" s="1954"/>
      <c r="J59" s="1955">
        <v>3484</v>
      </c>
      <c r="K59" s="1958"/>
      <c r="L59" s="1955">
        <v>3430</v>
      </c>
      <c r="M59" s="1958"/>
      <c r="N59" s="1955">
        <v>3390</v>
      </c>
      <c r="O59" s="1958"/>
      <c r="P59" s="1955">
        <v>3407</v>
      </c>
      <c r="Q59" s="1954"/>
      <c r="T59" s="1330"/>
      <c r="AB59" s="1329"/>
    </row>
    <row r="60" spans="1:28" s="1328" customFormat="1" ht="9" customHeight="1" x14ac:dyDescent="0.15">
      <c r="A60" s="1952">
        <v>47</v>
      </c>
      <c r="B60" s="1952"/>
      <c r="C60" s="2449" t="s">
        <v>129</v>
      </c>
      <c r="D60" s="2449"/>
      <c r="E60" s="1953">
        <v>615</v>
      </c>
      <c r="F60" s="1954"/>
      <c r="G60" s="1955" t="s">
        <v>60</v>
      </c>
      <c r="H60" s="1956"/>
      <c r="I60" s="1954"/>
      <c r="J60" s="1955">
        <v>601</v>
      </c>
      <c r="K60" s="1958"/>
      <c r="L60" s="1955">
        <v>579</v>
      </c>
      <c r="M60" s="1958"/>
      <c r="N60" s="1955">
        <v>586</v>
      </c>
      <c r="O60" s="1958"/>
      <c r="P60" s="1955">
        <v>1188</v>
      </c>
      <c r="Q60" s="1954"/>
      <c r="T60" s="1330"/>
      <c r="AB60" s="1329"/>
    </row>
    <row r="61" spans="1:28" s="1328" customFormat="1" ht="9" customHeight="1" x14ac:dyDescent="0.15">
      <c r="A61" s="1971">
        <v>48</v>
      </c>
      <c r="B61" s="1989"/>
      <c r="C61" s="2450" t="s">
        <v>976</v>
      </c>
      <c r="D61" s="2451"/>
      <c r="E61" s="1961">
        <v>23</v>
      </c>
      <c r="F61" s="1954"/>
      <c r="G61" s="1962"/>
      <c r="H61" s="1963"/>
      <c r="I61" s="1954"/>
      <c r="J61" s="1962"/>
      <c r="K61" s="1958"/>
      <c r="L61" s="1962"/>
      <c r="M61" s="1958"/>
      <c r="N61" s="1962"/>
      <c r="O61" s="1958"/>
      <c r="P61" s="1962"/>
      <c r="Q61" s="1954"/>
      <c r="T61" s="1330"/>
      <c r="AB61" s="1329"/>
    </row>
    <row r="62" spans="1:28" s="1328" customFormat="1" ht="9" customHeight="1" x14ac:dyDescent="0.15">
      <c r="A62" s="1952"/>
      <c r="B62" s="1952"/>
      <c r="C62" s="1990"/>
      <c r="D62" s="1990" t="s">
        <v>1085</v>
      </c>
      <c r="E62" s="1953">
        <v>0</v>
      </c>
      <c r="F62" s="1954"/>
      <c r="G62" s="1955" t="s">
        <v>61</v>
      </c>
      <c r="H62" s="1956"/>
      <c r="I62" s="1954"/>
      <c r="J62" s="1955">
        <v>23</v>
      </c>
      <c r="K62" s="1958"/>
      <c r="L62" s="1955">
        <v>20</v>
      </c>
      <c r="M62" s="1958"/>
      <c r="N62" s="1955">
        <v>21</v>
      </c>
      <c r="O62" s="1958"/>
      <c r="P62" s="1955">
        <v>20</v>
      </c>
      <c r="Q62" s="1954"/>
      <c r="T62" s="1330"/>
      <c r="AB62" s="1329"/>
    </row>
    <row r="63" spans="1:28" s="1328" customFormat="1" ht="9" customHeight="1" x14ac:dyDescent="0.15">
      <c r="A63" s="1959">
        <v>49</v>
      </c>
      <c r="B63" s="1959"/>
      <c r="C63" s="1974"/>
      <c r="D63" s="1952" t="s">
        <v>1009</v>
      </c>
      <c r="E63" s="1953">
        <v>0</v>
      </c>
      <c r="F63" s="1954"/>
      <c r="G63" s="1955"/>
      <c r="H63" s="1956"/>
      <c r="I63" s="1954"/>
      <c r="J63" s="1955">
        <v>0</v>
      </c>
      <c r="K63" s="1958"/>
      <c r="L63" s="1955">
        <v>0</v>
      </c>
      <c r="M63" s="1958"/>
      <c r="N63" s="1955">
        <v>0</v>
      </c>
      <c r="O63" s="1958"/>
      <c r="P63" s="1955">
        <v>0</v>
      </c>
      <c r="Q63" s="1954"/>
      <c r="T63" s="1330"/>
      <c r="AB63" s="1329"/>
    </row>
    <row r="64" spans="1:28" s="1328" customFormat="1" ht="9" customHeight="1" x14ac:dyDescent="0.15">
      <c r="A64" s="1959">
        <v>50</v>
      </c>
      <c r="B64" s="1959"/>
      <c r="C64" s="2452" t="s">
        <v>1086</v>
      </c>
      <c r="D64" s="2452"/>
      <c r="E64" s="1961">
        <v>302</v>
      </c>
      <c r="F64" s="1954"/>
      <c r="G64" s="1962" t="s">
        <v>62</v>
      </c>
      <c r="H64" s="1963"/>
      <c r="I64" s="1954"/>
      <c r="J64" s="1962">
        <v>276</v>
      </c>
      <c r="K64" s="1958"/>
      <c r="L64" s="1962">
        <v>293</v>
      </c>
      <c r="M64" s="1958"/>
      <c r="N64" s="1962">
        <v>291</v>
      </c>
      <c r="O64" s="1958"/>
      <c r="P64" s="1962">
        <v>280</v>
      </c>
      <c r="Q64" s="1957"/>
      <c r="T64" s="1330"/>
      <c r="AB64" s="1329"/>
    </row>
    <row r="65" spans="1:28" s="1328" customFormat="1" ht="9" customHeight="1" x14ac:dyDescent="0.15">
      <c r="A65" s="1959">
        <v>51</v>
      </c>
      <c r="B65" s="2453" t="s">
        <v>130</v>
      </c>
      <c r="C65" s="2453"/>
      <c r="D65" s="2453"/>
      <c r="E65" s="1964">
        <f>SUM(E59:E64)</f>
        <v>4449</v>
      </c>
      <c r="F65" s="1965"/>
      <c r="G65" s="1966"/>
      <c r="H65" s="1967"/>
      <c r="I65" s="1965"/>
      <c r="J65" s="1966">
        <f>SUM(J59:J64)</f>
        <v>4384</v>
      </c>
      <c r="K65" s="1968"/>
      <c r="L65" s="1966">
        <f>SUM(L59:L64)</f>
        <v>4322</v>
      </c>
      <c r="M65" s="1968"/>
      <c r="N65" s="1966">
        <f>SUM(N59:N64)</f>
        <v>4288</v>
      </c>
      <c r="O65" s="1968"/>
      <c r="P65" s="1966">
        <f>SUM(P59:P64)</f>
        <v>4895</v>
      </c>
      <c r="Q65" s="1975"/>
      <c r="T65" s="1330"/>
      <c r="AB65" s="1329"/>
    </row>
    <row r="66" spans="1:28" ht="4.5" customHeight="1" x14ac:dyDescent="0.15">
      <c r="A66" s="1991"/>
      <c r="B66" s="1992"/>
      <c r="C66" s="1992"/>
      <c r="D66" s="1992"/>
      <c r="E66" s="1992"/>
      <c r="F66" s="1992"/>
      <c r="G66" s="1992"/>
      <c r="H66" s="1992"/>
      <c r="I66" s="1992"/>
      <c r="J66" s="1992"/>
      <c r="K66" s="1992"/>
      <c r="L66" s="1992"/>
      <c r="M66" s="1992"/>
      <c r="N66" s="1992"/>
      <c r="O66" s="1992"/>
      <c r="P66" s="1992"/>
      <c r="Q66" s="1992"/>
    </row>
    <row r="67" spans="1:28" ht="9" customHeight="1" x14ac:dyDescent="0.15">
      <c r="A67" s="2445" t="s">
        <v>134</v>
      </c>
      <c r="B67" s="2445"/>
      <c r="C67" s="2445"/>
      <c r="D67" s="2445"/>
      <c r="E67" s="2445"/>
      <c r="F67" s="2445"/>
      <c r="G67" s="2445"/>
      <c r="H67" s="2445"/>
      <c r="I67" s="2445"/>
      <c r="J67" s="2445"/>
      <c r="K67" s="2445"/>
      <c r="L67" s="2445"/>
      <c r="M67" s="2445"/>
      <c r="N67" s="2445"/>
      <c r="O67" s="2445"/>
      <c r="P67" s="2445"/>
      <c r="Q67" s="2445"/>
    </row>
    <row r="68" spans="1:28" ht="20.100000000000001" customHeight="1" x14ac:dyDescent="0.15"/>
    <row r="69" spans="1:28" ht="9.75" customHeight="1" x14ac:dyDescent="0.15"/>
    <row r="70" spans="1:28" ht="9.75" customHeight="1" x14ac:dyDescent="0.15"/>
    <row r="71" spans="1:28" ht="9.75" customHeight="1" x14ac:dyDescent="0.15"/>
    <row r="72" spans="1:28" ht="9.75" customHeight="1" x14ac:dyDescent="0.15"/>
    <row r="73" spans="1:28" ht="3" customHeight="1" x14ac:dyDescent="0.15"/>
    <row r="74" spans="1:28" ht="7.5" customHeight="1" x14ac:dyDescent="0.15"/>
  </sheetData>
  <mergeCells count="56">
    <mergeCell ref="B46:D46"/>
    <mergeCell ref="C49:D49"/>
    <mergeCell ref="C50:D50"/>
    <mergeCell ref="C54:D54"/>
    <mergeCell ref="C19:D19"/>
    <mergeCell ref="C23:D23"/>
    <mergeCell ref="C24:D24"/>
    <mergeCell ref="C27:D27"/>
    <mergeCell ref="C28:D28"/>
    <mergeCell ref="C47:D47"/>
    <mergeCell ref="C48:D48"/>
    <mergeCell ref="C45:D45"/>
    <mergeCell ref="C20:D20"/>
    <mergeCell ref="C21:D21"/>
    <mergeCell ref="C22:D22"/>
    <mergeCell ref="C25:D25"/>
    <mergeCell ref="C29:D29"/>
    <mergeCell ref="A67:Q67"/>
    <mergeCell ref="B51:D51"/>
    <mergeCell ref="C52:D52"/>
    <mergeCell ref="C55:D55"/>
    <mergeCell ref="B56:D56"/>
    <mergeCell ref="B57:D57"/>
    <mergeCell ref="B58:D58"/>
    <mergeCell ref="C59:D59"/>
    <mergeCell ref="C60:D60"/>
    <mergeCell ref="C61:D61"/>
    <mergeCell ref="C64:D64"/>
    <mergeCell ref="B65:D65"/>
    <mergeCell ref="C35:D35"/>
    <mergeCell ref="B36:D36"/>
    <mergeCell ref="B37:D37"/>
    <mergeCell ref="C38:D38"/>
    <mergeCell ref="C41:D41"/>
    <mergeCell ref="C42:D43"/>
    <mergeCell ref="C33:D33"/>
    <mergeCell ref="C34:D34"/>
    <mergeCell ref="C18:D18"/>
    <mergeCell ref="C6:D6"/>
    <mergeCell ref="C7:D7"/>
    <mergeCell ref="C8:D8"/>
    <mergeCell ref="C10:D10"/>
    <mergeCell ref="C11:D11"/>
    <mergeCell ref="B12:D12"/>
    <mergeCell ref="C13:D13"/>
    <mergeCell ref="C14:D14"/>
    <mergeCell ref="C15:D15"/>
    <mergeCell ref="C16:D16"/>
    <mergeCell ref="C17:D17"/>
    <mergeCell ref="C9:D9"/>
    <mergeCell ref="B5:D5"/>
    <mergeCell ref="A1:Q1"/>
    <mergeCell ref="A2:I2"/>
    <mergeCell ref="A3:D3"/>
    <mergeCell ref="E3:I3"/>
    <mergeCell ref="A4:C4"/>
  </mergeCells>
  <printOptions horizontalCentered="1"/>
  <pageMargins left="0.23622047244094491" right="0.23622047244094491" top="0.31496062992125984" bottom="0.23622047244094491" header="0.11811023622047245" footer="0.11811023622047245"/>
  <pageSetup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zoomScaleNormal="100" zoomScaleSheetLayoutView="100" workbookViewId="0">
      <selection activeCell="Z44" sqref="Z44"/>
    </sheetView>
  </sheetViews>
  <sheetFormatPr defaultColWidth="9.140625" defaultRowHeight="9" x14ac:dyDescent="0.15"/>
  <cols>
    <col min="1" max="1" width="3.7109375" style="234" customWidth="1"/>
    <col min="2" max="3" width="1.7109375" style="234" customWidth="1"/>
    <col min="4" max="4" width="98" style="234" customWidth="1"/>
    <col min="5" max="5" width="6.28515625" style="234" customWidth="1"/>
    <col min="6" max="6" width="0.7109375" style="234" customWidth="1"/>
    <col min="7" max="7" width="12" style="234" customWidth="1"/>
    <col min="8" max="8" width="1.42578125" style="234" customWidth="1"/>
    <col min="9" max="9" width="0.7109375" style="234" customWidth="1"/>
    <col min="10" max="10" width="6" style="234" customWidth="1"/>
    <col min="11" max="11" width="0.7109375" style="234" customWidth="1"/>
    <col min="12" max="12" width="6" style="234" customWidth="1"/>
    <col min="13" max="13" width="0.7109375" style="234" customWidth="1"/>
    <col min="14" max="14" width="6" style="234" customWidth="1"/>
    <col min="15" max="15" width="0.7109375" style="234" customWidth="1"/>
    <col min="16" max="16" width="6" style="234" customWidth="1"/>
    <col min="17" max="17" width="0.7109375" style="234" customWidth="1"/>
    <col min="18" max="27" width="9.140625" style="234" customWidth="1"/>
    <col min="28" max="28" width="9.140625" style="237" customWidth="1"/>
    <col min="29" max="29" width="9.140625" style="234" customWidth="1"/>
    <col min="30" max="16384" width="9.140625" style="234"/>
  </cols>
  <sheetData>
    <row r="1" spans="1:28" ht="18.75" customHeight="1" x14ac:dyDescent="0.15">
      <c r="A1" s="2432" t="s">
        <v>1392</v>
      </c>
      <c r="B1" s="2432"/>
      <c r="C1" s="2432"/>
      <c r="D1" s="2432"/>
      <c r="E1" s="2432"/>
      <c r="F1" s="2432"/>
      <c r="G1" s="2432"/>
      <c r="H1" s="2432"/>
      <c r="I1" s="2432"/>
      <c r="J1" s="2432"/>
      <c r="K1" s="2432"/>
      <c r="L1" s="2432"/>
      <c r="M1" s="2432"/>
      <c r="N1" s="2432"/>
      <c r="O1" s="2432"/>
      <c r="P1" s="2432"/>
      <c r="Q1" s="2432"/>
    </row>
    <row r="2" spans="1:28" s="235" customFormat="1" ht="5.25" customHeight="1" x14ac:dyDescent="0.15">
      <c r="A2" s="2433"/>
      <c r="B2" s="2433"/>
      <c r="C2" s="2433"/>
      <c r="D2" s="2433"/>
      <c r="E2" s="2433"/>
      <c r="F2" s="2433"/>
      <c r="G2" s="2433"/>
      <c r="H2" s="2433"/>
      <c r="I2" s="2433"/>
      <c r="J2" s="2433"/>
      <c r="K2" s="2433"/>
      <c r="L2" s="2433"/>
      <c r="M2" s="2433"/>
      <c r="N2" s="2433"/>
      <c r="O2" s="2433"/>
      <c r="P2" s="2433"/>
      <c r="Q2" s="2433"/>
    </row>
    <row r="3" spans="1:28" s="1328" customFormat="1" ht="10.5" customHeight="1" x14ac:dyDescent="0.15">
      <c r="A3" s="2434" t="s">
        <v>101</v>
      </c>
      <c r="B3" s="2434"/>
      <c r="C3" s="2434"/>
      <c r="D3" s="2434"/>
      <c r="E3" s="2435" t="s">
        <v>1274</v>
      </c>
      <c r="F3" s="2436"/>
      <c r="G3" s="2436"/>
      <c r="H3" s="2436"/>
      <c r="I3" s="1993"/>
      <c r="J3" s="1936" t="s">
        <v>949</v>
      </c>
      <c r="K3" s="1994"/>
      <c r="L3" s="1936" t="s">
        <v>102</v>
      </c>
      <c r="M3" s="1994"/>
      <c r="N3" s="1936" t="s">
        <v>103</v>
      </c>
      <c r="O3" s="1994"/>
      <c r="P3" s="1936" t="s">
        <v>104</v>
      </c>
      <c r="Q3" s="1995"/>
      <c r="AB3" s="1329"/>
    </row>
    <row r="4" spans="1:28" s="1328" customFormat="1" ht="10.5" customHeight="1" x14ac:dyDescent="0.15">
      <c r="A4" s="2431" t="s">
        <v>956</v>
      </c>
      <c r="B4" s="2431"/>
      <c r="C4" s="2431"/>
      <c r="D4" s="2459"/>
      <c r="E4" s="1940"/>
      <c r="F4" s="1941"/>
      <c r="G4" s="1940" t="s">
        <v>105</v>
      </c>
      <c r="H4" s="1996" t="s">
        <v>907</v>
      </c>
      <c r="I4" s="1997"/>
      <c r="J4" s="1940"/>
      <c r="K4" s="1997"/>
      <c r="L4" s="1940"/>
      <c r="M4" s="1997"/>
      <c r="N4" s="1940"/>
      <c r="O4" s="1997"/>
      <c r="P4" s="1940"/>
      <c r="Q4" s="1943"/>
      <c r="AB4" s="1329"/>
    </row>
    <row r="5" spans="1:28" s="1328" customFormat="1" ht="9" customHeight="1" x14ac:dyDescent="0.15">
      <c r="A5" s="1970">
        <v>52</v>
      </c>
      <c r="B5" s="1970"/>
      <c r="C5" s="2460" t="s">
        <v>1087</v>
      </c>
      <c r="D5" s="2461"/>
      <c r="E5" s="1953">
        <v>0</v>
      </c>
      <c r="F5" s="1954"/>
      <c r="G5" s="1955"/>
      <c r="H5" s="1956"/>
      <c r="I5" s="1998"/>
      <c r="J5" s="1955">
        <v>0</v>
      </c>
      <c r="K5" s="1963"/>
      <c r="L5" s="1955">
        <v>0</v>
      </c>
      <c r="M5" s="1963"/>
      <c r="N5" s="1955">
        <v>0</v>
      </c>
      <c r="O5" s="1963"/>
      <c r="P5" s="1955">
        <v>0</v>
      </c>
      <c r="Q5" s="1954"/>
      <c r="AB5" s="1329"/>
    </row>
    <row r="6" spans="1:28" s="1328" customFormat="1" ht="9" customHeight="1" x14ac:dyDescent="0.15">
      <c r="A6" s="1960">
        <v>53</v>
      </c>
      <c r="B6" s="1960"/>
      <c r="C6" s="2462" t="s">
        <v>1346</v>
      </c>
      <c r="D6" s="2462"/>
      <c r="E6" s="1953">
        <v>0</v>
      </c>
      <c r="F6" s="1954"/>
      <c r="G6" s="1955"/>
      <c r="H6" s="1956"/>
      <c r="I6" s="1998"/>
      <c r="J6" s="1955">
        <v>0</v>
      </c>
      <c r="K6" s="1963"/>
      <c r="L6" s="1955">
        <v>0</v>
      </c>
      <c r="M6" s="1963"/>
      <c r="N6" s="1955">
        <v>0</v>
      </c>
      <c r="O6" s="1963"/>
      <c r="P6" s="1955">
        <v>0</v>
      </c>
      <c r="Q6" s="1954"/>
      <c r="AB6" s="1329"/>
    </row>
    <row r="7" spans="1:28" s="1328" customFormat="1" ht="27" customHeight="1" x14ac:dyDescent="0.15">
      <c r="A7" s="1971">
        <v>54</v>
      </c>
      <c r="B7" s="1999"/>
      <c r="C7" s="2470" t="s">
        <v>1347</v>
      </c>
      <c r="D7" s="2470"/>
      <c r="E7" s="1953">
        <v>0</v>
      </c>
      <c r="F7" s="1954"/>
      <c r="G7" s="1955"/>
      <c r="H7" s="1956"/>
      <c r="I7" s="1998"/>
      <c r="J7" s="1955">
        <v>0</v>
      </c>
      <c r="K7" s="1963"/>
      <c r="L7" s="1955">
        <v>0</v>
      </c>
      <c r="M7" s="1963"/>
      <c r="N7" s="1955">
        <v>0</v>
      </c>
      <c r="O7" s="1963"/>
      <c r="P7" s="1955">
        <v>0</v>
      </c>
      <c r="Q7" s="1954"/>
      <c r="AB7" s="1329"/>
    </row>
    <row r="8" spans="1:28" s="1328" customFormat="1" ht="18" customHeight="1" x14ac:dyDescent="0.15">
      <c r="A8" s="1971" t="s">
        <v>960</v>
      </c>
      <c r="B8" s="1999"/>
      <c r="C8" s="2470" t="s">
        <v>1088</v>
      </c>
      <c r="D8" s="2470"/>
      <c r="E8" s="1953">
        <v>0</v>
      </c>
      <c r="F8" s="1954"/>
      <c r="G8" s="1955"/>
      <c r="H8" s="1956"/>
      <c r="I8" s="1998"/>
      <c r="J8" s="1955">
        <v>0</v>
      </c>
      <c r="K8" s="1963"/>
      <c r="L8" s="1955">
        <v>0</v>
      </c>
      <c r="M8" s="1963"/>
      <c r="N8" s="1955">
        <v>0</v>
      </c>
      <c r="O8" s="1963"/>
      <c r="P8" s="1955">
        <v>0</v>
      </c>
      <c r="Q8" s="1954"/>
      <c r="AB8" s="1329"/>
    </row>
    <row r="9" spans="1:28" s="1328" customFormat="1" ht="18" customHeight="1" x14ac:dyDescent="0.15">
      <c r="A9" s="1960">
        <v>55</v>
      </c>
      <c r="B9" s="1960"/>
      <c r="C9" s="2462" t="s">
        <v>1089</v>
      </c>
      <c r="D9" s="2462"/>
      <c r="E9" s="1953">
        <v>0</v>
      </c>
      <c r="F9" s="1954"/>
      <c r="G9" s="1955"/>
      <c r="H9" s="1956"/>
      <c r="I9" s="1998"/>
      <c r="J9" s="1955">
        <v>0</v>
      </c>
      <c r="K9" s="1963"/>
      <c r="L9" s="1955">
        <v>0</v>
      </c>
      <c r="M9" s="1963"/>
      <c r="N9" s="1955">
        <v>0</v>
      </c>
      <c r="O9" s="1963"/>
      <c r="P9" s="1955">
        <v>0</v>
      </c>
      <c r="Q9" s="1954"/>
      <c r="AB9" s="1329"/>
    </row>
    <row r="10" spans="1:28" s="1328" customFormat="1" ht="9" customHeight="1" x14ac:dyDescent="0.15">
      <c r="A10" s="1960">
        <v>56</v>
      </c>
      <c r="B10" s="1960"/>
      <c r="C10" s="2462" t="s">
        <v>1150</v>
      </c>
      <c r="D10" s="2462"/>
      <c r="E10" s="1953">
        <v>0</v>
      </c>
      <c r="F10" s="1954"/>
      <c r="G10" s="1955"/>
      <c r="H10" s="1956"/>
      <c r="I10" s="1998"/>
      <c r="J10" s="1955">
        <v>0</v>
      </c>
      <c r="K10" s="1963"/>
      <c r="L10" s="1955">
        <v>0</v>
      </c>
      <c r="M10" s="1963"/>
      <c r="N10" s="1955">
        <v>0</v>
      </c>
      <c r="O10" s="1963"/>
      <c r="P10" s="1955">
        <v>0</v>
      </c>
      <c r="Q10" s="1954"/>
      <c r="AB10" s="1329"/>
    </row>
    <row r="11" spans="1:28" s="1328" customFormat="1" ht="9" customHeight="1" x14ac:dyDescent="0.15">
      <c r="A11" s="1959">
        <v>57</v>
      </c>
      <c r="B11" s="2463" t="s">
        <v>131</v>
      </c>
      <c r="C11" s="2463"/>
      <c r="D11" s="2463"/>
      <c r="E11" s="1961">
        <v>0</v>
      </c>
      <c r="F11" s="1954"/>
      <c r="G11" s="2000"/>
      <c r="H11" s="1963"/>
      <c r="I11" s="1954"/>
      <c r="J11" s="1962">
        <v>0</v>
      </c>
      <c r="K11" s="1958"/>
      <c r="L11" s="1962">
        <v>0</v>
      </c>
      <c r="M11" s="1958"/>
      <c r="N11" s="1962">
        <v>0</v>
      </c>
      <c r="O11" s="1958"/>
      <c r="P11" s="1962">
        <v>0</v>
      </c>
      <c r="Q11" s="1954"/>
      <c r="AB11" s="1329"/>
    </row>
    <row r="12" spans="1:28" s="1328" customFormat="1" ht="9" customHeight="1" x14ac:dyDescent="0.15">
      <c r="A12" s="1959">
        <v>58</v>
      </c>
      <c r="B12" s="2453" t="s">
        <v>132</v>
      </c>
      <c r="C12" s="2453"/>
      <c r="D12" s="2453"/>
      <c r="E12" s="1964">
        <f>'CFP1'!E65</f>
        <v>4449</v>
      </c>
      <c r="F12" s="1965"/>
      <c r="G12" s="2001"/>
      <c r="H12" s="1967"/>
      <c r="I12" s="1965"/>
      <c r="J12" s="1966">
        <v>4384</v>
      </c>
      <c r="K12" s="1968"/>
      <c r="L12" s="1966">
        <v>4322</v>
      </c>
      <c r="M12" s="1968"/>
      <c r="N12" s="1966">
        <v>4288</v>
      </c>
      <c r="O12" s="1968"/>
      <c r="P12" s="1966">
        <v>4895</v>
      </c>
      <c r="Q12" s="1965"/>
      <c r="AB12" s="1329"/>
    </row>
    <row r="13" spans="1:28" s="1328" customFormat="1" ht="9" customHeight="1" x14ac:dyDescent="0.15">
      <c r="A13" s="1960">
        <v>59</v>
      </c>
      <c r="B13" s="2453" t="s">
        <v>965</v>
      </c>
      <c r="C13" s="2453"/>
      <c r="D13" s="2453"/>
      <c r="E13" s="1953">
        <v>34097</v>
      </c>
      <c r="F13" s="1983"/>
      <c r="G13" s="2002"/>
      <c r="H13" s="1985"/>
      <c r="I13" s="1986"/>
      <c r="J13" s="1955">
        <v>33063</v>
      </c>
      <c r="K13" s="1987"/>
      <c r="L13" s="1984">
        <v>32230</v>
      </c>
      <c r="M13" s="1987"/>
      <c r="N13" s="1984">
        <v>31468</v>
      </c>
      <c r="O13" s="1987"/>
      <c r="P13" s="1984">
        <v>31385</v>
      </c>
      <c r="Q13" s="1986"/>
      <c r="AB13" s="1329"/>
    </row>
    <row r="14" spans="1:28" s="1328" customFormat="1" ht="9" customHeight="1" x14ac:dyDescent="0.15">
      <c r="A14" s="1959">
        <v>60</v>
      </c>
      <c r="B14" s="2453" t="s">
        <v>1348</v>
      </c>
      <c r="C14" s="2453"/>
      <c r="D14" s="2453"/>
      <c r="E14" s="1964">
        <v>234816</v>
      </c>
      <c r="F14" s="1983"/>
      <c r="G14" s="2001"/>
      <c r="H14" s="1985"/>
      <c r="I14" s="1986"/>
      <c r="J14" s="1966">
        <v>225663</v>
      </c>
      <c r="K14" s="1987"/>
      <c r="L14" s="1966" t="s">
        <v>133</v>
      </c>
      <c r="M14" s="1987"/>
      <c r="N14" s="1966" t="s">
        <v>133</v>
      </c>
      <c r="O14" s="1987"/>
      <c r="P14" s="1966" t="s">
        <v>133</v>
      </c>
      <c r="Q14" s="1986"/>
      <c r="AB14" s="1329"/>
    </row>
    <row r="15" spans="1:28" s="1328" customFormat="1" ht="9" customHeight="1" x14ac:dyDescent="0.15">
      <c r="A15" s="1959" t="s">
        <v>63</v>
      </c>
      <c r="B15" s="2453" t="s">
        <v>1194</v>
      </c>
      <c r="C15" s="2453"/>
      <c r="D15" s="2453"/>
      <c r="E15" s="1964" t="s">
        <v>133</v>
      </c>
      <c r="F15" s="1983"/>
      <c r="G15" s="2001"/>
      <c r="H15" s="1967"/>
      <c r="I15" s="1965"/>
      <c r="J15" s="1966" t="s">
        <v>133</v>
      </c>
      <c r="K15" s="1987"/>
      <c r="L15" s="1984">
        <v>216144</v>
      </c>
      <c r="M15" s="1987"/>
      <c r="N15" s="1984">
        <v>211820</v>
      </c>
      <c r="O15" s="1987"/>
      <c r="P15" s="1984">
        <v>208068</v>
      </c>
      <c r="Q15" s="1986"/>
      <c r="AB15" s="1329"/>
    </row>
    <row r="16" spans="1:28" s="1328" customFormat="1" ht="10.5" customHeight="1" x14ac:dyDescent="0.15">
      <c r="A16" s="1959" t="s">
        <v>64</v>
      </c>
      <c r="B16" s="2453" t="s">
        <v>1195</v>
      </c>
      <c r="C16" s="2453"/>
      <c r="D16" s="2453"/>
      <c r="E16" s="1964" t="s">
        <v>133</v>
      </c>
      <c r="F16" s="1983"/>
      <c r="G16" s="2001"/>
      <c r="H16" s="1985"/>
      <c r="I16" s="1986"/>
      <c r="J16" s="1966" t="s">
        <v>133</v>
      </c>
      <c r="K16" s="1987"/>
      <c r="L16" s="1984">
        <v>216303</v>
      </c>
      <c r="M16" s="1987"/>
      <c r="N16" s="1984">
        <v>211968</v>
      </c>
      <c r="O16" s="1987"/>
      <c r="P16" s="1984">
        <v>208231</v>
      </c>
      <c r="Q16" s="1986"/>
      <c r="AB16" s="1329"/>
    </row>
    <row r="17" spans="1:28" s="1328" customFormat="1" ht="10.5" customHeight="1" x14ac:dyDescent="0.15">
      <c r="A17" s="1959" t="s">
        <v>65</v>
      </c>
      <c r="B17" s="2453" t="s">
        <v>1196</v>
      </c>
      <c r="C17" s="2453"/>
      <c r="D17" s="2453"/>
      <c r="E17" s="1964" t="s">
        <v>133</v>
      </c>
      <c r="F17" s="1983"/>
      <c r="G17" s="2001"/>
      <c r="H17" s="1985"/>
      <c r="I17" s="1986"/>
      <c r="J17" s="1966" t="s">
        <v>133</v>
      </c>
      <c r="K17" s="1987"/>
      <c r="L17" s="1984">
        <v>216462</v>
      </c>
      <c r="M17" s="1987"/>
      <c r="N17" s="1984">
        <v>212116</v>
      </c>
      <c r="O17" s="1987"/>
      <c r="P17" s="1984">
        <v>208394</v>
      </c>
      <c r="Q17" s="1986"/>
      <c r="AB17" s="1329"/>
    </row>
    <row r="18" spans="1:28" s="1328" customFormat="1" ht="9" customHeight="1" x14ac:dyDescent="0.15">
      <c r="A18" s="2003"/>
      <c r="B18" s="2458" t="s">
        <v>135</v>
      </c>
      <c r="C18" s="2458"/>
      <c r="D18" s="2458"/>
      <c r="E18" s="1961"/>
      <c r="F18" s="1954"/>
      <c r="G18" s="2004"/>
      <c r="H18" s="1963"/>
      <c r="I18" s="1998"/>
      <c r="J18" s="1962"/>
      <c r="K18" s="1998"/>
      <c r="L18" s="2004"/>
      <c r="M18" s="1998"/>
      <c r="N18" s="2004"/>
      <c r="O18" s="1998"/>
      <c r="P18" s="2004"/>
      <c r="Q18" s="1954"/>
      <c r="AB18" s="1329"/>
    </row>
    <row r="19" spans="1:28" s="1328" customFormat="1" ht="10.15" customHeight="1" x14ac:dyDescent="0.15">
      <c r="A19" s="1970">
        <v>61</v>
      </c>
      <c r="B19" s="1970"/>
      <c r="C19" s="2467" t="s">
        <v>136</v>
      </c>
      <c r="D19" s="2467"/>
      <c r="E19" s="2005">
        <v>0.112</v>
      </c>
      <c r="F19" s="1954"/>
      <c r="G19" s="2006"/>
      <c r="H19" s="1956"/>
      <c r="I19" s="1998"/>
      <c r="J19" s="2007">
        <v>0.112</v>
      </c>
      <c r="K19" s="1963"/>
      <c r="L19" s="2007">
        <v>0.114</v>
      </c>
      <c r="M19" s="1963"/>
      <c r="N19" s="2007">
        <v>0.113</v>
      </c>
      <c r="O19" s="1963"/>
      <c r="P19" s="2007">
        <v>0.112</v>
      </c>
      <c r="Q19" s="2008"/>
      <c r="AB19" s="1329"/>
    </row>
    <row r="20" spans="1:28" s="1328" customFormat="1" ht="9" customHeight="1" x14ac:dyDescent="0.15">
      <c r="A20" s="1960">
        <v>62</v>
      </c>
      <c r="B20" s="1960"/>
      <c r="C20" s="2468" t="s">
        <v>137</v>
      </c>
      <c r="D20" s="2468"/>
      <c r="E20" s="2005">
        <v>0.126</v>
      </c>
      <c r="F20" s="1954"/>
      <c r="G20" s="2006"/>
      <c r="H20" s="1956"/>
      <c r="I20" s="1998"/>
      <c r="J20" s="2007">
        <v>0.127</v>
      </c>
      <c r="K20" s="1963"/>
      <c r="L20" s="2007">
        <v>0.129</v>
      </c>
      <c r="M20" s="1963"/>
      <c r="N20" s="2007">
        <v>0.128</v>
      </c>
      <c r="O20" s="1963"/>
      <c r="P20" s="2007">
        <v>0.127</v>
      </c>
      <c r="Q20" s="2008"/>
      <c r="AB20" s="1329"/>
    </row>
    <row r="21" spans="1:28" s="1328" customFormat="1" ht="9" customHeight="1" x14ac:dyDescent="0.15">
      <c r="A21" s="1960">
        <v>63</v>
      </c>
      <c r="B21" s="1960"/>
      <c r="C21" s="2468" t="s">
        <v>138</v>
      </c>
      <c r="D21" s="2468"/>
      <c r="E21" s="2005">
        <v>0.14499999999999999</v>
      </c>
      <c r="F21" s="1954"/>
      <c r="G21" s="2006"/>
      <c r="H21" s="1956"/>
      <c r="I21" s="1998"/>
      <c r="J21" s="2007">
        <v>0.14699999999999999</v>
      </c>
      <c r="K21" s="1963"/>
      <c r="L21" s="2007">
        <v>0.14899999999999999</v>
      </c>
      <c r="M21" s="1963"/>
      <c r="N21" s="2007">
        <v>0.14799999999999999</v>
      </c>
      <c r="O21" s="1963"/>
      <c r="P21" s="2007">
        <v>0.151</v>
      </c>
      <c r="Q21" s="2008"/>
      <c r="AB21" s="1329"/>
    </row>
    <row r="22" spans="1:28" s="1328" customFormat="1" ht="21.75" customHeight="1" x14ac:dyDescent="0.15">
      <c r="A22" s="2009">
        <v>64</v>
      </c>
      <c r="B22" s="2010"/>
      <c r="C22" s="2470" t="s">
        <v>1349</v>
      </c>
      <c r="D22" s="2470"/>
      <c r="E22" s="2005">
        <v>0.08</v>
      </c>
      <c r="F22" s="1954"/>
      <c r="G22" s="2006"/>
      <c r="H22" s="1956"/>
      <c r="I22" s="1998"/>
      <c r="J22" s="2007">
        <v>0.08</v>
      </c>
      <c r="K22" s="2011"/>
      <c r="L22" s="2007">
        <v>0.08</v>
      </c>
      <c r="M22" s="2011"/>
      <c r="N22" s="2007">
        <v>0.08</v>
      </c>
      <c r="O22" s="2011"/>
      <c r="P22" s="2007">
        <v>0.08</v>
      </c>
      <c r="Q22" s="1954"/>
      <c r="AB22" s="1329"/>
    </row>
    <row r="23" spans="1:28" s="1328" customFormat="1" ht="9" customHeight="1" x14ac:dyDescent="0.15">
      <c r="A23" s="1960">
        <v>65</v>
      </c>
      <c r="B23" s="1960"/>
      <c r="C23" s="1960"/>
      <c r="D23" s="2012" t="s">
        <v>139</v>
      </c>
      <c r="E23" s="2005">
        <v>2.5000000000000001E-2</v>
      </c>
      <c r="F23" s="1954"/>
      <c r="G23" s="2006"/>
      <c r="H23" s="1956"/>
      <c r="I23" s="1998"/>
      <c r="J23" s="2007">
        <v>2.5000000000000001E-2</v>
      </c>
      <c r="K23" s="1963"/>
      <c r="L23" s="2007">
        <v>2.5000000000000001E-2</v>
      </c>
      <c r="M23" s="1963"/>
      <c r="N23" s="2007">
        <v>2.5000000000000001E-2</v>
      </c>
      <c r="O23" s="1963"/>
      <c r="P23" s="2007">
        <v>2.5000000000000001E-2</v>
      </c>
      <c r="Q23" s="1954"/>
      <c r="AB23" s="1329"/>
    </row>
    <row r="24" spans="1:28" s="1328" customFormat="1" ht="9" customHeight="1" x14ac:dyDescent="0.15">
      <c r="A24" s="1960">
        <v>66</v>
      </c>
      <c r="B24" s="1960"/>
      <c r="C24" s="1960"/>
      <c r="D24" s="2012" t="s">
        <v>140</v>
      </c>
      <c r="E24" s="2005">
        <v>0</v>
      </c>
      <c r="F24" s="1954"/>
      <c r="G24" s="2006"/>
      <c r="H24" s="1956"/>
      <c r="I24" s="1998"/>
      <c r="J24" s="2007">
        <v>0</v>
      </c>
      <c r="K24" s="1963"/>
      <c r="L24" s="2007">
        <v>0</v>
      </c>
      <c r="M24" s="1963"/>
      <c r="N24" s="2007">
        <v>0</v>
      </c>
      <c r="O24" s="1963"/>
      <c r="P24" s="2007">
        <v>0</v>
      </c>
      <c r="Q24" s="1954"/>
      <c r="AB24" s="1329"/>
    </row>
    <row r="25" spans="1:28" s="1328" customFormat="1" ht="9" customHeight="1" x14ac:dyDescent="0.15">
      <c r="A25" s="1960">
        <v>67</v>
      </c>
      <c r="B25" s="1960"/>
      <c r="C25" s="1960"/>
      <c r="D25" s="2012" t="s">
        <v>1010</v>
      </c>
      <c r="E25" s="2005">
        <v>0</v>
      </c>
      <c r="F25" s="1954"/>
      <c r="G25" s="2006"/>
      <c r="H25" s="1956"/>
      <c r="I25" s="1998"/>
      <c r="J25" s="2007">
        <v>0</v>
      </c>
      <c r="K25" s="1963"/>
      <c r="L25" s="2007">
        <v>0</v>
      </c>
      <c r="M25" s="1963"/>
      <c r="N25" s="2007">
        <v>0</v>
      </c>
      <c r="O25" s="1963"/>
      <c r="P25" s="2007">
        <v>0</v>
      </c>
      <c r="Q25" s="1954"/>
      <c r="AB25" s="1329"/>
    </row>
    <row r="26" spans="1:28" s="1328" customFormat="1" ht="9" customHeight="1" x14ac:dyDescent="0.15">
      <c r="A26" s="1960" t="s">
        <v>90</v>
      </c>
      <c r="B26" s="1960"/>
      <c r="C26" s="1960"/>
      <c r="D26" s="2012" t="s">
        <v>141</v>
      </c>
      <c r="E26" s="2005">
        <v>0.01</v>
      </c>
      <c r="F26" s="1954"/>
      <c r="G26" s="2006"/>
      <c r="H26" s="1956"/>
      <c r="I26" s="1998"/>
      <c r="J26" s="2007">
        <v>0.01</v>
      </c>
      <c r="K26" s="1963"/>
      <c r="L26" s="2007">
        <v>0.01</v>
      </c>
      <c r="M26" s="1963"/>
      <c r="N26" s="2007">
        <v>0.01</v>
      </c>
      <c r="O26" s="1963"/>
      <c r="P26" s="2007">
        <v>0.01</v>
      </c>
      <c r="Q26" s="1954"/>
      <c r="AB26" s="1329"/>
    </row>
    <row r="27" spans="1:28" s="1328" customFormat="1" ht="9" customHeight="1" x14ac:dyDescent="0.15">
      <c r="A27" s="1960">
        <v>68</v>
      </c>
      <c r="B27" s="1960"/>
      <c r="C27" s="2462" t="s">
        <v>961</v>
      </c>
      <c r="D27" s="2462"/>
      <c r="E27" s="2005">
        <f>E19</f>
        <v>0.112</v>
      </c>
      <c r="F27" s="1954"/>
      <c r="G27" s="2006"/>
      <c r="H27" s="1956"/>
      <c r="I27" s="1998"/>
      <c r="J27" s="2007">
        <f>J19</f>
        <v>0.112</v>
      </c>
      <c r="K27" s="1963"/>
      <c r="L27" s="2007">
        <f>L19</f>
        <v>0.114</v>
      </c>
      <c r="M27" s="1963"/>
      <c r="N27" s="2007">
        <f>N19</f>
        <v>0.113</v>
      </c>
      <c r="O27" s="1963"/>
      <c r="P27" s="2007">
        <f>P19</f>
        <v>0.112</v>
      </c>
      <c r="Q27" s="1954"/>
      <c r="AB27" s="1329"/>
    </row>
    <row r="28" spans="1:28" s="1328" customFormat="1" ht="18" customHeight="1" x14ac:dyDescent="0.15">
      <c r="A28" s="2013"/>
      <c r="B28" s="2469" t="s">
        <v>1350</v>
      </c>
      <c r="C28" s="2469"/>
      <c r="D28" s="2469"/>
      <c r="E28" s="2014"/>
      <c r="F28" s="1954"/>
      <c r="G28" s="2000"/>
      <c r="H28" s="1963"/>
      <c r="I28" s="1998"/>
      <c r="J28" s="2015"/>
      <c r="K28" s="1963"/>
      <c r="L28" s="2015"/>
      <c r="M28" s="1963"/>
      <c r="N28" s="2015"/>
      <c r="O28" s="1963"/>
      <c r="P28" s="2015"/>
      <c r="Q28" s="1954"/>
      <c r="AB28" s="1329"/>
    </row>
    <row r="29" spans="1:28" s="1328" customFormat="1" ht="9" customHeight="1" x14ac:dyDescent="0.15">
      <c r="A29" s="1970">
        <v>69</v>
      </c>
      <c r="B29" s="1970"/>
      <c r="C29" s="2460" t="s">
        <v>142</v>
      </c>
      <c r="D29" s="2460"/>
      <c r="E29" s="2005">
        <v>0.08</v>
      </c>
      <c r="F29" s="1954"/>
      <c r="G29" s="2006"/>
      <c r="H29" s="1956"/>
      <c r="I29" s="1998"/>
      <c r="J29" s="2007">
        <v>0.08</v>
      </c>
      <c r="K29" s="1963"/>
      <c r="L29" s="2007">
        <v>0.08</v>
      </c>
      <c r="M29" s="1963"/>
      <c r="N29" s="2007">
        <v>0.08</v>
      </c>
      <c r="O29" s="1963"/>
      <c r="P29" s="2007">
        <v>0.08</v>
      </c>
      <c r="Q29" s="1954"/>
      <c r="AB29" s="1329"/>
    </row>
    <row r="30" spans="1:28" s="1328" customFormat="1" ht="9" customHeight="1" x14ac:dyDescent="0.15">
      <c r="A30" s="1970">
        <v>70</v>
      </c>
      <c r="B30" s="2016"/>
      <c r="C30" s="2471" t="s">
        <v>143</v>
      </c>
      <c r="D30" s="2471"/>
      <c r="E30" s="2005">
        <v>9.5000000000000001E-2</v>
      </c>
      <c r="F30" s="1954"/>
      <c r="G30" s="2006"/>
      <c r="H30" s="1956"/>
      <c r="I30" s="1998"/>
      <c r="J30" s="2007">
        <v>9.5000000000000001E-2</v>
      </c>
      <c r="K30" s="1963"/>
      <c r="L30" s="2007">
        <v>9.5000000000000001E-2</v>
      </c>
      <c r="M30" s="1963"/>
      <c r="N30" s="2007">
        <v>9.5000000000000001E-2</v>
      </c>
      <c r="O30" s="1963"/>
      <c r="P30" s="2007">
        <v>9.5000000000000001E-2</v>
      </c>
      <c r="Q30" s="1954"/>
      <c r="AB30" s="1329"/>
    </row>
    <row r="31" spans="1:28" s="1328" customFormat="1" ht="9" customHeight="1" x14ac:dyDescent="0.15">
      <c r="A31" s="1970">
        <v>71</v>
      </c>
      <c r="B31" s="2016"/>
      <c r="C31" s="2471" t="s">
        <v>144</v>
      </c>
      <c r="D31" s="2471"/>
      <c r="E31" s="2005">
        <v>0.115</v>
      </c>
      <c r="F31" s="1954"/>
      <c r="G31" s="2006"/>
      <c r="H31" s="1956"/>
      <c r="I31" s="1998"/>
      <c r="J31" s="2007">
        <v>0.115</v>
      </c>
      <c r="K31" s="1963"/>
      <c r="L31" s="2007">
        <v>0.115</v>
      </c>
      <c r="M31" s="1963"/>
      <c r="N31" s="2007">
        <v>0.115</v>
      </c>
      <c r="O31" s="1963"/>
      <c r="P31" s="2007">
        <v>0.115</v>
      </c>
      <c r="Q31" s="1954"/>
      <c r="AB31" s="1329"/>
    </row>
    <row r="32" spans="1:28" s="1328" customFormat="1" ht="9.75" customHeight="1" x14ac:dyDescent="0.15">
      <c r="A32" s="2017"/>
      <c r="B32" s="2472" t="s">
        <v>145</v>
      </c>
      <c r="C32" s="2472"/>
      <c r="D32" s="2473"/>
      <c r="E32" s="1961"/>
      <c r="F32" s="1954"/>
      <c r="G32" s="2465" t="s">
        <v>981</v>
      </c>
      <c r="H32" s="1963"/>
      <c r="I32" s="1998"/>
      <c r="J32" s="1962"/>
      <c r="K32" s="1963"/>
      <c r="L32" s="1962"/>
      <c r="M32" s="1963"/>
      <c r="N32" s="1962"/>
      <c r="O32" s="1963"/>
      <c r="P32" s="1962"/>
      <c r="Q32" s="1954"/>
      <c r="AB32" s="1329"/>
    </row>
    <row r="33" spans="1:28" s="1328" customFormat="1" ht="9" customHeight="1" x14ac:dyDescent="0.15">
      <c r="A33" s="1970">
        <v>72</v>
      </c>
      <c r="B33" s="1970"/>
      <c r="C33" s="2460" t="s">
        <v>1090</v>
      </c>
      <c r="D33" s="2460"/>
      <c r="E33" s="1953">
        <v>784</v>
      </c>
      <c r="F33" s="1954"/>
      <c r="G33" s="2466"/>
      <c r="H33" s="2018"/>
      <c r="I33" s="1998"/>
      <c r="J33" s="1955">
        <v>356</v>
      </c>
      <c r="K33" s="1963"/>
      <c r="L33" s="1955">
        <v>188</v>
      </c>
      <c r="M33" s="1963"/>
      <c r="N33" s="1955">
        <v>204</v>
      </c>
      <c r="O33" s="1963"/>
      <c r="P33" s="1955">
        <v>289</v>
      </c>
      <c r="Q33" s="1954"/>
      <c r="AB33" s="1329"/>
    </row>
    <row r="34" spans="1:28" s="1328" customFormat="1" ht="9" customHeight="1" x14ac:dyDescent="0.15">
      <c r="A34" s="1960">
        <v>73</v>
      </c>
      <c r="B34" s="1960"/>
      <c r="C34" s="2462" t="s">
        <v>146</v>
      </c>
      <c r="D34" s="2462"/>
      <c r="E34" s="1953">
        <v>1028</v>
      </c>
      <c r="F34" s="1954"/>
      <c r="G34" s="1955" t="s">
        <v>91</v>
      </c>
      <c r="H34" s="1956"/>
      <c r="I34" s="1998"/>
      <c r="J34" s="1955">
        <v>838</v>
      </c>
      <c r="K34" s="1963"/>
      <c r="L34" s="1955">
        <v>847</v>
      </c>
      <c r="M34" s="1963"/>
      <c r="N34" s="1955">
        <v>829</v>
      </c>
      <c r="O34" s="1963"/>
      <c r="P34" s="1955">
        <v>814</v>
      </c>
      <c r="Q34" s="1954"/>
      <c r="AB34" s="1329"/>
    </row>
    <row r="35" spans="1:28" s="1328" customFormat="1" ht="9" customHeight="1" x14ac:dyDescent="0.15">
      <c r="A35" s="1960">
        <v>74</v>
      </c>
      <c r="B35" s="1960"/>
      <c r="C35" s="2462" t="s">
        <v>1197</v>
      </c>
      <c r="D35" s="2462"/>
      <c r="E35" s="1953">
        <v>0</v>
      </c>
      <c r="F35" s="1954"/>
      <c r="G35" s="1955"/>
      <c r="H35" s="1956"/>
      <c r="I35" s="1998"/>
      <c r="J35" s="1955">
        <v>0</v>
      </c>
      <c r="K35" s="1963"/>
      <c r="L35" s="1955">
        <v>0</v>
      </c>
      <c r="M35" s="1963"/>
      <c r="N35" s="1955">
        <v>0</v>
      </c>
      <c r="O35" s="1963"/>
      <c r="P35" s="1955">
        <v>0</v>
      </c>
      <c r="Q35" s="1954"/>
      <c r="AB35" s="1329"/>
    </row>
    <row r="36" spans="1:28" s="1328" customFormat="1" ht="9" customHeight="1" x14ac:dyDescent="0.15">
      <c r="A36" s="1960">
        <v>75</v>
      </c>
      <c r="B36" s="1960"/>
      <c r="C36" s="2462" t="s">
        <v>147</v>
      </c>
      <c r="D36" s="2462"/>
      <c r="E36" s="1953">
        <v>879</v>
      </c>
      <c r="F36" s="1954"/>
      <c r="G36" s="1955" t="s">
        <v>80</v>
      </c>
      <c r="H36" s="1956"/>
      <c r="I36" s="1998"/>
      <c r="J36" s="1955">
        <v>984</v>
      </c>
      <c r="K36" s="1963"/>
      <c r="L36" s="1955">
        <v>1013</v>
      </c>
      <c r="M36" s="1963"/>
      <c r="N36" s="1955">
        <v>1024</v>
      </c>
      <c r="O36" s="1963"/>
      <c r="P36" s="1955">
        <v>1034</v>
      </c>
      <c r="Q36" s="1954"/>
      <c r="AB36" s="1329"/>
    </row>
    <row r="37" spans="1:28" s="1328" customFormat="1" ht="9" customHeight="1" x14ac:dyDescent="0.15">
      <c r="A37" s="2013"/>
      <c r="B37" s="2469" t="s">
        <v>148</v>
      </c>
      <c r="C37" s="2469"/>
      <c r="D37" s="2469"/>
      <c r="E37" s="1961"/>
      <c r="F37" s="1954"/>
      <c r="G37" s="1962"/>
      <c r="H37" s="1963"/>
      <c r="I37" s="1998"/>
      <c r="J37" s="1962"/>
      <c r="K37" s="1963"/>
      <c r="L37" s="1962"/>
      <c r="M37" s="1963"/>
      <c r="N37" s="1962"/>
      <c r="O37" s="1963"/>
      <c r="P37" s="1962"/>
      <c r="Q37" s="1954"/>
      <c r="AB37" s="1329"/>
    </row>
    <row r="38" spans="1:28" s="1328" customFormat="1" ht="18.75" customHeight="1" x14ac:dyDescent="0.15">
      <c r="A38" s="1970">
        <v>76</v>
      </c>
      <c r="B38" s="1970"/>
      <c r="C38" s="2476" t="s">
        <v>1300</v>
      </c>
      <c r="D38" s="2476"/>
      <c r="E38" s="1953">
        <v>302</v>
      </c>
      <c r="F38" s="1954"/>
      <c r="G38" s="1955"/>
      <c r="H38" s="1956"/>
      <c r="I38" s="1998"/>
      <c r="J38" s="1955">
        <v>276</v>
      </c>
      <c r="K38" s="1963"/>
      <c r="L38" s="1955">
        <v>293</v>
      </c>
      <c r="M38" s="1963"/>
      <c r="N38" s="1955">
        <v>291</v>
      </c>
      <c r="O38" s="1963"/>
      <c r="P38" s="1955">
        <v>280</v>
      </c>
      <c r="Q38" s="1954"/>
      <c r="AB38" s="1329"/>
    </row>
    <row r="39" spans="1:28" s="1328" customFormat="1" ht="9" customHeight="1" x14ac:dyDescent="0.15">
      <c r="A39" s="1960">
        <v>77</v>
      </c>
      <c r="B39" s="1960"/>
      <c r="C39" s="2462" t="s">
        <v>149</v>
      </c>
      <c r="D39" s="2462"/>
      <c r="E39" s="1953">
        <f>E38</f>
        <v>302</v>
      </c>
      <c r="F39" s="1954"/>
      <c r="G39" s="1955" t="s">
        <v>23</v>
      </c>
      <c r="H39" s="1956"/>
      <c r="I39" s="1998"/>
      <c r="J39" s="1955">
        <f>J38</f>
        <v>276</v>
      </c>
      <c r="K39" s="1963"/>
      <c r="L39" s="1955">
        <f>L38</f>
        <v>293</v>
      </c>
      <c r="M39" s="1963"/>
      <c r="N39" s="1955">
        <v>291</v>
      </c>
      <c r="O39" s="1963"/>
      <c r="P39" s="1955">
        <v>280</v>
      </c>
      <c r="Q39" s="1954"/>
      <c r="AB39" s="1329"/>
    </row>
    <row r="40" spans="1:28" s="1328" customFormat="1" ht="18" customHeight="1" x14ac:dyDescent="0.15">
      <c r="A40" s="1971">
        <v>78</v>
      </c>
      <c r="B40" s="1970"/>
      <c r="C40" s="2464" t="s">
        <v>978</v>
      </c>
      <c r="D40" s="2464"/>
      <c r="E40" s="1953">
        <v>0</v>
      </c>
      <c r="F40" s="1954"/>
      <c r="G40" s="1955"/>
      <c r="H40" s="1956"/>
      <c r="I40" s="1998"/>
      <c r="J40" s="1955">
        <v>0</v>
      </c>
      <c r="K40" s="1963"/>
      <c r="L40" s="1955">
        <v>0</v>
      </c>
      <c r="M40" s="1963"/>
      <c r="N40" s="1955">
        <v>0</v>
      </c>
      <c r="O40" s="1963"/>
      <c r="P40" s="1955">
        <v>0</v>
      </c>
      <c r="Q40" s="1954"/>
      <c r="AB40" s="1329"/>
    </row>
    <row r="41" spans="1:28" s="1328" customFormat="1" ht="9" customHeight="1" x14ac:dyDescent="0.15">
      <c r="A41" s="1960">
        <v>79</v>
      </c>
      <c r="B41" s="1960"/>
      <c r="C41" s="2462" t="s">
        <v>962</v>
      </c>
      <c r="D41" s="2462"/>
      <c r="E41" s="1953">
        <v>0</v>
      </c>
      <c r="F41" s="1954"/>
      <c r="G41" s="1955" t="s">
        <v>68</v>
      </c>
      <c r="H41" s="1956"/>
      <c r="I41" s="1998"/>
      <c r="J41" s="1955">
        <v>0</v>
      </c>
      <c r="K41" s="1963"/>
      <c r="L41" s="1955">
        <v>0</v>
      </c>
      <c r="M41" s="1963"/>
      <c r="N41" s="1955">
        <v>0</v>
      </c>
      <c r="O41" s="1963"/>
      <c r="P41" s="1955">
        <v>0</v>
      </c>
      <c r="Q41" s="1954"/>
      <c r="AB41" s="1329"/>
    </row>
    <row r="42" spans="1:28" s="1328" customFormat="1" ht="20.25" customHeight="1" x14ac:dyDescent="0.15">
      <c r="A42" s="2013"/>
      <c r="B42" s="2469" t="s">
        <v>1299</v>
      </c>
      <c r="C42" s="2469"/>
      <c r="D42" s="2469"/>
      <c r="E42" s="1961"/>
      <c r="F42" s="1954"/>
      <c r="G42" s="1962"/>
      <c r="H42" s="1963"/>
      <c r="I42" s="1998"/>
      <c r="J42" s="1962"/>
      <c r="K42" s="1963"/>
      <c r="L42" s="1962"/>
      <c r="M42" s="1963"/>
      <c r="N42" s="1962"/>
      <c r="O42" s="1963"/>
      <c r="P42" s="1962"/>
      <c r="Q42" s="1954"/>
      <c r="AB42" s="1329"/>
    </row>
    <row r="43" spans="1:28" s="1328" customFormat="1" ht="9" customHeight="1" x14ac:dyDescent="0.15">
      <c r="A43" s="1970">
        <v>80</v>
      </c>
      <c r="B43" s="1970"/>
      <c r="C43" s="2460" t="s">
        <v>963</v>
      </c>
      <c r="D43" s="2460"/>
      <c r="E43" s="2019" t="s">
        <v>133</v>
      </c>
      <c r="F43" s="1954"/>
      <c r="G43" s="1955"/>
      <c r="H43" s="1956"/>
      <c r="I43" s="1998"/>
      <c r="J43" s="2020" t="s">
        <v>133</v>
      </c>
      <c r="K43" s="1963"/>
      <c r="L43" s="2020" t="s">
        <v>133</v>
      </c>
      <c r="M43" s="1963"/>
      <c r="N43" s="2021" t="s">
        <v>133</v>
      </c>
      <c r="O43" s="1963"/>
      <c r="P43" s="2021" t="s">
        <v>133</v>
      </c>
      <c r="Q43" s="1954"/>
      <c r="AB43" s="1329"/>
    </row>
    <row r="44" spans="1:28" s="1328" customFormat="1" ht="18" customHeight="1" x14ac:dyDescent="0.15">
      <c r="A44" s="1960">
        <v>81</v>
      </c>
      <c r="B44" s="1960"/>
      <c r="C44" s="2462" t="s">
        <v>979</v>
      </c>
      <c r="D44" s="2462"/>
      <c r="E44" s="2019" t="s">
        <v>133</v>
      </c>
      <c r="F44" s="1954"/>
      <c r="G44" s="1955"/>
      <c r="H44" s="1956"/>
      <c r="I44" s="1998"/>
      <c r="J44" s="2020" t="s">
        <v>133</v>
      </c>
      <c r="K44" s="1963"/>
      <c r="L44" s="2020" t="s">
        <v>133</v>
      </c>
      <c r="M44" s="1963"/>
      <c r="N44" s="2021" t="s">
        <v>133</v>
      </c>
      <c r="O44" s="1963"/>
      <c r="P44" s="2021" t="s">
        <v>133</v>
      </c>
      <c r="Q44" s="1954"/>
      <c r="AB44" s="1329"/>
    </row>
    <row r="45" spans="1:28" s="1328" customFormat="1" ht="9" customHeight="1" x14ac:dyDescent="0.15">
      <c r="A45" s="1952">
        <v>82</v>
      </c>
      <c r="B45" s="1952"/>
      <c r="C45" s="2460" t="s">
        <v>150</v>
      </c>
      <c r="D45" s="2460"/>
      <c r="E45" s="1953">
        <v>752</v>
      </c>
      <c r="F45" s="1954"/>
      <c r="G45" s="2249" t="s">
        <v>982</v>
      </c>
      <c r="H45" s="1956"/>
      <c r="I45" s="1998"/>
      <c r="J45" s="1955">
        <v>752</v>
      </c>
      <c r="K45" s="1963"/>
      <c r="L45" s="1955">
        <v>1003</v>
      </c>
      <c r="M45" s="1963"/>
      <c r="N45" s="2022">
        <v>1003</v>
      </c>
      <c r="O45" s="1963"/>
      <c r="P45" s="2022">
        <v>1003</v>
      </c>
      <c r="Q45" s="1954"/>
      <c r="AB45" s="1329"/>
    </row>
    <row r="46" spans="1:28" s="1328" customFormat="1" ht="9.75" customHeight="1" x14ac:dyDescent="0.15">
      <c r="A46" s="1959">
        <v>83</v>
      </c>
      <c r="B46" s="1952"/>
      <c r="C46" s="2460" t="s">
        <v>1242</v>
      </c>
      <c r="D46" s="2461"/>
      <c r="E46" s="1953">
        <v>851</v>
      </c>
      <c r="F46" s="1954"/>
      <c r="G46" s="2250" t="s">
        <v>983</v>
      </c>
      <c r="H46" s="1956"/>
      <c r="I46" s="1998"/>
      <c r="J46" s="1955">
        <v>845</v>
      </c>
      <c r="K46" s="1963"/>
      <c r="L46" s="1955">
        <v>590</v>
      </c>
      <c r="M46" s="1963"/>
      <c r="N46" s="2022">
        <v>602</v>
      </c>
      <c r="O46" s="1963"/>
      <c r="P46" s="2022">
        <v>597</v>
      </c>
      <c r="Q46" s="1954"/>
      <c r="AB46" s="1329"/>
    </row>
    <row r="47" spans="1:28" s="1328" customFormat="1" ht="9" customHeight="1" x14ac:dyDescent="0.15">
      <c r="A47" s="1959">
        <v>84</v>
      </c>
      <c r="B47" s="1959"/>
      <c r="C47" s="2462" t="s">
        <v>151</v>
      </c>
      <c r="D47" s="2462"/>
      <c r="E47" s="1953">
        <v>1352</v>
      </c>
      <c r="F47" s="1954"/>
      <c r="G47" s="2006"/>
      <c r="H47" s="1956"/>
      <c r="I47" s="1998"/>
      <c r="J47" s="1955">
        <v>1352</v>
      </c>
      <c r="K47" s="1963"/>
      <c r="L47" s="1955">
        <v>1802</v>
      </c>
      <c r="M47" s="1963"/>
      <c r="N47" s="2023">
        <v>1802</v>
      </c>
      <c r="O47" s="1963"/>
      <c r="P47" s="2023">
        <v>1802</v>
      </c>
      <c r="Q47" s="1954"/>
      <c r="AB47" s="1329"/>
    </row>
    <row r="48" spans="1:28" s="1328" customFormat="1" ht="9" customHeight="1" x14ac:dyDescent="0.15">
      <c r="A48" s="1960">
        <v>85</v>
      </c>
      <c r="B48" s="1959"/>
      <c r="C48" s="2462" t="s">
        <v>964</v>
      </c>
      <c r="D48" s="2462"/>
      <c r="E48" s="2024">
        <v>0</v>
      </c>
      <c r="F48" s="1983"/>
      <c r="G48" s="2002"/>
      <c r="H48" s="1985"/>
      <c r="I48" s="2025"/>
      <c r="J48" s="2026">
        <v>0</v>
      </c>
      <c r="K48" s="1985"/>
      <c r="L48" s="2026">
        <v>0</v>
      </c>
      <c r="M48" s="1985"/>
      <c r="N48" s="2026">
        <v>0</v>
      </c>
      <c r="O48" s="1985"/>
      <c r="P48" s="2026">
        <v>0</v>
      </c>
      <c r="Q48" s="1986"/>
      <c r="AB48" s="1329"/>
    </row>
    <row r="49" spans="1:28" ht="4.5" customHeight="1" x14ac:dyDescent="0.15">
      <c r="A49" s="2027"/>
      <c r="B49" s="2027"/>
      <c r="C49" s="2027"/>
      <c r="D49" s="2027"/>
      <c r="E49" s="2027"/>
      <c r="F49" s="2027"/>
      <c r="G49" s="2027"/>
      <c r="H49" s="2027"/>
      <c r="I49" s="2027"/>
      <c r="J49" s="2027"/>
      <c r="K49" s="2027"/>
      <c r="L49" s="2027"/>
      <c r="M49" s="2027"/>
      <c r="N49" s="2027"/>
      <c r="O49" s="2027"/>
      <c r="P49" s="2027"/>
      <c r="Q49" s="2027"/>
    </row>
    <row r="50" spans="1:28" s="1331" customFormat="1" ht="7.5" customHeight="1" x14ac:dyDescent="0.15">
      <c r="A50" s="1333" t="s">
        <v>907</v>
      </c>
      <c r="B50" s="2474" t="s">
        <v>1091</v>
      </c>
      <c r="C50" s="2474"/>
      <c r="D50" s="2474"/>
      <c r="E50" s="2474"/>
      <c r="F50" s="2474"/>
      <c r="G50" s="2474"/>
      <c r="H50" s="2474"/>
      <c r="I50" s="2474"/>
      <c r="J50" s="2474"/>
      <c r="K50" s="2474"/>
      <c r="L50" s="2474"/>
      <c r="M50" s="2474"/>
      <c r="N50" s="2474"/>
      <c r="O50" s="2474"/>
      <c r="P50" s="2474"/>
      <c r="Q50" s="2474"/>
      <c r="AB50" s="1332"/>
    </row>
    <row r="51" spans="1:28" s="1331" customFormat="1" ht="7.5" customHeight="1" x14ac:dyDescent="0.15">
      <c r="A51" s="1333" t="s">
        <v>908</v>
      </c>
      <c r="B51" s="2474" t="s">
        <v>152</v>
      </c>
      <c r="C51" s="2474"/>
      <c r="D51" s="2474"/>
      <c r="E51" s="2474"/>
      <c r="F51" s="2474"/>
      <c r="G51" s="2474"/>
      <c r="H51" s="2474"/>
      <c r="I51" s="2474"/>
      <c r="J51" s="2474"/>
      <c r="K51" s="2474"/>
      <c r="L51" s="2474"/>
      <c r="M51" s="2474"/>
      <c r="N51" s="2474"/>
      <c r="O51" s="2474"/>
      <c r="P51" s="2474"/>
      <c r="Q51" s="2474"/>
      <c r="AB51" s="1332"/>
    </row>
    <row r="52" spans="1:28" s="1331" customFormat="1" ht="9" customHeight="1" x14ac:dyDescent="0.15">
      <c r="A52" s="1333" t="s">
        <v>911</v>
      </c>
      <c r="B52" s="2474" t="s">
        <v>1092</v>
      </c>
      <c r="C52" s="2474"/>
      <c r="D52" s="2474"/>
      <c r="E52" s="2474"/>
      <c r="F52" s="2474"/>
      <c r="G52" s="2474"/>
      <c r="H52" s="2474"/>
      <c r="I52" s="2474"/>
      <c r="J52" s="2474"/>
      <c r="K52" s="2474"/>
      <c r="L52" s="2474"/>
      <c r="M52" s="2474"/>
      <c r="N52" s="2474"/>
      <c r="O52" s="2474"/>
      <c r="P52" s="2474"/>
      <c r="Q52" s="2474"/>
      <c r="AB52" s="1332"/>
    </row>
    <row r="53" spans="1:28" s="1331" customFormat="1" ht="15.75" customHeight="1" x14ac:dyDescent="0.15">
      <c r="A53" s="1333" t="s">
        <v>913</v>
      </c>
      <c r="B53" s="2474" t="s">
        <v>1351</v>
      </c>
      <c r="C53" s="2474"/>
      <c r="D53" s="2474"/>
      <c r="E53" s="2474"/>
      <c r="F53" s="2474"/>
      <c r="G53" s="2474"/>
      <c r="H53" s="2474"/>
      <c r="I53" s="2474"/>
      <c r="J53" s="2474"/>
      <c r="K53" s="2474"/>
      <c r="L53" s="2474"/>
      <c r="M53" s="2474"/>
      <c r="N53" s="2474"/>
      <c r="O53" s="2474"/>
      <c r="P53" s="2474"/>
      <c r="Q53" s="2474"/>
      <c r="AB53" s="1332"/>
    </row>
    <row r="54" spans="1:28" s="1331" customFormat="1" ht="7.5" customHeight="1" x14ac:dyDescent="0.15">
      <c r="A54" s="1333" t="s">
        <v>914</v>
      </c>
      <c r="B54" s="2474" t="s">
        <v>1011</v>
      </c>
      <c r="C54" s="2474"/>
      <c r="D54" s="2474"/>
      <c r="E54" s="2474"/>
      <c r="F54" s="2474"/>
      <c r="G54" s="2474"/>
      <c r="H54" s="2474"/>
      <c r="I54" s="2474"/>
      <c r="J54" s="2474"/>
      <c r="K54" s="2474"/>
      <c r="L54" s="2474"/>
      <c r="M54" s="2474"/>
      <c r="N54" s="2474"/>
      <c r="O54" s="2474"/>
      <c r="P54" s="2474"/>
      <c r="Q54" s="2474"/>
      <c r="AB54" s="1332"/>
    </row>
    <row r="55" spans="1:28" s="1331" customFormat="1" ht="7.5" customHeight="1" x14ac:dyDescent="0.15">
      <c r="A55" s="1333" t="s">
        <v>916</v>
      </c>
      <c r="B55" s="2474" t="s">
        <v>966</v>
      </c>
      <c r="C55" s="2474"/>
      <c r="D55" s="2474"/>
      <c r="E55" s="2474"/>
      <c r="F55" s="2474"/>
      <c r="G55" s="2474"/>
      <c r="H55" s="2474"/>
      <c r="I55" s="2474"/>
      <c r="J55" s="2474"/>
      <c r="K55" s="2474"/>
      <c r="L55" s="2474"/>
      <c r="M55" s="2474"/>
      <c r="N55" s="2474"/>
      <c r="O55" s="2474"/>
      <c r="P55" s="2474"/>
      <c r="Q55" s="2474"/>
      <c r="AB55" s="1332"/>
    </row>
    <row r="56" spans="1:28" s="1331" customFormat="1" ht="17.25" customHeight="1" x14ac:dyDescent="0.15">
      <c r="A56" s="1333" t="s">
        <v>917</v>
      </c>
      <c r="B56" s="2474" t="s">
        <v>1302</v>
      </c>
      <c r="C56" s="2474"/>
      <c r="D56" s="2474"/>
      <c r="E56" s="2474"/>
      <c r="F56" s="2474"/>
      <c r="G56" s="2474"/>
      <c r="H56" s="2474"/>
      <c r="I56" s="2474"/>
      <c r="J56" s="2474"/>
      <c r="K56" s="2474"/>
      <c r="L56" s="2474"/>
      <c r="M56" s="2474"/>
      <c r="N56" s="2474"/>
      <c r="O56" s="2474"/>
      <c r="P56" s="2474"/>
      <c r="Q56" s="2474"/>
      <c r="AB56" s="1332"/>
    </row>
    <row r="57" spans="1:28" s="1331" customFormat="1" ht="16.5" customHeight="1" x14ac:dyDescent="0.15">
      <c r="A57" s="1333" t="s">
        <v>1167</v>
      </c>
      <c r="B57" s="2474" t="s">
        <v>1301</v>
      </c>
      <c r="C57" s="2474"/>
      <c r="D57" s="2474"/>
      <c r="E57" s="2474"/>
      <c r="F57" s="2474"/>
      <c r="G57" s="2474"/>
      <c r="H57" s="2474"/>
      <c r="I57" s="2474"/>
      <c r="J57" s="2474"/>
      <c r="K57" s="2474"/>
      <c r="L57" s="2474"/>
      <c r="M57" s="2474"/>
      <c r="N57" s="2474"/>
      <c r="O57" s="2474"/>
      <c r="P57" s="2474"/>
      <c r="Q57" s="2474"/>
      <c r="AB57" s="1332"/>
    </row>
    <row r="58" spans="1:28" s="1331" customFormat="1" ht="7.5" customHeight="1" x14ac:dyDescent="0.15">
      <c r="A58" s="1333" t="s">
        <v>1184</v>
      </c>
      <c r="B58" s="2474" t="s">
        <v>153</v>
      </c>
      <c r="C58" s="2474"/>
      <c r="D58" s="2474"/>
      <c r="E58" s="2474"/>
      <c r="F58" s="2474"/>
      <c r="G58" s="2474"/>
      <c r="H58" s="2474"/>
      <c r="I58" s="2474"/>
      <c r="J58" s="2474"/>
      <c r="K58" s="2474"/>
      <c r="L58" s="2474"/>
      <c r="M58" s="2474"/>
      <c r="N58" s="2474"/>
      <c r="O58" s="2474"/>
      <c r="P58" s="2474"/>
      <c r="Q58" s="2474"/>
      <c r="AB58" s="1332"/>
    </row>
    <row r="59" spans="1:28" s="1331" customFormat="1" ht="7.5" customHeight="1" x14ac:dyDescent="0.15">
      <c r="A59" s="1334" t="s">
        <v>133</v>
      </c>
      <c r="B59" s="2475" t="s">
        <v>154</v>
      </c>
      <c r="C59" s="2475"/>
      <c r="D59" s="2475"/>
      <c r="E59" s="2475"/>
      <c r="F59" s="2475"/>
      <c r="G59" s="2475"/>
      <c r="H59" s="2475"/>
      <c r="I59" s="2475"/>
      <c r="J59" s="2475"/>
      <c r="K59" s="2475"/>
      <c r="L59" s="2475"/>
      <c r="M59" s="2475"/>
      <c r="N59" s="2475"/>
      <c r="O59" s="2475"/>
      <c r="P59" s="2475"/>
      <c r="Q59" s="2475"/>
      <c r="AB59" s="1332"/>
    </row>
  </sheetData>
  <mergeCells count="56">
    <mergeCell ref="B17:D17"/>
    <mergeCell ref="C7:D7"/>
    <mergeCell ref="C8:D8"/>
    <mergeCell ref="B55:Q55"/>
    <mergeCell ref="B56:Q56"/>
    <mergeCell ref="C35:D35"/>
    <mergeCell ref="C46:D46"/>
    <mergeCell ref="C45:D45"/>
    <mergeCell ref="C34:D34"/>
    <mergeCell ref="C36:D36"/>
    <mergeCell ref="B37:D37"/>
    <mergeCell ref="C41:D41"/>
    <mergeCell ref="B42:D42"/>
    <mergeCell ref="C43:D43"/>
    <mergeCell ref="C44:D44"/>
    <mergeCell ref="C38:D38"/>
    <mergeCell ref="B57:Q57"/>
    <mergeCell ref="B58:Q58"/>
    <mergeCell ref="B59:Q59"/>
    <mergeCell ref="B54:Q54"/>
    <mergeCell ref="C47:D47"/>
    <mergeCell ref="C48:D48"/>
    <mergeCell ref="B50:Q50"/>
    <mergeCell ref="B51:Q51"/>
    <mergeCell ref="B52:Q52"/>
    <mergeCell ref="B53:Q53"/>
    <mergeCell ref="C40:D40"/>
    <mergeCell ref="C39:D39"/>
    <mergeCell ref="G32:G33"/>
    <mergeCell ref="C33:D33"/>
    <mergeCell ref="C19:D19"/>
    <mergeCell ref="C20:D20"/>
    <mergeCell ref="C21:D21"/>
    <mergeCell ref="C27:D27"/>
    <mergeCell ref="B28:D28"/>
    <mergeCell ref="C22:D22"/>
    <mergeCell ref="C29:D29"/>
    <mergeCell ref="C30:D30"/>
    <mergeCell ref="C31:D31"/>
    <mergeCell ref="B32:D32"/>
    <mergeCell ref="B18:D18"/>
    <mergeCell ref="A1:Q1"/>
    <mergeCell ref="A2:Q2"/>
    <mergeCell ref="A3:D3"/>
    <mergeCell ref="E3:H3"/>
    <mergeCell ref="A4:D4"/>
    <mergeCell ref="C5:D5"/>
    <mergeCell ref="C6:D6"/>
    <mergeCell ref="C9:D9"/>
    <mergeCell ref="C10:D10"/>
    <mergeCell ref="B11:D11"/>
    <mergeCell ref="B12:D12"/>
    <mergeCell ref="B13:D13"/>
    <mergeCell ref="B14:D14"/>
    <mergeCell ref="B15:D15"/>
    <mergeCell ref="B16:D16"/>
  </mergeCells>
  <printOptions horizontalCentered="1"/>
  <pageMargins left="0.23622047244094491" right="0.23622047244094491" top="0.31496062992125984" bottom="0.23622047244094491" header="0.11811023622047245" footer="0.11811023622047245"/>
  <pageSetup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100" workbookViewId="0">
      <selection activeCell="G38" sqref="G38"/>
    </sheetView>
  </sheetViews>
  <sheetFormatPr defaultColWidth="9.140625" defaultRowHeight="12.75" x14ac:dyDescent="0.2"/>
  <cols>
    <col min="1" max="3" width="2.140625" style="238" customWidth="1"/>
    <col min="4" max="4" width="74.28515625" style="238" customWidth="1"/>
    <col min="5" max="5" width="11.42578125" style="238" customWidth="1"/>
    <col min="6" max="6" width="1.28515625" style="238" customWidth="1"/>
    <col min="7" max="7" width="12.7109375" style="238" customWidth="1"/>
    <col min="8" max="8" width="11" style="238" customWidth="1"/>
    <col min="9" max="9" width="1.28515625" style="238" customWidth="1"/>
    <col min="10" max="10" width="9.85546875" style="238" customWidth="1"/>
    <col min="11" max="11" width="7.140625" style="238" customWidth="1"/>
    <col min="12" max="12" width="7.5703125" style="238" customWidth="1"/>
    <col min="13" max="13" width="1.5703125" style="238" customWidth="1"/>
    <col min="14" max="14" width="1.28515625" style="238" customWidth="1"/>
    <col min="15" max="15" width="9.140625" style="238" customWidth="1"/>
    <col min="16" max="16384" width="9.140625" style="238"/>
  </cols>
  <sheetData>
    <row r="1" spans="1:14" ht="18.75" customHeight="1" x14ac:dyDescent="0.2">
      <c r="A1" s="2479" t="s">
        <v>1093</v>
      </c>
      <c r="B1" s="2479"/>
      <c r="C1" s="2479"/>
      <c r="D1" s="2479"/>
      <c r="E1" s="2479"/>
      <c r="F1" s="2479"/>
      <c r="G1" s="2479"/>
      <c r="H1" s="2479"/>
      <c r="I1" s="2479"/>
      <c r="J1" s="2479"/>
      <c r="K1" s="2479"/>
      <c r="L1" s="2479"/>
      <c r="M1" s="2479"/>
      <c r="N1" s="2479"/>
    </row>
    <row r="2" spans="1:14" ht="4.5" customHeight="1" x14ac:dyDescent="0.2">
      <c r="A2" s="951"/>
      <c r="B2" s="951"/>
      <c r="C2" s="951"/>
      <c r="D2" s="951"/>
      <c r="E2" s="951"/>
      <c r="F2" s="951"/>
      <c r="G2" s="951"/>
      <c r="H2" s="951"/>
      <c r="I2" s="951"/>
      <c r="J2" s="951"/>
      <c r="K2" s="951"/>
      <c r="L2" s="951"/>
      <c r="M2" s="951"/>
      <c r="N2" s="951"/>
    </row>
    <row r="3" spans="1:14" ht="10.5" customHeight="1" x14ac:dyDescent="0.2">
      <c r="A3" s="2480" t="s">
        <v>101</v>
      </c>
      <c r="B3" s="2480"/>
      <c r="C3" s="2480"/>
      <c r="D3" s="2481"/>
      <c r="E3" s="2482" t="s">
        <v>1274</v>
      </c>
      <c r="F3" s="2483"/>
      <c r="G3" s="2483"/>
      <c r="H3" s="2483"/>
      <c r="I3" s="2483"/>
      <c r="J3" s="2483"/>
      <c r="K3" s="2483"/>
      <c r="L3" s="2483"/>
      <c r="M3" s="2483"/>
      <c r="N3" s="2484"/>
    </row>
    <row r="4" spans="1:14" ht="12" customHeight="1" x14ac:dyDescent="0.2">
      <c r="A4" s="952"/>
      <c r="B4" s="952"/>
      <c r="C4" s="952"/>
      <c r="D4" s="952"/>
      <c r="E4" s="916"/>
      <c r="F4" s="915"/>
      <c r="G4" s="2485" t="s">
        <v>1198</v>
      </c>
      <c r="H4" s="2485"/>
      <c r="I4" s="953"/>
      <c r="J4" s="954" t="s">
        <v>920</v>
      </c>
      <c r="K4" s="915"/>
      <c r="L4" s="915" t="s">
        <v>105</v>
      </c>
      <c r="M4" s="953"/>
      <c r="N4" s="955"/>
    </row>
    <row r="5" spans="1:14" ht="9" customHeight="1" x14ac:dyDescent="0.2">
      <c r="A5" s="952"/>
      <c r="B5" s="952"/>
      <c r="C5" s="952"/>
      <c r="D5" s="952"/>
      <c r="E5" s="916" t="s">
        <v>918</v>
      </c>
      <c r="F5" s="915"/>
      <c r="G5" s="982"/>
      <c r="H5" s="982"/>
      <c r="I5" s="953"/>
      <c r="J5" s="915" t="s">
        <v>204</v>
      </c>
      <c r="K5" s="915"/>
      <c r="L5" s="915" t="s">
        <v>921</v>
      </c>
      <c r="M5" s="953"/>
      <c r="N5" s="955"/>
    </row>
    <row r="6" spans="1:14" ht="9" customHeight="1" x14ac:dyDescent="0.2">
      <c r="A6" s="952"/>
      <c r="B6" s="952"/>
      <c r="C6" s="952"/>
      <c r="D6" s="952"/>
      <c r="E6" s="916" t="s">
        <v>206</v>
      </c>
      <c r="F6" s="915"/>
      <c r="G6" s="915"/>
      <c r="H6" s="915" t="s">
        <v>919</v>
      </c>
      <c r="I6" s="953"/>
      <c r="J6" s="915" t="s">
        <v>155</v>
      </c>
      <c r="K6" s="915"/>
      <c r="L6" s="915" t="s">
        <v>208</v>
      </c>
      <c r="M6" s="953"/>
      <c r="N6" s="955"/>
    </row>
    <row r="7" spans="1:14" ht="9" customHeight="1" x14ac:dyDescent="0.2">
      <c r="A7" s="2486"/>
      <c r="B7" s="2486"/>
      <c r="C7" s="2487"/>
      <c r="D7" s="956"/>
      <c r="E7" s="957" t="s">
        <v>156</v>
      </c>
      <c r="F7" s="958"/>
      <c r="G7" s="959" t="s">
        <v>157</v>
      </c>
      <c r="H7" s="959" t="s">
        <v>210</v>
      </c>
      <c r="I7" s="960"/>
      <c r="J7" s="958" t="s">
        <v>158</v>
      </c>
      <c r="K7" s="958" t="s">
        <v>159</v>
      </c>
      <c r="L7" s="958" t="s">
        <v>160</v>
      </c>
      <c r="M7" s="961" t="s">
        <v>908</v>
      </c>
      <c r="N7" s="962"/>
    </row>
    <row r="8" spans="1:14" ht="9" customHeight="1" x14ac:dyDescent="0.2">
      <c r="A8" s="2477" t="s">
        <v>161</v>
      </c>
      <c r="B8" s="2477"/>
      <c r="C8" s="2477"/>
      <c r="D8" s="2478"/>
      <c r="E8" s="2028"/>
      <c r="F8" s="963"/>
      <c r="G8" s="963"/>
      <c r="H8" s="963"/>
      <c r="I8" s="963"/>
      <c r="J8" s="963"/>
      <c r="K8" s="963"/>
      <c r="L8" s="963"/>
      <c r="M8" s="963"/>
      <c r="N8" s="964"/>
    </row>
    <row r="9" spans="1:14" ht="11.1" customHeight="1" x14ac:dyDescent="0.2">
      <c r="A9" s="2029"/>
      <c r="B9" s="2490" t="s">
        <v>162</v>
      </c>
      <c r="C9" s="2490"/>
      <c r="D9" s="2491"/>
      <c r="E9" s="2030">
        <v>4178</v>
      </c>
      <c r="F9" s="1585"/>
      <c r="G9" s="1662">
        <v>0</v>
      </c>
      <c r="H9" s="1662">
        <v>0</v>
      </c>
      <c r="I9" s="1591"/>
      <c r="J9" s="1585">
        <f>E9+G9+H9</f>
        <v>4178</v>
      </c>
      <c r="K9" s="1663"/>
      <c r="L9" s="1664"/>
      <c r="M9" s="965"/>
      <c r="N9" s="966"/>
    </row>
    <row r="10" spans="1:14" ht="11.1" customHeight="1" x14ac:dyDescent="0.2">
      <c r="A10" s="2031"/>
      <c r="B10" s="2492" t="s">
        <v>163</v>
      </c>
      <c r="C10" s="2492"/>
      <c r="D10" s="2493"/>
      <c r="E10" s="2030">
        <v>10229</v>
      </c>
      <c r="F10" s="1589"/>
      <c r="G10" s="1662">
        <v>-1</v>
      </c>
      <c r="H10" s="1662">
        <v>0</v>
      </c>
      <c r="I10" s="1589"/>
      <c r="J10" s="1585">
        <f>E10+G10+H10</f>
        <v>10228</v>
      </c>
      <c r="K10" s="1665"/>
      <c r="L10" s="1666"/>
      <c r="M10" s="967"/>
      <c r="N10" s="968"/>
    </row>
    <row r="11" spans="1:14" ht="11.1" customHeight="1" x14ac:dyDescent="0.2">
      <c r="A11" s="2031"/>
      <c r="B11" s="2492" t="s">
        <v>164</v>
      </c>
      <c r="C11" s="2492"/>
      <c r="D11" s="2493"/>
      <c r="E11" s="2030">
        <v>121547</v>
      </c>
      <c r="F11" s="1589"/>
      <c r="G11" s="1662">
        <v>-261</v>
      </c>
      <c r="H11" s="1662">
        <v>0</v>
      </c>
      <c r="I11" s="1589"/>
      <c r="J11" s="1585">
        <f>E11+G11+H11</f>
        <v>121286</v>
      </c>
      <c r="K11" s="1665"/>
      <c r="L11" s="1666"/>
      <c r="M11" s="967"/>
      <c r="N11" s="955"/>
    </row>
    <row r="12" spans="1:14" ht="10.5" customHeight="1" x14ac:dyDescent="0.2">
      <c r="A12" s="2032"/>
      <c r="B12" s="2033"/>
      <c r="C12" s="2488" t="s">
        <v>1243</v>
      </c>
      <c r="D12" s="2489"/>
      <c r="E12" s="2034"/>
      <c r="F12" s="1585"/>
      <c r="G12" s="1662"/>
      <c r="H12" s="1662"/>
      <c r="I12" s="1585"/>
      <c r="J12" s="1585"/>
      <c r="K12" s="1667">
        <v>0</v>
      </c>
      <c r="L12" s="1668" t="s">
        <v>66</v>
      </c>
      <c r="M12" s="969"/>
      <c r="N12" s="955"/>
    </row>
    <row r="13" spans="1:14" ht="9.75" customHeight="1" x14ac:dyDescent="0.2">
      <c r="A13" s="2032"/>
      <c r="B13" s="2035"/>
      <c r="C13" s="2488" t="s">
        <v>1244</v>
      </c>
      <c r="D13" s="2489"/>
      <c r="E13" s="2036"/>
      <c r="F13" s="1589"/>
      <c r="G13" s="1669"/>
      <c r="H13" s="1669"/>
      <c r="I13" s="1589"/>
      <c r="J13" s="1589"/>
      <c r="K13" s="1667">
        <v>67</v>
      </c>
      <c r="L13" s="1668" t="s">
        <v>67</v>
      </c>
      <c r="M13" s="967"/>
      <c r="N13" s="955"/>
    </row>
    <row r="14" spans="1:14" ht="9" customHeight="1" x14ac:dyDescent="0.2">
      <c r="A14" s="2032"/>
      <c r="B14" s="2035"/>
      <c r="C14" s="2488" t="s">
        <v>167</v>
      </c>
      <c r="D14" s="2489"/>
      <c r="E14" s="2036"/>
      <c r="F14" s="1589"/>
      <c r="G14" s="1669"/>
      <c r="H14" s="1669"/>
      <c r="I14" s="1589"/>
      <c r="J14" s="1589"/>
      <c r="K14" s="1667">
        <v>0</v>
      </c>
      <c r="L14" s="1668"/>
      <c r="M14" s="967"/>
      <c r="N14" s="955"/>
    </row>
    <row r="15" spans="1:14" ht="9" customHeight="1" x14ac:dyDescent="0.2">
      <c r="A15" s="2032"/>
      <c r="B15" s="2035"/>
      <c r="C15" s="2488" t="s">
        <v>168</v>
      </c>
      <c r="D15" s="2489"/>
      <c r="E15" s="2036"/>
      <c r="F15" s="1589"/>
      <c r="G15" s="1669"/>
      <c r="H15" s="1669"/>
      <c r="I15" s="1589"/>
      <c r="J15" s="1589"/>
      <c r="K15" s="1665">
        <f>J11-K13-K12</f>
        <v>121219</v>
      </c>
      <c r="L15" s="1668"/>
      <c r="M15" s="967"/>
      <c r="N15" s="955"/>
    </row>
    <row r="16" spans="1:14" ht="9" customHeight="1" x14ac:dyDescent="0.2">
      <c r="A16" s="2031"/>
      <c r="B16" s="2492" t="s">
        <v>169</v>
      </c>
      <c r="C16" s="2492"/>
      <c r="D16" s="2493"/>
      <c r="E16" s="2030">
        <v>5279</v>
      </c>
      <c r="F16" s="1585"/>
      <c r="G16" s="1662">
        <v>0</v>
      </c>
      <c r="H16" s="1662">
        <v>0</v>
      </c>
      <c r="I16" s="1585"/>
      <c r="J16" s="1585">
        <f>E16+G16+H16</f>
        <v>5279</v>
      </c>
      <c r="K16" s="1670"/>
      <c r="L16" s="1671"/>
      <c r="M16" s="967"/>
      <c r="N16" s="955"/>
    </row>
    <row r="17" spans="1:14" ht="9" customHeight="1" x14ac:dyDescent="0.2">
      <c r="A17" s="2031"/>
      <c r="B17" s="2492" t="s">
        <v>170</v>
      </c>
      <c r="C17" s="2492"/>
      <c r="D17" s="2493"/>
      <c r="E17" s="2030">
        <v>48806</v>
      </c>
      <c r="F17" s="1585"/>
      <c r="G17" s="1662">
        <v>0</v>
      </c>
      <c r="H17" s="1662">
        <v>0</v>
      </c>
      <c r="I17" s="1589"/>
      <c r="J17" s="1585">
        <f>E17+G17+H17</f>
        <v>48806</v>
      </c>
      <c r="K17" s="1665"/>
      <c r="L17" s="1668"/>
      <c r="M17" s="967"/>
      <c r="N17" s="955"/>
    </row>
    <row r="18" spans="1:14" ht="9" customHeight="1" x14ac:dyDescent="0.2">
      <c r="A18" s="2031"/>
      <c r="B18" s="2492" t="s">
        <v>171</v>
      </c>
      <c r="C18" s="2492"/>
      <c r="D18" s="2493"/>
      <c r="E18" s="2030">
        <v>384969</v>
      </c>
      <c r="F18" s="1585"/>
      <c r="G18" s="1662">
        <v>0</v>
      </c>
      <c r="H18" s="1662">
        <v>0</v>
      </c>
      <c r="I18" s="1589"/>
      <c r="J18" s="1585">
        <f>E18+G18+H18</f>
        <v>384969</v>
      </c>
      <c r="K18" s="1665"/>
      <c r="L18" s="1668"/>
      <c r="M18" s="967"/>
      <c r="N18" s="968"/>
    </row>
    <row r="19" spans="1:14" ht="9" customHeight="1" x14ac:dyDescent="0.2">
      <c r="A19" s="2031"/>
      <c r="B19" s="2492" t="s">
        <v>172</v>
      </c>
      <c r="C19" s="2492"/>
      <c r="D19" s="2493"/>
      <c r="E19" s="2030">
        <v>-1751</v>
      </c>
      <c r="F19" s="1585"/>
      <c r="G19" s="1662">
        <v>0</v>
      </c>
      <c r="H19" s="1662">
        <v>0</v>
      </c>
      <c r="I19" s="1589"/>
      <c r="J19" s="1585">
        <f>E19+G19+H19</f>
        <v>-1751</v>
      </c>
      <c r="K19" s="1665"/>
      <c r="L19" s="1668"/>
      <c r="M19" s="967"/>
      <c r="N19" s="955"/>
    </row>
    <row r="20" spans="1:14" ht="10.5" customHeight="1" x14ac:dyDescent="0.2">
      <c r="A20" s="2037"/>
      <c r="B20" s="2035"/>
      <c r="C20" s="2488" t="s">
        <v>173</v>
      </c>
      <c r="D20" s="2489"/>
      <c r="E20" s="2036"/>
      <c r="F20" s="1589"/>
      <c r="G20" s="1669"/>
      <c r="H20" s="1669"/>
      <c r="I20" s="1589"/>
      <c r="J20" s="1589"/>
      <c r="K20" s="1667">
        <v>302</v>
      </c>
      <c r="L20" s="1668" t="s">
        <v>23</v>
      </c>
      <c r="M20" s="967"/>
      <c r="N20" s="955"/>
    </row>
    <row r="21" spans="1:14" ht="9" customHeight="1" x14ac:dyDescent="0.2">
      <c r="A21" s="2038"/>
      <c r="B21" s="2035"/>
      <c r="C21" s="2488" t="s">
        <v>174</v>
      </c>
      <c r="D21" s="2489"/>
      <c r="E21" s="2036"/>
      <c r="F21" s="1589"/>
      <c r="G21" s="1669"/>
      <c r="H21" s="1669"/>
      <c r="I21" s="1589"/>
      <c r="J21" s="1589"/>
      <c r="K21" s="1667">
        <v>0</v>
      </c>
      <c r="L21" s="1668" t="s">
        <v>68</v>
      </c>
      <c r="M21" s="967"/>
      <c r="N21" s="955"/>
    </row>
    <row r="22" spans="1:14" ht="9" customHeight="1" x14ac:dyDescent="0.2">
      <c r="A22" s="2038"/>
      <c r="B22" s="2035"/>
      <c r="C22" s="2488" t="s">
        <v>175</v>
      </c>
      <c r="D22" s="2489"/>
      <c r="E22" s="2036"/>
      <c r="F22" s="1589"/>
      <c r="G22" s="1669"/>
      <c r="H22" s="1669"/>
      <c r="I22" s="1589"/>
      <c r="J22" s="1589"/>
      <c r="K22" s="1665">
        <f>J19-K20-K21</f>
        <v>-2053</v>
      </c>
      <c r="L22" s="1668"/>
      <c r="M22" s="967"/>
      <c r="N22" s="955"/>
    </row>
    <row r="23" spans="1:14" ht="9" customHeight="1" x14ac:dyDescent="0.2">
      <c r="A23" s="2029"/>
      <c r="B23" s="2492" t="s">
        <v>176</v>
      </c>
      <c r="C23" s="2492"/>
      <c r="D23" s="2493"/>
      <c r="E23" s="2030">
        <v>22103</v>
      </c>
      <c r="F23" s="1585"/>
      <c r="G23" s="1662">
        <v>0</v>
      </c>
      <c r="H23" s="1662">
        <v>0</v>
      </c>
      <c r="I23" s="1585"/>
      <c r="J23" s="1585">
        <f t="shared" ref="J23:J28" si="0">E23+G23+H23</f>
        <v>22103</v>
      </c>
      <c r="K23" s="1670"/>
      <c r="L23" s="1671"/>
      <c r="M23" s="969"/>
      <c r="N23" s="955"/>
    </row>
    <row r="24" spans="1:14" ht="11.1" customHeight="1" x14ac:dyDescent="0.2">
      <c r="A24" s="2031"/>
      <c r="B24" s="2492" t="s">
        <v>177</v>
      </c>
      <c r="C24" s="2492"/>
      <c r="D24" s="2493"/>
      <c r="E24" s="2030">
        <v>9727</v>
      </c>
      <c r="F24" s="1585"/>
      <c r="G24" s="1662">
        <v>0</v>
      </c>
      <c r="H24" s="1662">
        <v>0</v>
      </c>
      <c r="I24" s="1589"/>
      <c r="J24" s="1585">
        <f t="shared" si="0"/>
        <v>9727</v>
      </c>
      <c r="K24" s="1665"/>
      <c r="L24" s="1668"/>
      <c r="M24" s="967"/>
      <c r="N24" s="955"/>
    </row>
    <row r="25" spans="1:14" ht="11.1" customHeight="1" x14ac:dyDescent="0.2">
      <c r="A25" s="2031"/>
      <c r="B25" s="2492" t="s">
        <v>178</v>
      </c>
      <c r="C25" s="2492"/>
      <c r="D25" s="2493"/>
      <c r="E25" s="2030">
        <v>1786</v>
      </c>
      <c r="F25" s="1585"/>
      <c r="G25" s="1662">
        <v>0</v>
      </c>
      <c r="H25" s="1662">
        <v>0</v>
      </c>
      <c r="I25" s="1589"/>
      <c r="J25" s="1585">
        <f t="shared" si="0"/>
        <v>1786</v>
      </c>
      <c r="K25" s="1665"/>
      <c r="L25" s="1668"/>
      <c r="M25" s="967"/>
      <c r="N25" s="955"/>
    </row>
    <row r="26" spans="1:14" ht="11.1" customHeight="1" x14ac:dyDescent="0.2">
      <c r="A26" s="2031"/>
      <c r="B26" s="2492" t="s">
        <v>9</v>
      </c>
      <c r="C26" s="2492"/>
      <c r="D26" s="2493"/>
      <c r="E26" s="2030">
        <v>5643</v>
      </c>
      <c r="F26" s="1585"/>
      <c r="G26" s="1662">
        <v>0</v>
      </c>
      <c r="H26" s="1662">
        <v>0</v>
      </c>
      <c r="I26" s="1589"/>
      <c r="J26" s="1585">
        <f t="shared" si="0"/>
        <v>5643</v>
      </c>
      <c r="K26" s="1665"/>
      <c r="L26" s="1668" t="s">
        <v>69</v>
      </c>
      <c r="M26" s="967"/>
      <c r="N26" s="955"/>
    </row>
    <row r="27" spans="1:14" ht="11.1" customHeight="1" x14ac:dyDescent="0.2">
      <c r="A27" s="2031"/>
      <c r="B27" s="2492" t="s">
        <v>179</v>
      </c>
      <c r="C27" s="2492"/>
      <c r="D27" s="2493"/>
      <c r="E27" s="2030">
        <v>1929</v>
      </c>
      <c r="F27" s="1585"/>
      <c r="G27" s="1662">
        <v>0</v>
      </c>
      <c r="H27" s="1662">
        <v>0</v>
      </c>
      <c r="I27" s="1589"/>
      <c r="J27" s="1585">
        <f t="shared" si="0"/>
        <v>1929</v>
      </c>
      <c r="K27" s="1665"/>
      <c r="L27" s="1668" t="s">
        <v>70</v>
      </c>
      <c r="M27" s="967"/>
      <c r="N27" s="955"/>
    </row>
    <row r="28" spans="1:14" ht="21.75" customHeight="1" x14ac:dyDescent="0.2">
      <c r="A28" s="2031"/>
      <c r="B28" s="2492" t="s">
        <v>646</v>
      </c>
      <c r="C28" s="2492"/>
      <c r="D28" s="2493"/>
      <c r="E28" s="2030">
        <v>553</v>
      </c>
      <c r="F28" s="1585"/>
      <c r="G28" s="1662">
        <v>0</v>
      </c>
      <c r="H28" s="1662">
        <v>547</v>
      </c>
      <c r="I28" s="1589"/>
      <c r="J28" s="1585">
        <f t="shared" si="0"/>
        <v>1100</v>
      </c>
      <c r="K28" s="1665"/>
      <c r="L28" s="1668"/>
      <c r="M28" s="967"/>
      <c r="N28" s="955"/>
    </row>
    <row r="29" spans="1:14" ht="20.100000000000001" customHeight="1" x14ac:dyDescent="0.2">
      <c r="A29" s="2038"/>
      <c r="B29" s="2035"/>
      <c r="C29" s="2488" t="s">
        <v>180</v>
      </c>
      <c r="D29" s="2489"/>
      <c r="E29" s="2036"/>
      <c r="F29" s="1589"/>
      <c r="G29" s="1669"/>
      <c r="H29" s="1669"/>
      <c r="I29" s="1589"/>
      <c r="J29" s="1589"/>
      <c r="K29" s="1667">
        <v>0</v>
      </c>
      <c r="L29" s="1668" t="s">
        <v>71</v>
      </c>
      <c r="M29" s="967"/>
      <c r="N29" s="955"/>
    </row>
    <row r="30" spans="1:14" ht="20.100000000000001" customHeight="1" x14ac:dyDescent="0.2">
      <c r="A30" s="2038"/>
      <c r="B30" s="2035"/>
      <c r="C30" s="2488" t="s">
        <v>181</v>
      </c>
      <c r="D30" s="2489"/>
      <c r="E30" s="2036"/>
      <c r="F30" s="1589"/>
      <c r="G30" s="1669"/>
      <c r="H30" s="1669"/>
      <c r="I30" s="1589"/>
      <c r="J30" s="1589"/>
      <c r="K30" s="1667">
        <v>0</v>
      </c>
      <c r="L30" s="1668" t="s">
        <v>72</v>
      </c>
      <c r="M30" s="967"/>
      <c r="N30" s="955"/>
    </row>
    <row r="31" spans="1:14" ht="20.100000000000001" customHeight="1" x14ac:dyDescent="0.2">
      <c r="A31" s="2038"/>
      <c r="B31" s="2035"/>
      <c r="C31" s="2488" t="s">
        <v>165</v>
      </c>
      <c r="D31" s="2489"/>
      <c r="E31" s="2036"/>
      <c r="F31" s="1589"/>
      <c r="G31" s="1669"/>
      <c r="H31" s="1669"/>
      <c r="I31" s="1589"/>
      <c r="J31" s="1589"/>
      <c r="K31" s="1667">
        <v>481</v>
      </c>
      <c r="L31" s="1668" t="s">
        <v>73</v>
      </c>
      <c r="M31" s="967"/>
      <c r="N31" s="955"/>
    </row>
    <row r="32" spans="1:14" ht="9" customHeight="1" x14ac:dyDescent="0.2">
      <c r="A32" s="2038"/>
      <c r="B32" s="2035"/>
      <c r="C32" s="2488" t="s">
        <v>182</v>
      </c>
      <c r="D32" s="2489"/>
      <c r="E32" s="2036"/>
      <c r="F32" s="1589"/>
      <c r="G32" s="1669"/>
      <c r="H32" s="1669"/>
      <c r="I32" s="1589"/>
      <c r="J32" s="1589"/>
      <c r="K32" s="1667">
        <v>10</v>
      </c>
      <c r="L32" s="1668" t="s">
        <v>74</v>
      </c>
      <c r="M32" s="967"/>
      <c r="N32" s="955"/>
    </row>
    <row r="33" spans="1:14" ht="20.100000000000001" customHeight="1" x14ac:dyDescent="0.2">
      <c r="A33" s="2038"/>
      <c r="B33" s="2035"/>
      <c r="C33" s="2488" t="s">
        <v>183</v>
      </c>
      <c r="D33" s="2489"/>
      <c r="E33" s="2036"/>
      <c r="F33" s="1589"/>
      <c r="G33" s="1669"/>
      <c r="H33" s="1669"/>
      <c r="I33" s="1589"/>
      <c r="J33" s="1589"/>
      <c r="K33" s="1667">
        <v>2</v>
      </c>
      <c r="L33" s="1668" t="s">
        <v>75</v>
      </c>
      <c r="M33" s="967"/>
      <c r="N33" s="955"/>
    </row>
    <row r="34" spans="1:14" ht="9" customHeight="1" x14ac:dyDescent="0.2">
      <c r="A34" s="2038"/>
      <c r="B34" s="2035"/>
      <c r="C34" s="2488" t="s">
        <v>184</v>
      </c>
      <c r="D34" s="2489"/>
      <c r="E34" s="2036"/>
      <c r="F34" s="1589"/>
      <c r="G34" s="1669"/>
      <c r="H34" s="1669"/>
      <c r="I34" s="1589"/>
      <c r="J34" s="1589"/>
      <c r="K34" s="1667">
        <v>34</v>
      </c>
      <c r="L34" s="1668"/>
      <c r="M34" s="967"/>
      <c r="N34" s="955"/>
    </row>
    <row r="35" spans="1:14" ht="20.100000000000001" customHeight="1" x14ac:dyDescent="0.2">
      <c r="A35" s="2038"/>
      <c r="B35" s="2035"/>
      <c r="C35" s="2488" t="s">
        <v>185</v>
      </c>
      <c r="D35" s="2489"/>
      <c r="E35" s="2036"/>
      <c r="F35" s="1589"/>
      <c r="G35" s="1669"/>
      <c r="H35" s="1669"/>
      <c r="I35" s="1589"/>
      <c r="J35" s="1589"/>
      <c r="K35" s="1667">
        <v>0</v>
      </c>
      <c r="L35" s="1668" t="s">
        <v>76</v>
      </c>
      <c r="M35" s="967"/>
      <c r="N35" s="955"/>
    </row>
    <row r="36" spans="1:14" ht="20.100000000000001" customHeight="1" x14ac:dyDescent="0.2">
      <c r="A36" s="2038"/>
      <c r="B36" s="2035"/>
      <c r="C36" s="2488" t="s">
        <v>186</v>
      </c>
      <c r="D36" s="2489"/>
      <c r="E36" s="2036"/>
      <c r="F36" s="1589"/>
      <c r="G36" s="1669"/>
      <c r="H36" s="1669"/>
      <c r="I36" s="1589"/>
      <c r="J36" s="1589"/>
      <c r="K36" s="1667">
        <v>0</v>
      </c>
      <c r="L36" s="1668" t="s">
        <v>77</v>
      </c>
      <c r="M36" s="967"/>
      <c r="N36" s="955"/>
    </row>
    <row r="37" spans="1:14" ht="9" customHeight="1" x14ac:dyDescent="0.2">
      <c r="A37" s="2038"/>
      <c r="B37" s="2035"/>
      <c r="C37" s="2488" t="s">
        <v>187</v>
      </c>
      <c r="D37" s="2489"/>
      <c r="E37" s="2036"/>
      <c r="F37" s="1589"/>
      <c r="G37" s="1669"/>
      <c r="H37" s="1669"/>
      <c r="I37" s="1589"/>
      <c r="J37" s="1589"/>
      <c r="K37" s="1667">
        <v>547</v>
      </c>
      <c r="L37" s="1668" t="s">
        <v>78</v>
      </c>
      <c r="M37" s="967"/>
      <c r="N37" s="955"/>
    </row>
    <row r="38" spans="1:14" ht="20.100000000000001" customHeight="1" x14ac:dyDescent="0.2">
      <c r="A38" s="2038"/>
      <c r="B38" s="2035"/>
      <c r="C38" s="2488" t="s">
        <v>166</v>
      </c>
      <c r="D38" s="2489"/>
      <c r="E38" s="2036"/>
      <c r="F38" s="1589"/>
      <c r="G38" s="1669"/>
      <c r="H38" s="1669"/>
      <c r="I38" s="1589"/>
      <c r="J38" s="1589"/>
      <c r="K38" s="1667">
        <v>20</v>
      </c>
      <c r="L38" s="1668" t="s">
        <v>79</v>
      </c>
      <c r="M38" s="967"/>
      <c r="N38" s="955"/>
    </row>
    <row r="39" spans="1:14" ht="9" customHeight="1" x14ac:dyDescent="0.2">
      <c r="A39" s="2038"/>
      <c r="B39" s="2035"/>
      <c r="C39" s="2488" t="s">
        <v>188</v>
      </c>
      <c r="D39" s="2489"/>
      <c r="E39" s="2036"/>
      <c r="F39" s="1589"/>
      <c r="G39" s="1669"/>
      <c r="H39" s="1669"/>
      <c r="I39" s="1589"/>
      <c r="J39" s="1589"/>
      <c r="K39" s="1670">
        <f>J28-SUM(K29:K38)</f>
        <v>6</v>
      </c>
      <c r="L39" s="1668"/>
      <c r="M39" s="967"/>
      <c r="N39" s="955"/>
    </row>
    <row r="40" spans="1:14" ht="9.75" customHeight="1" x14ac:dyDescent="0.2">
      <c r="A40" s="2031"/>
      <c r="B40" s="2494" t="s">
        <v>189</v>
      </c>
      <c r="C40" s="2494"/>
      <c r="D40" s="2495"/>
      <c r="E40" s="2030">
        <v>534</v>
      </c>
      <c r="F40" s="1585"/>
      <c r="G40" s="1662">
        <v>0</v>
      </c>
      <c r="H40" s="1662">
        <v>0</v>
      </c>
      <c r="I40" s="1589"/>
      <c r="J40" s="1585">
        <f>E40+G40+H40</f>
        <v>534</v>
      </c>
      <c r="K40" s="1672"/>
      <c r="L40" s="1668"/>
      <c r="M40" s="967"/>
      <c r="N40" s="955"/>
    </row>
    <row r="41" spans="1:14" ht="9" customHeight="1" x14ac:dyDescent="0.2">
      <c r="A41" s="2038"/>
      <c r="B41" s="2035"/>
      <c r="C41" s="2488" t="s">
        <v>190</v>
      </c>
      <c r="D41" s="2489"/>
      <c r="E41" s="2036"/>
      <c r="F41" s="1589"/>
      <c r="G41" s="1669"/>
      <c r="H41" s="1669"/>
      <c r="I41" s="1589"/>
      <c r="J41" s="1589"/>
      <c r="K41" s="1667">
        <v>51</v>
      </c>
      <c r="L41" s="1668" t="s">
        <v>50</v>
      </c>
      <c r="M41" s="967"/>
      <c r="N41" s="955"/>
    </row>
    <row r="42" spans="1:14" ht="20.100000000000001" customHeight="1" x14ac:dyDescent="0.2">
      <c r="A42" s="2038"/>
      <c r="B42" s="2035"/>
      <c r="C42" s="2488" t="s">
        <v>191</v>
      </c>
      <c r="D42" s="2489"/>
      <c r="E42" s="2036"/>
      <c r="F42" s="1589"/>
      <c r="G42" s="1669"/>
      <c r="H42" s="1669"/>
      <c r="I42" s="1589"/>
      <c r="J42" s="1589"/>
      <c r="K42" s="1667">
        <v>0</v>
      </c>
      <c r="L42" s="1668" t="s">
        <v>56</v>
      </c>
      <c r="M42" s="967"/>
      <c r="N42" s="955"/>
    </row>
    <row r="43" spans="1:14" ht="9" customHeight="1" x14ac:dyDescent="0.2">
      <c r="A43" s="2038"/>
      <c r="B43" s="2035"/>
      <c r="C43" s="2488" t="s">
        <v>192</v>
      </c>
      <c r="D43" s="2489"/>
      <c r="E43" s="2036"/>
      <c r="F43" s="1589"/>
      <c r="G43" s="1669"/>
      <c r="H43" s="1669"/>
      <c r="I43" s="1589"/>
      <c r="J43" s="1589"/>
      <c r="K43" s="1667">
        <v>879</v>
      </c>
      <c r="L43" s="1668" t="s">
        <v>80</v>
      </c>
      <c r="M43" s="967"/>
      <c r="N43" s="955"/>
    </row>
    <row r="44" spans="1:14" ht="9" customHeight="1" x14ac:dyDescent="0.2">
      <c r="A44" s="2038"/>
      <c r="B44" s="2035"/>
      <c r="C44" s="2488" t="s">
        <v>193</v>
      </c>
      <c r="D44" s="2489"/>
      <c r="E44" s="2036"/>
      <c r="F44" s="1589"/>
      <c r="G44" s="1669"/>
      <c r="H44" s="1669"/>
      <c r="I44" s="1589"/>
      <c r="J44" s="1589"/>
      <c r="K44" s="1667">
        <v>-84</v>
      </c>
      <c r="L44" s="1668" t="s">
        <v>81</v>
      </c>
      <c r="M44" s="967"/>
      <c r="N44" s="955"/>
    </row>
    <row r="45" spans="1:14" ht="9" customHeight="1" x14ac:dyDescent="0.2">
      <c r="A45" s="2038"/>
      <c r="B45" s="2035"/>
      <c r="C45" s="2488" t="s">
        <v>194</v>
      </c>
      <c r="D45" s="2489"/>
      <c r="E45" s="2036"/>
      <c r="F45" s="1589"/>
      <c r="G45" s="1669"/>
      <c r="H45" s="1669"/>
      <c r="I45" s="1589"/>
      <c r="J45" s="1589"/>
      <c r="K45" s="1667">
        <v>-262</v>
      </c>
      <c r="L45" s="1668" t="s">
        <v>82</v>
      </c>
      <c r="M45" s="967"/>
      <c r="N45" s="955"/>
    </row>
    <row r="46" spans="1:14" ht="9" customHeight="1" x14ac:dyDescent="0.2">
      <c r="A46" s="2038"/>
      <c r="B46" s="2035"/>
      <c r="C46" s="2488" t="s">
        <v>195</v>
      </c>
      <c r="D46" s="2489"/>
      <c r="E46" s="2036"/>
      <c r="F46" s="1589"/>
      <c r="G46" s="1669"/>
      <c r="H46" s="1669"/>
      <c r="I46" s="1589"/>
      <c r="J46" s="1589"/>
      <c r="K46" s="1667">
        <f>J40-SUM(K41:K45)</f>
        <v>-50</v>
      </c>
      <c r="L46" s="1668" t="s">
        <v>83</v>
      </c>
      <c r="M46" s="967"/>
      <c r="N46" s="955"/>
    </row>
    <row r="47" spans="1:14" ht="9" customHeight="1" x14ac:dyDescent="0.2">
      <c r="A47" s="2039"/>
      <c r="B47" s="2497" t="s">
        <v>196</v>
      </c>
      <c r="C47" s="2497"/>
      <c r="D47" s="2498"/>
      <c r="E47" s="2040"/>
      <c r="F47" s="1590"/>
      <c r="G47" s="1673"/>
      <c r="H47" s="1673"/>
      <c r="I47" s="1590"/>
      <c r="J47" s="1590"/>
      <c r="K47" s="1674"/>
      <c r="L47" s="1675"/>
      <c r="M47" s="970"/>
      <c r="N47" s="955"/>
    </row>
    <row r="48" spans="1:14" ht="9" customHeight="1" x14ac:dyDescent="0.2">
      <c r="A48" s="2029"/>
      <c r="B48" s="2029"/>
      <c r="C48" s="2499" t="s">
        <v>197</v>
      </c>
      <c r="D48" s="2500"/>
      <c r="E48" s="2041">
        <v>235</v>
      </c>
      <c r="F48" s="1585"/>
      <c r="G48" s="1662">
        <v>0</v>
      </c>
      <c r="H48" s="1662">
        <v>0</v>
      </c>
      <c r="I48" s="1585"/>
      <c r="J48" s="1585">
        <f>E48+G48+H48</f>
        <v>235</v>
      </c>
      <c r="K48" s="1670"/>
      <c r="L48" s="1671" t="s">
        <v>84</v>
      </c>
      <c r="M48" s="969"/>
      <c r="N48" s="955"/>
    </row>
    <row r="49" spans="1:14" ht="11.25" customHeight="1" x14ac:dyDescent="0.2">
      <c r="A49" s="2031"/>
      <c r="B49" s="2029"/>
      <c r="C49" s="2488" t="s">
        <v>198</v>
      </c>
      <c r="D49" s="2489"/>
      <c r="E49" s="2030">
        <v>18342</v>
      </c>
      <c r="F49" s="1585"/>
      <c r="G49" s="1662">
        <v>-114</v>
      </c>
      <c r="H49" s="1662">
        <v>0</v>
      </c>
      <c r="I49" s="1590"/>
      <c r="J49" s="1585">
        <f>E49+G49+H49</f>
        <v>18228</v>
      </c>
      <c r="K49" s="1665"/>
      <c r="L49" s="1675"/>
      <c r="M49" s="970"/>
      <c r="N49" s="955"/>
    </row>
    <row r="50" spans="1:14" ht="19.5" customHeight="1" x14ac:dyDescent="0.2">
      <c r="A50" s="2031"/>
      <c r="B50" s="2029"/>
      <c r="C50" s="2038"/>
      <c r="D50" s="2035" t="s">
        <v>199</v>
      </c>
      <c r="E50" s="2036"/>
      <c r="F50" s="1589"/>
      <c r="G50" s="1589"/>
      <c r="H50" s="1589"/>
      <c r="I50" s="1589"/>
      <c r="J50" s="1589"/>
      <c r="K50" s="1667">
        <v>5</v>
      </c>
      <c r="L50" s="1668" t="s">
        <v>85</v>
      </c>
      <c r="M50" s="967"/>
      <c r="N50" s="955"/>
    </row>
    <row r="51" spans="1:14" ht="9.75" customHeight="1" x14ac:dyDescent="0.2">
      <c r="A51" s="2031"/>
      <c r="B51" s="2042"/>
      <c r="C51" s="2038"/>
      <c r="D51" s="2043" t="s">
        <v>198</v>
      </c>
      <c r="E51" s="2044"/>
      <c r="F51" s="1591"/>
      <c r="G51" s="1591"/>
      <c r="H51" s="1591"/>
      <c r="I51" s="1591"/>
      <c r="J51" s="1591"/>
      <c r="K51" s="1663">
        <f>J49-K50</f>
        <v>18223</v>
      </c>
      <c r="L51" s="1676"/>
      <c r="M51" s="965"/>
      <c r="N51" s="955"/>
    </row>
    <row r="52" spans="1:14" ht="9.75" customHeight="1" x14ac:dyDescent="0.2">
      <c r="A52" s="2492" t="s">
        <v>200</v>
      </c>
      <c r="B52" s="2492"/>
      <c r="C52" s="2492"/>
      <c r="D52" s="2493"/>
      <c r="E52" s="2045">
        <f>SUM(E9:E51)</f>
        <v>634109</v>
      </c>
      <c r="F52" s="1592"/>
      <c r="G52" s="1592">
        <f>SUM(G9:G51)</f>
        <v>-376</v>
      </c>
      <c r="H52" s="1592">
        <f>SUM(H9:H51)</f>
        <v>547</v>
      </c>
      <c r="I52" s="1592"/>
      <c r="J52" s="1592">
        <f>SUM(J9:J51)</f>
        <v>634280</v>
      </c>
      <c r="K52" s="1677"/>
      <c r="L52" s="1678"/>
      <c r="M52" s="971"/>
      <c r="N52" s="972"/>
    </row>
    <row r="53" spans="1:14" ht="2.25" customHeight="1" x14ac:dyDescent="0.2">
      <c r="A53" s="973"/>
      <c r="B53" s="973"/>
      <c r="C53" s="973"/>
      <c r="D53" s="973"/>
      <c r="E53" s="1679"/>
      <c r="F53" s="1679"/>
      <c r="G53" s="1679"/>
      <c r="H53" s="1679"/>
      <c r="I53" s="1679"/>
      <c r="J53" s="1679"/>
      <c r="K53" s="1680"/>
      <c r="L53" s="1679"/>
      <c r="M53" s="965"/>
      <c r="N53" s="974"/>
    </row>
    <row r="54" spans="1:14" ht="8.25" customHeight="1" x14ac:dyDescent="0.2">
      <c r="A54" s="2496" t="s">
        <v>134</v>
      </c>
      <c r="B54" s="2496"/>
      <c r="C54" s="2496"/>
      <c r="D54" s="2496"/>
      <c r="E54" s="2496"/>
      <c r="F54" s="2496"/>
      <c r="G54" s="2496"/>
      <c r="H54" s="2496"/>
      <c r="I54" s="2496"/>
      <c r="J54" s="2496"/>
      <c r="K54" s="2496"/>
      <c r="L54" s="2496"/>
      <c r="M54" s="2496"/>
      <c r="N54" s="2496"/>
    </row>
  </sheetData>
  <mergeCells count="49">
    <mergeCell ref="A54:N54"/>
    <mergeCell ref="C45:D45"/>
    <mergeCell ref="C46:D46"/>
    <mergeCell ref="B47:D47"/>
    <mergeCell ref="C48:D48"/>
    <mergeCell ref="C49:D49"/>
    <mergeCell ref="A52:D52"/>
    <mergeCell ref="C44:D44"/>
    <mergeCell ref="C33:D33"/>
    <mergeCell ref="C34:D34"/>
    <mergeCell ref="C35:D35"/>
    <mergeCell ref="C36:D36"/>
    <mergeCell ref="C37:D37"/>
    <mergeCell ref="C38:D38"/>
    <mergeCell ref="C39:D39"/>
    <mergeCell ref="B40:D40"/>
    <mergeCell ref="C41:D41"/>
    <mergeCell ref="C42:D42"/>
    <mergeCell ref="C43:D43"/>
    <mergeCell ref="C32:D32"/>
    <mergeCell ref="C21:D21"/>
    <mergeCell ref="C22:D22"/>
    <mergeCell ref="B23:D23"/>
    <mergeCell ref="B24:D24"/>
    <mergeCell ref="B25:D25"/>
    <mergeCell ref="B26:D26"/>
    <mergeCell ref="B27:D27"/>
    <mergeCell ref="B28:D28"/>
    <mergeCell ref="C29:D29"/>
    <mergeCell ref="C30:D30"/>
    <mergeCell ref="C31:D31"/>
    <mergeCell ref="C20:D20"/>
    <mergeCell ref="B9:D9"/>
    <mergeCell ref="B10:D10"/>
    <mergeCell ref="B11:D11"/>
    <mergeCell ref="C12:D12"/>
    <mergeCell ref="C13:D13"/>
    <mergeCell ref="C14:D14"/>
    <mergeCell ref="C15:D15"/>
    <mergeCell ref="B16:D16"/>
    <mergeCell ref="B17:D17"/>
    <mergeCell ref="B18:D18"/>
    <mergeCell ref="B19:D19"/>
    <mergeCell ref="A8:D8"/>
    <mergeCell ref="A1:N1"/>
    <mergeCell ref="A3:D3"/>
    <mergeCell ref="E3:N3"/>
    <mergeCell ref="G4:H4"/>
    <mergeCell ref="A7:C7"/>
  </mergeCells>
  <printOptions horizontalCentered="1"/>
  <pageMargins left="0.23622047244094491" right="0.23622047244094491" top="0.31496062992125984" bottom="0.23622047244094491" header="0.11811023622047245" footer="0.11811023622047245"/>
  <pageSetup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Normal="100" zoomScaleSheetLayoutView="100" workbookViewId="0">
      <selection activeCell="M26" sqref="M26"/>
    </sheetView>
  </sheetViews>
  <sheetFormatPr defaultColWidth="9.140625" defaultRowHeight="11.25" x14ac:dyDescent="0.2"/>
  <cols>
    <col min="1" max="1" width="2.140625" style="244" customWidth="1"/>
    <col min="2" max="3" width="1.85546875" style="244" customWidth="1"/>
    <col min="4" max="4" width="69.28515625" style="244" customWidth="1"/>
    <col min="5" max="5" width="9.28515625" style="244" customWidth="1"/>
    <col min="6" max="6" width="1.28515625" style="244" customWidth="1"/>
    <col min="7" max="7" width="10.5703125" style="239" customWidth="1"/>
    <col min="8" max="8" width="1.28515625" style="239" customWidth="1"/>
    <col min="9" max="9" width="8.5703125" style="239" customWidth="1"/>
    <col min="10" max="10" width="1.28515625" style="239" customWidth="1"/>
    <col min="11" max="11" width="8.5703125" style="239" customWidth="1"/>
    <col min="12" max="12" width="1.28515625" style="239" customWidth="1"/>
    <col min="13" max="13" width="7.42578125" style="244" customWidth="1"/>
    <col min="14" max="14" width="1.28515625" style="244" customWidth="1"/>
    <col min="15" max="15" width="7.42578125" style="239" customWidth="1"/>
    <col min="16" max="17" width="1.28515625" style="239" customWidth="1"/>
    <col min="18" max="18" width="9.140625" style="239" customWidth="1"/>
    <col min="19" max="19" width="9.140625" style="244" customWidth="1"/>
    <col min="20" max="16384" width="9.140625" style="244"/>
  </cols>
  <sheetData>
    <row r="1" spans="1:17" ht="18.75" customHeight="1" x14ac:dyDescent="0.2">
      <c r="A1" s="2479" t="s">
        <v>1094</v>
      </c>
      <c r="B1" s="2479"/>
      <c r="C1" s="2479"/>
      <c r="D1" s="2479"/>
      <c r="E1" s="2479"/>
      <c r="F1" s="2479"/>
      <c r="G1" s="2479"/>
      <c r="H1" s="2479"/>
      <c r="I1" s="2479"/>
      <c r="J1" s="2479"/>
      <c r="K1" s="2479"/>
      <c r="L1" s="2479"/>
      <c r="M1" s="2479"/>
      <c r="N1" s="2479"/>
      <c r="O1" s="2479"/>
      <c r="P1" s="2479"/>
      <c r="Q1" s="2479"/>
    </row>
    <row r="2" spans="1:17" s="240" customFormat="1" ht="8.25" customHeight="1" x14ac:dyDescent="0.15">
      <c r="A2" s="2501"/>
      <c r="B2" s="2501"/>
      <c r="C2" s="2501"/>
      <c r="D2" s="2501"/>
      <c r="E2" s="2501"/>
      <c r="F2" s="2501"/>
      <c r="G2" s="2501"/>
      <c r="H2" s="2501"/>
      <c r="I2" s="2501"/>
      <c r="J2" s="2501"/>
      <c r="K2" s="2501"/>
      <c r="L2" s="2501"/>
      <c r="M2" s="2501"/>
      <c r="N2" s="2501"/>
      <c r="O2" s="2501"/>
      <c r="P2" s="2501"/>
      <c r="Q2" s="2501"/>
    </row>
    <row r="3" spans="1:17" s="241" customFormat="1" ht="9.75" customHeight="1" x14ac:dyDescent="0.15">
      <c r="A3" s="2502"/>
      <c r="B3" s="2502"/>
      <c r="C3" s="2502"/>
      <c r="D3" s="2502"/>
      <c r="E3" s="2503" t="s">
        <v>1274</v>
      </c>
      <c r="F3" s="2504"/>
      <c r="G3" s="2504"/>
      <c r="H3" s="2504"/>
      <c r="I3" s="2504"/>
      <c r="J3" s="2504"/>
      <c r="K3" s="2504"/>
      <c r="L3" s="2504"/>
      <c r="M3" s="2504"/>
      <c r="N3" s="2504"/>
      <c r="O3" s="2504"/>
      <c r="P3" s="2504"/>
      <c r="Q3" s="2505"/>
    </row>
    <row r="4" spans="1:17" s="241" customFormat="1" ht="12" customHeight="1" x14ac:dyDescent="0.15">
      <c r="A4" s="2506" t="s">
        <v>101</v>
      </c>
      <c r="B4" s="2506"/>
      <c r="C4" s="2506"/>
      <c r="D4" s="2506"/>
      <c r="E4" s="937"/>
      <c r="F4" s="938"/>
      <c r="G4" s="2507" t="s">
        <v>1199</v>
      </c>
      <c r="H4" s="2507"/>
      <c r="I4" s="2507"/>
      <c r="J4" s="938"/>
      <c r="K4" s="938" t="s">
        <v>201</v>
      </c>
      <c r="L4" s="938"/>
      <c r="M4" s="938"/>
      <c r="N4" s="938"/>
      <c r="O4" s="938" t="s">
        <v>202</v>
      </c>
      <c r="P4" s="938"/>
      <c r="Q4" s="939"/>
    </row>
    <row r="5" spans="1:17" s="241" customFormat="1" ht="9" customHeight="1" x14ac:dyDescent="0.15">
      <c r="A5" s="2506"/>
      <c r="B5" s="2506"/>
      <c r="C5" s="2506"/>
      <c r="D5" s="2506"/>
      <c r="E5" s="940" t="s">
        <v>203</v>
      </c>
      <c r="F5" s="938"/>
      <c r="G5" s="941"/>
      <c r="H5" s="941"/>
      <c r="I5" s="941"/>
      <c r="J5" s="938"/>
      <c r="K5" s="938" t="s">
        <v>204</v>
      </c>
      <c r="L5" s="938"/>
      <c r="M5" s="938"/>
      <c r="N5" s="938"/>
      <c r="O5" s="938" t="s">
        <v>205</v>
      </c>
      <c r="P5" s="938"/>
      <c r="Q5" s="939"/>
    </row>
    <row r="6" spans="1:17" s="241" customFormat="1" ht="9" customHeight="1" x14ac:dyDescent="0.15">
      <c r="A6" s="2506"/>
      <c r="B6" s="2506"/>
      <c r="C6" s="2506"/>
      <c r="D6" s="2506"/>
      <c r="E6" s="940" t="s">
        <v>206</v>
      </c>
      <c r="F6" s="938"/>
      <c r="G6" s="938"/>
      <c r="H6" s="938"/>
      <c r="I6" s="938" t="s">
        <v>207</v>
      </c>
      <c r="J6" s="938"/>
      <c r="K6" s="938" t="s">
        <v>155</v>
      </c>
      <c r="L6" s="938"/>
      <c r="M6" s="938"/>
      <c r="N6" s="938"/>
      <c r="O6" s="938" t="s">
        <v>208</v>
      </c>
      <c r="P6" s="938"/>
      <c r="Q6" s="939"/>
    </row>
    <row r="7" spans="1:17" s="241" customFormat="1" ht="9" customHeight="1" x14ac:dyDescent="0.15">
      <c r="A7" s="2509" t="s">
        <v>209</v>
      </c>
      <c r="B7" s="2509"/>
      <c r="C7" s="2509"/>
      <c r="D7" s="2509"/>
      <c r="E7" s="942" t="s">
        <v>156</v>
      </c>
      <c r="F7" s="943"/>
      <c r="G7" s="943" t="s">
        <v>157</v>
      </c>
      <c r="H7" s="943"/>
      <c r="I7" s="943" t="s">
        <v>210</v>
      </c>
      <c r="J7" s="943"/>
      <c r="K7" s="943" t="s">
        <v>158</v>
      </c>
      <c r="L7" s="943"/>
      <c r="M7" s="943" t="s">
        <v>159</v>
      </c>
      <c r="N7" s="943"/>
      <c r="O7" s="943" t="s">
        <v>160</v>
      </c>
      <c r="P7" s="944" t="s">
        <v>908</v>
      </c>
      <c r="Q7" s="945"/>
    </row>
    <row r="8" spans="1:17" s="241" customFormat="1" ht="9" customHeight="1" x14ac:dyDescent="0.15">
      <c r="A8" s="946"/>
      <c r="B8" s="2510" t="s">
        <v>211</v>
      </c>
      <c r="C8" s="2510"/>
      <c r="D8" s="2510"/>
      <c r="E8" s="1586">
        <v>477540</v>
      </c>
      <c r="F8" s="1587"/>
      <c r="G8" s="1681">
        <v>0</v>
      </c>
      <c r="H8" s="1682"/>
      <c r="I8" s="1683">
        <v>0</v>
      </c>
      <c r="J8" s="1587"/>
      <c r="K8" s="1587">
        <f t="shared" ref="K8:K16" si="0">E8+G8+I8</f>
        <v>477540</v>
      </c>
      <c r="L8" s="1587"/>
      <c r="M8" s="1684"/>
      <c r="N8" s="1684"/>
      <c r="O8" s="1685"/>
      <c r="P8" s="947"/>
      <c r="Q8" s="939"/>
    </row>
    <row r="9" spans="1:17" s="241" customFormat="1" ht="9" customHeight="1" x14ac:dyDescent="0.15">
      <c r="A9" s="948"/>
      <c r="B9" s="2511" t="s">
        <v>212</v>
      </c>
      <c r="C9" s="2511"/>
      <c r="D9" s="2511"/>
      <c r="E9" s="1586">
        <v>14188</v>
      </c>
      <c r="F9" s="1588"/>
      <c r="G9" s="1686">
        <v>0</v>
      </c>
      <c r="H9" s="1682"/>
      <c r="I9" s="1686">
        <v>0</v>
      </c>
      <c r="J9" s="1587"/>
      <c r="K9" s="1587">
        <f t="shared" si="0"/>
        <v>14188</v>
      </c>
      <c r="L9" s="1587"/>
      <c r="M9" s="1687"/>
      <c r="N9" s="1687"/>
      <c r="O9" s="1688"/>
      <c r="P9" s="949"/>
      <c r="Q9" s="939"/>
    </row>
    <row r="10" spans="1:17" s="241" customFormat="1" ht="9" customHeight="1" x14ac:dyDescent="0.15">
      <c r="A10" s="948"/>
      <c r="B10" s="2511" t="s">
        <v>213</v>
      </c>
      <c r="C10" s="2511"/>
      <c r="D10" s="2511"/>
      <c r="E10" s="1586">
        <v>1888</v>
      </c>
      <c r="F10" s="1587"/>
      <c r="G10" s="1686">
        <v>0</v>
      </c>
      <c r="H10" s="1682"/>
      <c r="I10" s="1686">
        <v>0</v>
      </c>
      <c r="J10" s="1587"/>
      <c r="K10" s="1587">
        <f t="shared" si="0"/>
        <v>1888</v>
      </c>
      <c r="L10" s="1587"/>
      <c r="M10" s="1687"/>
      <c r="N10" s="1687"/>
      <c r="O10" s="1688"/>
      <c r="P10" s="949"/>
      <c r="Q10" s="939"/>
    </row>
    <row r="11" spans="1:17" s="241" customFormat="1" ht="9" customHeight="1" x14ac:dyDescent="0.15">
      <c r="A11" s="948"/>
      <c r="B11" s="2511" t="s">
        <v>214</v>
      </c>
      <c r="C11" s="2511"/>
      <c r="D11" s="2511"/>
      <c r="E11" s="1586">
        <v>49508</v>
      </c>
      <c r="F11" s="1587"/>
      <c r="G11" s="1686">
        <v>0</v>
      </c>
      <c r="H11" s="1682"/>
      <c r="I11" s="1686">
        <v>0</v>
      </c>
      <c r="J11" s="1587"/>
      <c r="K11" s="1587">
        <f t="shared" si="0"/>
        <v>49508</v>
      </c>
      <c r="L11" s="1587"/>
      <c r="M11" s="1689"/>
      <c r="N11" s="1689"/>
      <c r="O11" s="1688"/>
      <c r="P11" s="949"/>
      <c r="Q11" s="939"/>
    </row>
    <row r="12" spans="1:17" s="241" customFormat="1" ht="9" customHeight="1" x14ac:dyDescent="0.15">
      <c r="A12" s="2046"/>
      <c r="B12" s="2508" t="s">
        <v>176</v>
      </c>
      <c r="C12" s="2508"/>
      <c r="D12" s="2508"/>
      <c r="E12" s="2047">
        <v>22839</v>
      </c>
      <c r="F12" s="2048"/>
      <c r="G12" s="2049">
        <v>0</v>
      </c>
      <c r="H12" s="2050"/>
      <c r="I12" s="2049">
        <v>0</v>
      </c>
      <c r="J12" s="2048"/>
      <c r="K12" s="2048">
        <f t="shared" si="0"/>
        <v>22839</v>
      </c>
      <c r="L12" s="2048"/>
      <c r="M12" s="2051"/>
      <c r="N12" s="2051"/>
      <c r="O12" s="2052"/>
      <c r="P12" s="2048"/>
      <c r="Q12" s="2053"/>
    </row>
    <row r="13" spans="1:17" s="241" customFormat="1" ht="9" customHeight="1" x14ac:dyDescent="0.15">
      <c r="A13" s="2054"/>
      <c r="B13" s="2508" t="s">
        <v>215</v>
      </c>
      <c r="C13" s="2508"/>
      <c r="D13" s="2508"/>
      <c r="E13" s="2047">
        <v>9745</v>
      </c>
      <c r="F13" s="2048"/>
      <c r="G13" s="2049">
        <v>0</v>
      </c>
      <c r="H13" s="2050"/>
      <c r="I13" s="2049">
        <v>0</v>
      </c>
      <c r="J13" s="2048"/>
      <c r="K13" s="2048">
        <f t="shared" si="0"/>
        <v>9745</v>
      </c>
      <c r="L13" s="2048"/>
      <c r="M13" s="2055"/>
      <c r="N13" s="2055"/>
      <c r="O13" s="2056"/>
      <c r="P13" s="2057"/>
      <c r="Q13" s="2053"/>
    </row>
    <row r="14" spans="1:17" s="241" customFormat="1" ht="9" customHeight="1" x14ac:dyDescent="0.15">
      <c r="A14" s="2054"/>
      <c r="B14" s="2508" t="s">
        <v>216</v>
      </c>
      <c r="C14" s="2508"/>
      <c r="D14" s="2508"/>
      <c r="E14" s="2047">
        <v>40</v>
      </c>
      <c r="F14" s="2048"/>
      <c r="G14" s="2049">
        <v>0</v>
      </c>
      <c r="H14" s="2050"/>
      <c r="I14" s="2049">
        <v>0</v>
      </c>
      <c r="J14" s="2048"/>
      <c r="K14" s="2048">
        <f t="shared" si="0"/>
        <v>40</v>
      </c>
      <c r="L14" s="2048"/>
      <c r="M14" s="2051"/>
      <c r="N14" s="2055"/>
      <c r="O14" s="2056"/>
      <c r="P14" s="2057"/>
      <c r="Q14" s="2053"/>
    </row>
    <row r="15" spans="1:17" s="241" customFormat="1" ht="9" customHeight="1" x14ac:dyDescent="0.15">
      <c r="A15" s="2054"/>
      <c r="B15" s="2508" t="s">
        <v>217</v>
      </c>
      <c r="C15" s="2508"/>
      <c r="D15" s="2508"/>
      <c r="E15" s="2047">
        <v>16977</v>
      </c>
      <c r="F15" s="2048"/>
      <c r="G15" s="2049">
        <v>68</v>
      </c>
      <c r="H15" s="2050"/>
      <c r="I15" s="2049">
        <v>103</v>
      </c>
      <c r="J15" s="2048"/>
      <c r="K15" s="2048">
        <f t="shared" si="0"/>
        <v>17148</v>
      </c>
      <c r="L15" s="2048"/>
      <c r="M15" s="2051"/>
      <c r="N15" s="2051"/>
      <c r="O15" s="2058"/>
      <c r="P15" s="2048"/>
      <c r="Q15" s="2053"/>
    </row>
    <row r="16" spans="1:17" s="241" customFormat="1" ht="9" customHeight="1" x14ac:dyDescent="0.15">
      <c r="A16" s="2054"/>
      <c r="B16" s="2508" t="s">
        <v>218</v>
      </c>
      <c r="C16" s="2508"/>
      <c r="D16" s="2508"/>
      <c r="E16" s="2047">
        <v>4171</v>
      </c>
      <c r="F16" s="2048"/>
      <c r="G16" s="2049">
        <v>0</v>
      </c>
      <c r="H16" s="2050"/>
      <c r="I16" s="2049">
        <v>0</v>
      </c>
      <c r="J16" s="2048"/>
      <c r="K16" s="2048">
        <f t="shared" si="0"/>
        <v>4171</v>
      </c>
      <c r="L16" s="2048"/>
      <c r="M16" s="2055"/>
      <c r="N16" s="2055"/>
      <c r="O16" s="2059"/>
      <c r="P16" s="2057"/>
      <c r="Q16" s="2053"/>
    </row>
    <row r="17" spans="1:17" s="241" customFormat="1" ht="9" customHeight="1" x14ac:dyDescent="0.15">
      <c r="A17" s="2060"/>
      <c r="B17" s="2061"/>
      <c r="C17" s="2513" t="s">
        <v>219</v>
      </c>
      <c r="D17" s="2513"/>
      <c r="E17" s="2047"/>
      <c r="F17" s="2057"/>
      <c r="G17" s="2057"/>
      <c r="H17" s="2048"/>
      <c r="I17" s="2048"/>
      <c r="J17" s="2048"/>
      <c r="K17" s="2048"/>
      <c r="L17" s="2048"/>
      <c r="M17" s="2062">
        <v>3509</v>
      </c>
      <c r="N17" s="2051"/>
      <c r="O17" s="2063" t="s">
        <v>59</v>
      </c>
      <c r="P17" s="2057"/>
      <c r="Q17" s="2053"/>
    </row>
    <row r="18" spans="1:17" s="241" customFormat="1" ht="9" customHeight="1" x14ac:dyDescent="0.15">
      <c r="A18" s="2060"/>
      <c r="B18" s="2061"/>
      <c r="C18" s="2513" t="s">
        <v>1245</v>
      </c>
      <c r="D18" s="2513"/>
      <c r="E18" s="2047"/>
      <c r="F18" s="2057"/>
      <c r="G18" s="2057"/>
      <c r="H18" s="2048"/>
      <c r="I18" s="2048"/>
      <c r="J18" s="2048"/>
      <c r="K18" s="2048"/>
      <c r="L18" s="2048"/>
      <c r="M18" s="2062">
        <v>615</v>
      </c>
      <c r="N18" s="2051"/>
      <c r="O18" s="2063" t="s">
        <v>60</v>
      </c>
      <c r="P18" s="2057"/>
      <c r="Q18" s="2053"/>
    </row>
    <row r="19" spans="1:17" s="241" customFormat="1" ht="15.75" customHeight="1" x14ac:dyDescent="0.15">
      <c r="A19" s="2060"/>
      <c r="B19" s="2061"/>
      <c r="C19" s="2513" t="s">
        <v>220</v>
      </c>
      <c r="D19" s="2513"/>
      <c r="E19" s="2047"/>
      <c r="F19" s="2057"/>
      <c r="G19" s="2057"/>
      <c r="H19" s="2048"/>
      <c r="I19" s="2048"/>
      <c r="J19" s="2048"/>
      <c r="K19" s="2048"/>
      <c r="L19" s="2048"/>
      <c r="M19" s="2062">
        <v>0</v>
      </c>
      <c r="N19" s="2051"/>
      <c r="O19" s="2063"/>
      <c r="P19" s="2057"/>
      <c r="Q19" s="2053"/>
    </row>
    <row r="20" spans="1:17" s="241" customFormat="1" ht="9" customHeight="1" x14ac:dyDescent="0.15">
      <c r="A20" s="2060"/>
      <c r="B20" s="2061"/>
      <c r="C20" s="2513" t="s">
        <v>221</v>
      </c>
      <c r="D20" s="2513"/>
      <c r="E20" s="2047"/>
      <c r="F20" s="2057"/>
      <c r="G20" s="2057"/>
      <c r="H20" s="2048"/>
      <c r="I20" s="2048"/>
      <c r="J20" s="2048"/>
      <c r="K20" s="2048"/>
      <c r="L20" s="2048"/>
      <c r="M20" s="2062">
        <v>0</v>
      </c>
      <c r="N20" s="2051"/>
      <c r="O20" s="2063"/>
      <c r="P20" s="2057"/>
      <c r="Q20" s="2053"/>
    </row>
    <row r="21" spans="1:17" s="241" customFormat="1" ht="9" customHeight="1" x14ac:dyDescent="0.15">
      <c r="A21" s="2060"/>
      <c r="B21" s="2061"/>
      <c r="C21" s="2513" t="s">
        <v>222</v>
      </c>
      <c r="D21" s="2513"/>
      <c r="E21" s="2047"/>
      <c r="F21" s="2057"/>
      <c r="G21" s="2057"/>
      <c r="H21" s="2057"/>
      <c r="I21" s="2057"/>
      <c r="J21" s="2057"/>
      <c r="K21" s="2057"/>
      <c r="L21" s="2057"/>
      <c r="M21" s="2055">
        <f>K16-M17-M18-M19-M20</f>
        <v>47</v>
      </c>
      <c r="N21" s="2064"/>
      <c r="O21" s="2065"/>
      <c r="P21" s="2066"/>
      <c r="Q21" s="2053"/>
    </row>
    <row r="22" spans="1:17" s="241" customFormat="1" ht="9.75" customHeight="1" x14ac:dyDescent="0.15">
      <c r="A22" s="2508" t="s">
        <v>223</v>
      </c>
      <c r="B22" s="2508"/>
      <c r="C22" s="2508"/>
      <c r="D22" s="2508"/>
      <c r="E22" s="2067">
        <f>SUM(E8:E21)</f>
        <v>596896</v>
      </c>
      <c r="F22" s="2068"/>
      <c r="G22" s="2068">
        <f>SUM(G8:G21)</f>
        <v>68</v>
      </c>
      <c r="H22" s="2068"/>
      <c r="I22" s="2068">
        <f>SUM(I8:I21)</f>
        <v>103</v>
      </c>
      <c r="J22" s="2068"/>
      <c r="K22" s="2068">
        <f>SUM(K8:K21)</f>
        <v>597067</v>
      </c>
      <c r="L22" s="2068"/>
      <c r="M22" s="2069"/>
      <c r="N22" s="2069"/>
      <c r="O22" s="2070"/>
      <c r="P22" s="2068"/>
      <c r="Q22" s="2071"/>
    </row>
    <row r="23" spans="1:17" s="241" customFormat="1" ht="9" customHeight="1" x14ac:dyDescent="0.15">
      <c r="A23" s="2514" t="s">
        <v>224</v>
      </c>
      <c r="B23" s="2514"/>
      <c r="C23" s="2514"/>
      <c r="D23" s="2514"/>
      <c r="E23" s="2072"/>
      <c r="F23" s="2073"/>
      <c r="G23" s="2073"/>
      <c r="H23" s="2073"/>
      <c r="I23" s="2073"/>
      <c r="J23" s="2073"/>
      <c r="K23" s="2073"/>
      <c r="L23" s="2073"/>
      <c r="M23" s="2074"/>
      <c r="N23" s="2074"/>
      <c r="O23" s="2075"/>
      <c r="P23" s="2073"/>
      <c r="Q23" s="2076"/>
    </row>
    <row r="24" spans="1:17" s="241" customFormat="1" ht="9" customHeight="1" x14ac:dyDescent="0.15">
      <c r="A24" s="2077"/>
      <c r="B24" s="2512" t="s">
        <v>225</v>
      </c>
      <c r="C24" s="2512"/>
      <c r="D24" s="2512"/>
      <c r="E24" s="2078">
        <v>2575</v>
      </c>
      <c r="F24" s="2048"/>
      <c r="G24" s="2050">
        <v>0</v>
      </c>
      <c r="H24" s="2050"/>
      <c r="I24" s="2050">
        <v>0</v>
      </c>
      <c r="J24" s="2048"/>
      <c r="K24" s="2048">
        <f>E24+G24+I24</f>
        <v>2575</v>
      </c>
      <c r="L24" s="2048"/>
      <c r="M24" s="2051"/>
      <c r="N24" s="2051"/>
      <c r="O24" s="2079"/>
      <c r="P24" s="2048"/>
      <c r="Q24" s="2080"/>
    </row>
    <row r="25" spans="1:17" s="241" customFormat="1" ht="9" customHeight="1" x14ac:dyDescent="0.15">
      <c r="A25" s="2077"/>
      <c r="B25" s="2061"/>
      <c r="C25" s="2513" t="s">
        <v>226</v>
      </c>
      <c r="D25" s="2513"/>
      <c r="E25" s="2047"/>
      <c r="F25" s="2057"/>
      <c r="G25" s="2049"/>
      <c r="H25" s="2050"/>
      <c r="I25" s="2050"/>
      <c r="J25" s="2048"/>
      <c r="K25" s="2048"/>
      <c r="L25" s="2048"/>
      <c r="M25" s="2062">
        <v>2575</v>
      </c>
      <c r="N25" s="2051"/>
      <c r="O25" s="2063" t="s">
        <v>57</v>
      </c>
      <c r="P25" s="2057"/>
      <c r="Q25" s="2081"/>
    </row>
    <row r="26" spans="1:17" s="241" customFormat="1" ht="15.95" customHeight="1" x14ac:dyDescent="0.15">
      <c r="A26" s="2077"/>
      <c r="B26" s="2061"/>
      <c r="C26" s="2513" t="s">
        <v>227</v>
      </c>
      <c r="D26" s="2513"/>
      <c r="E26" s="2047"/>
      <c r="F26" s="2057"/>
      <c r="G26" s="2049"/>
      <c r="H26" s="2050"/>
      <c r="I26" s="2050"/>
      <c r="J26" s="2048"/>
      <c r="K26" s="2048"/>
      <c r="L26" s="2048"/>
      <c r="M26" s="2062">
        <v>0</v>
      </c>
      <c r="N26" s="2051"/>
      <c r="O26" s="2063" t="s">
        <v>86</v>
      </c>
      <c r="P26" s="2057"/>
      <c r="Q26" s="2081"/>
    </row>
    <row r="27" spans="1:17" s="241" customFormat="1" ht="9.75" customHeight="1" x14ac:dyDescent="0.15">
      <c r="A27" s="2077"/>
      <c r="B27" s="2061"/>
      <c r="C27" s="2513" t="s">
        <v>1246</v>
      </c>
      <c r="D27" s="2513"/>
      <c r="E27" s="2047"/>
      <c r="F27" s="2057"/>
      <c r="G27" s="2049"/>
      <c r="H27" s="2050"/>
      <c r="I27" s="2050"/>
      <c r="J27" s="2048"/>
      <c r="K27" s="2048"/>
      <c r="L27" s="2048"/>
      <c r="M27" s="2062">
        <v>0</v>
      </c>
      <c r="N27" s="2051"/>
      <c r="O27" s="2063" t="s">
        <v>87</v>
      </c>
      <c r="P27" s="2057"/>
      <c r="Q27" s="2081"/>
    </row>
    <row r="28" spans="1:17" s="241" customFormat="1" ht="9" customHeight="1" x14ac:dyDescent="0.15">
      <c r="A28" s="1816"/>
      <c r="B28" s="2512" t="s">
        <v>228</v>
      </c>
      <c r="C28" s="2512"/>
      <c r="D28" s="2512"/>
      <c r="E28" s="2047">
        <v>13443</v>
      </c>
      <c r="F28" s="2048"/>
      <c r="G28" s="2049">
        <v>0</v>
      </c>
      <c r="H28" s="2050"/>
      <c r="I28" s="2049">
        <v>0</v>
      </c>
      <c r="J28" s="2048"/>
      <c r="K28" s="2048">
        <f>E28+G28+I28</f>
        <v>13443</v>
      </c>
      <c r="L28" s="2048"/>
      <c r="M28" s="2055"/>
      <c r="N28" s="2055"/>
      <c r="O28" s="2063"/>
      <c r="P28" s="2057"/>
      <c r="Q28" s="2081"/>
    </row>
    <row r="29" spans="1:17" s="241" customFormat="1" ht="9" customHeight="1" x14ac:dyDescent="0.15">
      <c r="A29" s="1816"/>
      <c r="B29" s="2082"/>
      <c r="C29" s="2513" t="s">
        <v>229</v>
      </c>
      <c r="D29" s="2513"/>
      <c r="E29" s="2047"/>
      <c r="F29" s="2048"/>
      <c r="G29" s="2049"/>
      <c r="H29" s="2050"/>
      <c r="I29" s="2049"/>
      <c r="J29" s="2048"/>
      <c r="K29" s="2048"/>
      <c r="L29" s="2048"/>
      <c r="M29" s="2055">
        <v>0</v>
      </c>
      <c r="N29" s="2055"/>
      <c r="O29" s="2063"/>
      <c r="P29" s="2057"/>
      <c r="Q29" s="2081"/>
    </row>
    <row r="30" spans="1:17" s="241" customFormat="1" ht="9" customHeight="1" x14ac:dyDescent="0.15">
      <c r="A30" s="1816"/>
      <c r="B30" s="2082"/>
      <c r="C30" s="2513" t="s">
        <v>228</v>
      </c>
      <c r="D30" s="2513"/>
      <c r="E30" s="2047"/>
      <c r="F30" s="2048"/>
      <c r="G30" s="2049"/>
      <c r="H30" s="2050"/>
      <c r="I30" s="2049"/>
      <c r="J30" s="2048"/>
      <c r="K30" s="2048"/>
      <c r="L30" s="2048"/>
      <c r="M30" s="2055">
        <f>K28-M29</f>
        <v>13443</v>
      </c>
      <c r="N30" s="2055"/>
      <c r="O30" s="2063" t="s">
        <v>24</v>
      </c>
      <c r="P30" s="2057"/>
      <c r="Q30" s="2081"/>
    </row>
    <row r="31" spans="1:17" s="241" customFormat="1" ht="9" customHeight="1" x14ac:dyDescent="0.15">
      <c r="A31" s="1816"/>
      <c r="B31" s="2512" t="s">
        <v>230</v>
      </c>
      <c r="C31" s="2512"/>
      <c r="D31" s="2512"/>
      <c r="E31" s="2047">
        <v>125</v>
      </c>
      <c r="F31" s="2048"/>
      <c r="G31" s="2049">
        <v>0</v>
      </c>
      <c r="H31" s="2050"/>
      <c r="I31" s="2049">
        <v>0</v>
      </c>
      <c r="J31" s="2048"/>
      <c r="K31" s="2048">
        <f>E31+G31+I31</f>
        <v>125</v>
      </c>
      <c r="L31" s="2048"/>
      <c r="M31" s="2055"/>
      <c r="N31" s="2055"/>
      <c r="O31" s="2063" t="s">
        <v>27</v>
      </c>
      <c r="P31" s="2057"/>
      <c r="Q31" s="2083"/>
    </row>
    <row r="32" spans="1:17" s="241" customFormat="1" ht="9" customHeight="1" x14ac:dyDescent="0.15">
      <c r="A32" s="1816"/>
      <c r="B32" s="2512" t="s">
        <v>231</v>
      </c>
      <c r="C32" s="2512"/>
      <c r="D32" s="2512"/>
      <c r="E32" s="2047">
        <v>19793</v>
      </c>
      <c r="F32" s="2048"/>
      <c r="G32" s="2049">
        <v>-444</v>
      </c>
      <c r="H32" s="2050"/>
      <c r="I32" s="2049">
        <v>444</v>
      </c>
      <c r="J32" s="2048"/>
      <c r="K32" s="2048">
        <f>E32+G32+I32</f>
        <v>19793</v>
      </c>
      <c r="L32" s="2048"/>
      <c r="M32" s="2055"/>
      <c r="N32" s="2055"/>
      <c r="O32" s="2063" t="s">
        <v>28</v>
      </c>
      <c r="P32" s="2057"/>
      <c r="Q32" s="2083"/>
    </row>
    <row r="33" spans="1:17" s="241" customFormat="1" ht="15.95" customHeight="1" x14ac:dyDescent="0.15">
      <c r="A33" s="1816"/>
      <c r="B33" s="2061"/>
      <c r="C33" s="2513" t="s">
        <v>232</v>
      </c>
      <c r="D33" s="2513"/>
      <c r="E33" s="2047"/>
      <c r="F33" s="2057"/>
      <c r="G33" s="2049"/>
      <c r="H33" s="2050"/>
      <c r="I33" s="2050"/>
      <c r="J33" s="2048"/>
      <c r="K33" s="2048"/>
      <c r="L33" s="2048"/>
      <c r="M33" s="2062">
        <v>48</v>
      </c>
      <c r="N33" s="2051"/>
      <c r="O33" s="2063" t="s">
        <v>88</v>
      </c>
      <c r="P33" s="2057"/>
      <c r="Q33" s="2083"/>
    </row>
    <row r="34" spans="1:17" s="241" customFormat="1" ht="9" customHeight="1" x14ac:dyDescent="0.15">
      <c r="A34" s="1816"/>
      <c r="B34" s="2061"/>
      <c r="C34" s="2513" t="s">
        <v>233</v>
      </c>
      <c r="D34" s="2513"/>
      <c r="E34" s="2047"/>
      <c r="F34" s="2057"/>
      <c r="G34" s="2049"/>
      <c r="H34" s="2050"/>
      <c r="I34" s="2050"/>
      <c r="J34" s="2048"/>
      <c r="K34" s="2048"/>
      <c r="L34" s="2048"/>
      <c r="M34" s="2055">
        <f>K32-M33</f>
        <v>19745</v>
      </c>
      <c r="N34" s="2055"/>
      <c r="O34" s="2063"/>
      <c r="P34" s="2057"/>
      <c r="Q34" s="2083"/>
    </row>
    <row r="35" spans="1:17" s="241" customFormat="1" ht="9" customHeight="1" x14ac:dyDescent="0.15">
      <c r="A35" s="1816"/>
      <c r="B35" s="2512" t="s">
        <v>234</v>
      </c>
      <c r="C35" s="2512"/>
      <c r="D35" s="2512"/>
      <c r="E35" s="2047">
        <v>1094</v>
      </c>
      <c r="F35" s="2048"/>
      <c r="G35" s="2049">
        <v>0</v>
      </c>
      <c r="H35" s="2050"/>
      <c r="I35" s="2049">
        <v>0</v>
      </c>
      <c r="J35" s="2048"/>
      <c r="K35" s="2048">
        <f>E35+G35+I35</f>
        <v>1094</v>
      </c>
      <c r="L35" s="2048"/>
      <c r="M35" s="2055"/>
      <c r="N35" s="2055"/>
      <c r="O35" s="2063" t="s">
        <v>46</v>
      </c>
      <c r="P35" s="2057"/>
      <c r="Q35" s="2083"/>
    </row>
    <row r="36" spans="1:17" s="241" customFormat="1" ht="9" customHeight="1" x14ac:dyDescent="0.15">
      <c r="A36" s="1816"/>
      <c r="B36" s="2082"/>
      <c r="C36" s="2513" t="s">
        <v>235</v>
      </c>
      <c r="D36" s="2513"/>
      <c r="E36" s="2047"/>
      <c r="F36" s="2057"/>
      <c r="G36" s="2049"/>
      <c r="H36" s="2050"/>
      <c r="I36" s="2050"/>
      <c r="J36" s="2048"/>
      <c r="K36" s="2048"/>
      <c r="L36" s="2048"/>
      <c r="M36" s="2062">
        <v>67</v>
      </c>
      <c r="N36" s="2051"/>
      <c r="O36" s="2063" t="s">
        <v>51</v>
      </c>
      <c r="P36" s="2057"/>
      <c r="Q36" s="2083"/>
    </row>
    <row r="37" spans="1:17" s="241" customFormat="1" ht="9.75" customHeight="1" x14ac:dyDescent="0.15">
      <c r="A37" s="1816"/>
      <c r="B37" s="2082"/>
      <c r="C37" s="2513" t="s">
        <v>1247</v>
      </c>
      <c r="D37" s="2513"/>
      <c r="E37" s="2047"/>
      <c r="F37" s="2057"/>
      <c r="G37" s="2049"/>
      <c r="H37" s="2050"/>
      <c r="I37" s="2050"/>
      <c r="J37" s="2048"/>
      <c r="K37" s="2048"/>
      <c r="L37" s="2048"/>
      <c r="M37" s="2062">
        <v>-8</v>
      </c>
      <c r="N37" s="2051"/>
      <c r="O37" s="2063" t="s">
        <v>89</v>
      </c>
      <c r="P37" s="2057"/>
      <c r="Q37" s="2083"/>
    </row>
    <row r="38" spans="1:17" s="241" customFormat="1" ht="9" customHeight="1" x14ac:dyDescent="0.15">
      <c r="A38" s="1816"/>
      <c r="B38" s="2082"/>
      <c r="C38" s="2513" t="s">
        <v>198</v>
      </c>
      <c r="D38" s="2513"/>
      <c r="E38" s="2047"/>
      <c r="F38" s="2057"/>
      <c r="G38" s="2049"/>
      <c r="H38" s="2050"/>
      <c r="I38" s="2050"/>
      <c r="J38" s="2048"/>
      <c r="K38" s="2048"/>
      <c r="L38" s="2048"/>
      <c r="M38" s="2055">
        <f>K35-M36-M37</f>
        <v>1035</v>
      </c>
      <c r="N38" s="2055"/>
      <c r="O38" s="2063"/>
      <c r="P38" s="2057"/>
      <c r="Q38" s="2083"/>
    </row>
    <row r="39" spans="1:17" s="241" customFormat="1" ht="9" customHeight="1" x14ac:dyDescent="0.15">
      <c r="A39" s="1816"/>
      <c r="B39" s="2512" t="s">
        <v>236</v>
      </c>
      <c r="C39" s="2512"/>
      <c r="D39" s="2512"/>
      <c r="E39" s="2047">
        <v>183</v>
      </c>
      <c r="F39" s="2048"/>
      <c r="G39" s="2049">
        <v>0</v>
      </c>
      <c r="H39" s="2050"/>
      <c r="I39" s="2049">
        <v>0</v>
      </c>
      <c r="J39" s="2048"/>
      <c r="K39" s="2048">
        <f>E39+G39+I39</f>
        <v>183</v>
      </c>
      <c r="L39" s="2048"/>
      <c r="M39" s="2055"/>
      <c r="N39" s="2055"/>
      <c r="O39" s="2063"/>
      <c r="P39" s="2057"/>
      <c r="Q39" s="2084"/>
    </row>
    <row r="40" spans="1:17" s="241" customFormat="1" ht="9" customHeight="1" x14ac:dyDescent="0.15">
      <c r="A40" s="1816"/>
      <c r="B40" s="2082"/>
      <c r="C40" s="2513" t="s">
        <v>237</v>
      </c>
      <c r="D40" s="2513"/>
      <c r="E40" s="2047"/>
      <c r="F40" s="2057"/>
      <c r="G40" s="2049"/>
      <c r="H40" s="2050"/>
      <c r="I40" s="2050"/>
      <c r="J40" s="2048"/>
      <c r="K40" s="2048"/>
      <c r="L40" s="2048"/>
      <c r="M40" s="2062">
        <v>124</v>
      </c>
      <c r="N40" s="2051"/>
      <c r="O40" s="2063" t="s">
        <v>47</v>
      </c>
      <c r="P40" s="2057"/>
      <c r="Q40" s="2084"/>
    </row>
    <row r="41" spans="1:17" s="241" customFormat="1" ht="9" customHeight="1" x14ac:dyDescent="0.15">
      <c r="A41" s="1816"/>
      <c r="B41" s="2082"/>
      <c r="C41" s="2513" t="s">
        <v>238</v>
      </c>
      <c r="D41" s="2513"/>
      <c r="E41" s="2047"/>
      <c r="F41" s="2057"/>
      <c r="G41" s="2049"/>
      <c r="H41" s="2050"/>
      <c r="I41" s="2050"/>
      <c r="J41" s="2048"/>
      <c r="K41" s="2048"/>
      <c r="L41" s="2048"/>
      <c r="M41" s="2062">
        <v>17</v>
      </c>
      <c r="N41" s="2051"/>
      <c r="O41" s="2063" t="s">
        <v>58</v>
      </c>
      <c r="P41" s="2057"/>
      <c r="Q41" s="2084"/>
    </row>
    <row r="42" spans="1:17" s="241" customFormat="1" ht="9" customHeight="1" x14ac:dyDescent="0.15">
      <c r="A42" s="1816"/>
      <c r="B42" s="2082"/>
      <c r="C42" s="2513" t="s">
        <v>239</v>
      </c>
      <c r="D42" s="2513"/>
      <c r="E42" s="2047"/>
      <c r="F42" s="2057"/>
      <c r="G42" s="2049"/>
      <c r="H42" s="2050"/>
      <c r="I42" s="2050"/>
      <c r="J42" s="2048"/>
      <c r="K42" s="2048"/>
      <c r="L42" s="2048"/>
      <c r="M42" s="2062">
        <v>23</v>
      </c>
      <c r="N42" s="2051"/>
      <c r="O42" s="2063" t="s">
        <v>61</v>
      </c>
      <c r="P42" s="2057"/>
      <c r="Q42" s="2084"/>
    </row>
    <row r="43" spans="1:17" s="241" customFormat="1" ht="9" customHeight="1" x14ac:dyDescent="0.15">
      <c r="A43" s="1816"/>
      <c r="B43" s="2082"/>
      <c r="C43" s="2513" t="s">
        <v>240</v>
      </c>
      <c r="D43" s="2513"/>
      <c r="E43" s="2085"/>
      <c r="F43" s="2066"/>
      <c r="G43" s="2066"/>
      <c r="H43" s="2086"/>
      <c r="I43" s="2086"/>
      <c r="J43" s="2086"/>
      <c r="K43" s="2086"/>
      <c r="L43" s="2086"/>
      <c r="M43" s="2064">
        <f>K39-M40-M41-M42</f>
        <v>19</v>
      </c>
      <c r="N43" s="2064"/>
      <c r="O43" s="2065"/>
      <c r="P43" s="2066"/>
      <c r="Q43" s="2087"/>
    </row>
    <row r="44" spans="1:17" s="241" customFormat="1" ht="9.75" customHeight="1" x14ac:dyDescent="0.15">
      <c r="A44" s="2508" t="s">
        <v>241</v>
      </c>
      <c r="B44" s="2508"/>
      <c r="C44" s="2508"/>
      <c r="D44" s="2508"/>
      <c r="E44" s="2067">
        <f>SUM(E24:F43)</f>
        <v>37213</v>
      </c>
      <c r="F44" s="2068"/>
      <c r="G44" s="2068">
        <f>SUM(G24:G43)</f>
        <v>-444</v>
      </c>
      <c r="H44" s="2068"/>
      <c r="I44" s="2068">
        <f>SUM(I24:I43)</f>
        <v>444</v>
      </c>
      <c r="J44" s="2068"/>
      <c r="K44" s="2068">
        <f>SUM(K24:K43)</f>
        <v>37213</v>
      </c>
      <c r="L44" s="2068"/>
      <c r="M44" s="2088"/>
      <c r="N44" s="2088"/>
      <c r="O44" s="2089"/>
      <c r="P44" s="2068"/>
      <c r="Q44" s="2090"/>
    </row>
    <row r="45" spans="1:17" s="241" customFormat="1" ht="9.75" customHeight="1" x14ac:dyDescent="0.15">
      <c r="A45" s="2508" t="s">
        <v>242</v>
      </c>
      <c r="B45" s="2508"/>
      <c r="C45" s="2508"/>
      <c r="D45" s="2508"/>
      <c r="E45" s="2091">
        <f>E22+E44</f>
        <v>634109</v>
      </c>
      <c r="F45" s="2092"/>
      <c r="G45" s="2092">
        <f>G22+G44</f>
        <v>-376</v>
      </c>
      <c r="H45" s="2092"/>
      <c r="I45" s="2092">
        <f>I22+I44</f>
        <v>547</v>
      </c>
      <c r="J45" s="2092"/>
      <c r="K45" s="2092">
        <f>K22+K44</f>
        <v>634280</v>
      </c>
      <c r="L45" s="2092"/>
      <c r="M45" s="2093"/>
      <c r="N45" s="2093"/>
      <c r="O45" s="2094"/>
      <c r="P45" s="2092"/>
      <c r="Q45" s="950"/>
    </row>
    <row r="46" spans="1:17" s="242" customFormat="1" ht="4.5" customHeight="1" x14ac:dyDescent="0.15">
      <c r="A46" s="2517"/>
      <c r="B46" s="2517"/>
      <c r="C46" s="2517"/>
      <c r="D46" s="2517"/>
      <c r="E46" s="2517"/>
      <c r="F46" s="2517"/>
      <c r="G46" s="2517"/>
      <c r="H46" s="2517"/>
      <c r="I46" s="2517"/>
      <c r="J46" s="2517"/>
      <c r="K46" s="2517"/>
      <c r="L46" s="2517"/>
      <c r="M46" s="2517"/>
      <c r="N46" s="2517"/>
      <c r="O46" s="2517"/>
      <c r="P46" s="2517"/>
      <c r="Q46" s="2517"/>
    </row>
    <row r="47" spans="1:17" s="243" customFormat="1" ht="39.75" customHeight="1" x14ac:dyDescent="0.15">
      <c r="A47" s="1372" t="s">
        <v>907</v>
      </c>
      <c r="B47" s="2515" t="s">
        <v>1389</v>
      </c>
      <c r="C47" s="2515"/>
      <c r="D47" s="2515"/>
      <c r="E47" s="2515"/>
      <c r="F47" s="2515"/>
      <c r="G47" s="2515"/>
      <c r="H47" s="2515"/>
      <c r="I47" s="2515"/>
      <c r="J47" s="2515"/>
      <c r="K47" s="2515"/>
      <c r="L47" s="2515"/>
      <c r="M47" s="2515"/>
      <c r="N47" s="2515"/>
      <c r="O47" s="2515"/>
      <c r="P47" s="2515"/>
      <c r="Q47" s="2515"/>
    </row>
    <row r="48" spans="1:17" s="243" customFormat="1" ht="8.1" customHeight="1" x14ac:dyDescent="0.15">
      <c r="A48" s="1373" t="s">
        <v>908</v>
      </c>
      <c r="B48" s="2516" t="s">
        <v>1095</v>
      </c>
      <c r="C48" s="2516"/>
      <c r="D48" s="2516"/>
      <c r="E48" s="2516"/>
      <c r="F48" s="2516"/>
      <c r="G48" s="2516"/>
      <c r="H48" s="2516"/>
      <c r="I48" s="2516"/>
      <c r="J48" s="2516"/>
      <c r="K48" s="2516"/>
      <c r="L48" s="2516"/>
      <c r="M48" s="2516"/>
      <c r="N48" s="2516"/>
      <c r="O48" s="2516"/>
      <c r="P48" s="2516"/>
      <c r="Q48" s="2516"/>
    </row>
  </sheetData>
  <mergeCells count="50">
    <mergeCell ref="B47:Q47"/>
    <mergeCell ref="B48:Q48"/>
    <mergeCell ref="C41:D41"/>
    <mergeCell ref="C42:D42"/>
    <mergeCell ref="C43:D43"/>
    <mergeCell ref="A44:D44"/>
    <mergeCell ref="A45:D45"/>
    <mergeCell ref="A46:Q46"/>
    <mergeCell ref="C40:D40"/>
    <mergeCell ref="C29:D29"/>
    <mergeCell ref="C30:D30"/>
    <mergeCell ref="B31:D31"/>
    <mergeCell ref="B32:D32"/>
    <mergeCell ref="C33:D33"/>
    <mergeCell ref="C34:D34"/>
    <mergeCell ref="B35:D35"/>
    <mergeCell ref="C36:D36"/>
    <mergeCell ref="C37:D37"/>
    <mergeCell ref="C38:D38"/>
    <mergeCell ref="B39:D39"/>
    <mergeCell ref="B28:D28"/>
    <mergeCell ref="C17:D17"/>
    <mergeCell ref="C18:D18"/>
    <mergeCell ref="C19:D19"/>
    <mergeCell ref="C20:D20"/>
    <mergeCell ref="C21:D21"/>
    <mergeCell ref="A22:D22"/>
    <mergeCell ref="A23:D23"/>
    <mergeCell ref="B24:D24"/>
    <mergeCell ref="C25:D25"/>
    <mergeCell ref="C26:D26"/>
    <mergeCell ref="C27:D27"/>
    <mergeCell ref="B16:D16"/>
    <mergeCell ref="A5:D5"/>
    <mergeCell ref="A6:D6"/>
    <mergeCell ref="A7:D7"/>
    <mergeCell ref="B8:D8"/>
    <mergeCell ref="B9:D9"/>
    <mergeCell ref="B10:D10"/>
    <mergeCell ref="B11:D11"/>
    <mergeCell ref="B12:D12"/>
    <mergeCell ref="B13:D13"/>
    <mergeCell ref="B14:D14"/>
    <mergeCell ref="B15:D15"/>
    <mergeCell ref="A1:Q1"/>
    <mergeCell ref="A2:Q2"/>
    <mergeCell ref="A3:D3"/>
    <mergeCell ref="E3:Q3"/>
    <mergeCell ref="A4:D4"/>
    <mergeCell ref="G4:I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zoomScaleSheetLayoutView="100" workbookViewId="0">
      <selection activeCell="A32" sqref="A32:C32"/>
    </sheetView>
  </sheetViews>
  <sheetFormatPr defaultColWidth="9.140625" defaultRowHeight="12.75" x14ac:dyDescent="0.2"/>
  <cols>
    <col min="1" max="1" width="2.28515625" style="248" customWidth="1"/>
    <col min="2" max="2" width="2.140625" style="248" customWidth="1"/>
    <col min="3" max="3" width="87.140625" style="248" customWidth="1"/>
    <col min="4" max="4" width="7.140625" style="248" customWidth="1"/>
    <col min="5" max="5" width="1.28515625" style="248" customWidth="1"/>
    <col min="6" max="6" width="6.5703125" style="248" customWidth="1"/>
    <col min="7" max="7" width="1.28515625" style="248" customWidth="1"/>
    <col min="8" max="8" width="6.5703125" style="248" customWidth="1"/>
    <col min="9" max="9" width="1.28515625" style="248" customWidth="1"/>
    <col min="10" max="10" width="6.5703125" style="248" customWidth="1"/>
    <col min="11" max="11" width="1.28515625" style="248" customWidth="1"/>
    <col min="12" max="12" width="6.5703125" style="248" customWidth="1"/>
    <col min="13" max="13" width="1.28515625" style="248" customWidth="1"/>
    <col min="14" max="14" width="9.140625" style="245" customWidth="1"/>
    <col min="15" max="15" width="9.140625" style="248" customWidth="1"/>
    <col min="16" max="16384" width="9.140625" style="248"/>
  </cols>
  <sheetData>
    <row r="1" spans="1:13" ht="18.75" customHeight="1" x14ac:dyDescent="0.2">
      <c r="A1" s="2479" t="s">
        <v>986</v>
      </c>
      <c r="B1" s="2479"/>
      <c r="C1" s="2479"/>
      <c r="D1" s="2479"/>
      <c r="E1" s="2479"/>
      <c r="F1" s="2479"/>
      <c r="G1" s="2479"/>
      <c r="H1" s="2479"/>
      <c r="I1" s="2479"/>
      <c r="J1" s="2479"/>
      <c r="K1" s="2479"/>
      <c r="L1" s="2479"/>
      <c r="M1" s="2479"/>
    </row>
    <row r="2" spans="1:13" s="246" customFormat="1" ht="3" customHeight="1" x14ac:dyDescent="0.2">
      <c r="A2" s="2519"/>
      <c r="B2" s="2519"/>
      <c r="C2" s="2519"/>
      <c r="D2" s="2519"/>
      <c r="E2" s="2519"/>
      <c r="F2" s="2519"/>
      <c r="G2" s="2519"/>
      <c r="H2" s="2519"/>
      <c r="I2" s="2519"/>
      <c r="J2" s="2519"/>
      <c r="K2" s="2519"/>
      <c r="L2" s="2519"/>
      <c r="M2" s="2519"/>
    </row>
    <row r="3" spans="1:13" s="247" customFormat="1" ht="9" customHeight="1" x14ac:dyDescent="0.15">
      <c r="A3" s="2520" t="s">
        <v>101</v>
      </c>
      <c r="B3" s="2520"/>
      <c r="C3" s="2520"/>
      <c r="D3" s="2520"/>
      <c r="E3" s="2520"/>
      <c r="F3" s="2520"/>
      <c r="G3" s="2520"/>
      <c r="H3" s="2520"/>
      <c r="I3" s="2520"/>
      <c r="J3" s="2520"/>
      <c r="K3" s="2520"/>
      <c r="L3" s="2520"/>
      <c r="M3" s="2520"/>
    </row>
    <row r="4" spans="1:13" s="247" customFormat="1" ht="9" customHeight="1" x14ac:dyDescent="0.15">
      <c r="A4" s="2095"/>
      <c r="B4" s="2095"/>
      <c r="C4" s="2095"/>
      <c r="D4" s="919" t="s">
        <v>1274</v>
      </c>
      <c r="E4" s="920"/>
      <c r="F4" s="921" t="s">
        <v>949</v>
      </c>
      <c r="G4" s="920"/>
      <c r="H4" s="921" t="s">
        <v>102</v>
      </c>
      <c r="I4" s="920"/>
      <c r="J4" s="921" t="s">
        <v>103</v>
      </c>
      <c r="K4" s="920"/>
      <c r="L4" s="921" t="s">
        <v>104</v>
      </c>
      <c r="M4" s="920"/>
    </row>
    <row r="5" spans="1:13" s="247" customFormat="1" ht="9" customHeight="1" x14ac:dyDescent="0.15">
      <c r="A5" s="2521" t="s">
        <v>121</v>
      </c>
      <c r="B5" s="2521"/>
      <c r="C5" s="2521"/>
      <c r="D5" s="689"/>
      <c r="E5" s="922"/>
      <c r="F5" s="694"/>
      <c r="G5" s="922"/>
      <c r="H5" s="694"/>
      <c r="I5" s="922"/>
      <c r="J5" s="694"/>
      <c r="K5" s="922"/>
      <c r="L5" s="694"/>
      <c r="M5" s="922"/>
    </row>
    <row r="6" spans="1:13" s="247" customFormat="1" ht="9" customHeight="1" x14ac:dyDescent="0.15">
      <c r="A6" s="2518" t="s">
        <v>243</v>
      </c>
      <c r="B6" s="2518"/>
      <c r="C6" s="2518"/>
      <c r="D6" s="1690">
        <f>F32</f>
        <v>25336</v>
      </c>
      <c r="E6" s="923"/>
      <c r="F6" s="1448">
        <f>H32</f>
        <v>24641</v>
      </c>
      <c r="G6" s="923"/>
      <c r="H6" s="924">
        <v>23911</v>
      </c>
      <c r="I6" s="925"/>
      <c r="J6" s="924">
        <v>23225</v>
      </c>
      <c r="K6" s="925"/>
      <c r="L6" s="924">
        <v>22115</v>
      </c>
      <c r="M6" s="925"/>
    </row>
    <row r="7" spans="1:13" s="247" customFormat="1" ht="9" customHeight="1" x14ac:dyDescent="0.15">
      <c r="A7" s="2096"/>
      <c r="B7" s="2518" t="s">
        <v>244</v>
      </c>
      <c r="C7" s="2518"/>
      <c r="D7" s="1691">
        <v>0</v>
      </c>
      <c r="E7" s="923"/>
      <c r="F7" s="1449">
        <v>0</v>
      </c>
      <c r="G7" s="923"/>
      <c r="H7" s="926">
        <v>0</v>
      </c>
      <c r="I7" s="925"/>
      <c r="J7" s="926">
        <v>0</v>
      </c>
      <c r="K7" s="925"/>
      <c r="L7" s="926">
        <v>0</v>
      </c>
      <c r="M7" s="925"/>
    </row>
    <row r="8" spans="1:13" s="247" customFormat="1" ht="9" customHeight="1" x14ac:dyDescent="0.15">
      <c r="A8" s="2096"/>
      <c r="B8" s="2518" t="s">
        <v>245</v>
      </c>
      <c r="C8" s="2518"/>
      <c r="D8" s="1691">
        <v>0</v>
      </c>
      <c r="E8" s="923"/>
      <c r="F8" s="1449">
        <v>0</v>
      </c>
      <c r="G8" s="923"/>
      <c r="H8" s="926">
        <v>0</v>
      </c>
      <c r="I8" s="925"/>
      <c r="J8" s="926">
        <v>0</v>
      </c>
      <c r="K8" s="925"/>
      <c r="L8" s="926">
        <v>0</v>
      </c>
      <c r="M8" s="925"/>
    </row>
    <row r="9" spans="1:13" s="247" customFormat="1" ht="9" customHeight="1" x14ac:dyDescent="0.15">
      <c r="A9" s="2096"/>
      <c r="B9" s="2518" t="s">
        <v>246</v>
      </c>
      <c r="C9" s="2518"/>
      <c r="D9" s="1691">
        <v>0</v>
      </c>
      <c r="E9" s="923"/>
      <c r="F9" s="1449">
        <v>0</v>
      </c>
      <c r="G9" s="923"/>
      <c r="H9" s="926">
        <v>0</v>
      </c>
      <c r="I9" s="925"/>
      <c r="J9" s="926">
        <v>0</v>
      </c>
      <c r="K9" s="925"/>
      <c r="L9" s="926">
        <v>0</v>
      </c>
      <c r="M9" s="925"/>
    </row>
    <row r="10" spans="1:13" s="247" customFormat="1" ht="9" customHeight="1" x14ac:dyDescent="0.15">
      <c r="A10" s="2096"/>
      <c r="B10" s="2518" t="s">
        <v>247</v>
      </c>
      <c r="C10" s="2518"/>
      <c r="D10" s="1691">
        <v>47</v>
      </c>
      <c r="E10" s="923"/>
      <c r="F10" s="1449">
        <v>57</v>
      </c>
      <c r="G10" s="923"/>
      <c r="H10" s="926">
        <v>48</v>
      </c>
      <c r="I10" s="925"/>
      <c r="J10" s="926">
        <v>46</v>
      </c>
      <c r="K10" s="925"/>
      <c r="L10" s="926">
        <v>47</v>
      </c>
      <c r="M10" s="925"/>
    </row>
    <row r="11" spans="1:13" s="247" customFormat="1" ht="9" customHeight="1" x14ac:dyDescent="0.15">
      <c r="A11" s="2096"/>
      <c r="B11" s="2518" t="s">
        <v>248</v>
      </c>
      <c r="C11" s="2518"/>
      <c r="D11" s="1691">
        <v>49</v>
      </c>
      <c r="E11" s="923"/>
      <c r="F11" s="1449">
        <v>47</v>
      </c>
      <c r="G11" s="923"/>
      <c r="H11" s="926">
        <v>46</v>
      </c>
      <c r="I11" s="925"/>
      <c r="J11" s="926">
        <v>48</v>
      </c>
      <c r="K11" s="925"/>
      <c r="L11" s="926">
        <v>42</v>
      </c>
      <c r="M11" s="925"/>
    </row>
    <row r="12" spans="1:13" s="247" customFormat="1" ht="9" customHeight="1" x14ac:dyDescent="0.15">
      <c r="A12" s="2096"/>
      <c r="B12" s="2518" t="s">
        <v>249</v>
      </c>
      <c r="C12" s="2518"/>
      <c r="D12" s="1691">
        <v>0</v>
      </c>
      <c r="E12" s="923"/>
      <c r="F12" s="1449">
        <v>0</v>
      </c>
      <c r="G12" s="923"/>
      <c r="H12" s="926">
        <v>0</v>
      </c>
      <c r="I12" s="925"/>
      <c r="J12" s="926">
        <v>0</v>
      </c>
      <c r="K12" s="925"/>
      <c r="L12" s="926">
        <v>0</v>
      </c>
      <c r="M12" s="925"/>
    </row>
    <row r="13" spans="1:13" s="247" customFormat="1" ht="9" customHeight="1" x14ac:dyDescent="0.15">
      <c r="A13" s="2096"/>
      <c r="B13" s="2518" t="s">
        <v>250</v>
      </c>
      <c r="C13" s="2518"/>
      <c r="D13" s="1691">
        <v>0</v>
      </c>
      <c r="E13" s="923"/>
      <c r="F13" s="1449">
        <v>0</v>
      </c>
      <c r="G13" s="923"/>
      <c r="H13" s="926">
        <v>-52</v>
      </c>
      <c r="I13" s="925"/>
      <c r="J13" s="926">
        <v>-52</v>
      </c>
      <c r="K13" s="925"/>
      <c r="L13" s="926">
        <v>0</v>
      </c>
      <c r="M13" s="925"/>
    </row>
    <row r="14" spans="1:13" s="247" customFormat="1" ht="9" customHeight="1" x14ac:dyDescent="0.15">
      <c r="A14" s="2096"/>
      <c r="B14" s="2518" t="s">
        <v>251</v>
      </c>
      <c r="C14" s="2518"/>
      <c r="D14" s="1691">
        <v>0</v>
      </c>
      <c r="E14" s="923"/>
      <c r="F14" s="1449">
        <v>0</v>
      </c>
      <c r="G14" s="923"/>
      <c r="H14" s="926">
        <v>-163</v>
      </c>
      <c r="I14" s="925"/>
      <c r="J14" s="926">
        <v>-150</v>
      </c>
      <c r="K14" s="925"/>
      <c r="L14" s="926">
        <v>0</v>
      </c>
      <c r="M14" s="925"/>
    </row>
    <row r="15" spans="1:13" s="247" customFormat="1" ht="9" customHeight="1" x14ac:dyDescent="0.15">
      <c r="A15" s="2096"/>
      <c r="B15" s="2518" t="s">
        <v>252</v>
      </c>
      <c r="C15" s="2518"/>
      <c r="D15" s="1691">
        <v>-649</v>
      </c>
      <c r="E15" s="923"/>
      <c r="F15" s="1449">
        <v>-626</v>
      </c>
      <c r="G15" s="923"/>
      <c r="H15" s="926">
        <v>-626</v>
      </c>
      <c r="I15" s="925"/>
      <c r="J15" s="926">
        <v>-612</v>
      </c>
      <c r="K15" s="925"/>
      <c r="L15" s="926">
        <v>-615</v>
      </c>
      <c r="M15" s="925"/>
    </row>
    <row r="16" spans="1:13" s="247" customFormat="1" ht="9" customHeight="1" x14ac:dyDescent="0.15">
      <c r="A16" s="2096"/>
      <c r="B16" s="2518" t="s">
        <v>253</v>
      </c>
      <c r="C16" s="2518"/>
      <c r="D16" s="1691">
        <v>1341</v>
      </c>
      <c r="E16" s="923"/>
      <c r="F16" s="1449">
        <v>1178</v>
      </c>
      <c r="G16" s="923"/>
      <c r="H16" s="926">
        <v>1266</v>
      </c>
      <c r="I16" s="925"/>
      <c r="J16" s="926">
        <v>1365</v>
      </c>
      <c r="K16" s="925"/>
      <c r="L16" s="926">
        <v>1313</v>
      </c>
      <c r="M16" s="925"/>
    </row>
    <row r="17" spans="1:13" s="247" customFormat="1" ht="9" customHeight="1" x14ac:dyDescent="0.15">
      <c r="A17" s="2096"/>
      <c r="B17" s="2518" t="s">
        <v>254</v>
      </c>
      <c r="C17" s="2518"/>
      <c r="D17" s="1691">
        <v>15</v>
      </c>
      <c r="E17" s="923"/>
      <c r="F17" s="1449">
        <v>-14</v>
      </c>
      <c r="G17" s="923"/>
      <c r="H17" s="926">
        <v>7</v>
      </c>
      <c r="I17" s="925"/>
      <c r="J17" s="926">
        <v>-13</v>
      </c>
      <c r="K17" s="925"/>
      <c r="L17" s="926">
        <v>-8</v>
      </c>
      <c r="M17" s="925"/>
    </row>
    <row r="18" spans="1:13" s="247" customFormat="1" ht="10.5" customHeight="1" x14ac:dyDescent="0.15">
      <c r="A18" s="2097"/>
      <c r="B18" s="2523" t="s">
        <v>1248</v>
      </c>
      <c r="C18" s="2523"/>
      <c r="D18" s="1692"/>
      <c r="E18" s="923"/>
      <c r="F18" s="1450"/>
      <c r="G18" s="923"/>
      <c r="H18" s="927"/>
      <c r="I18" s="925"/>
      <c r="J18" s="927"/>
      <c r="K18" s="925"/>
      <c r="L18" s="927"/>
      <c r="M18" s="925"/>
    </row>
    <row r="19" spans="1:13" s="247" customFormat="1" ht="21.75" customHeight="1" x14ac:dyDescent="0.15">
      <c r="A19" s="2096"/>
      <c r="B19" s="2096"/>
      <c r="C19" s="2096" t="s">
        <v>1352</v>
      </c>
      <c r="D19" s="1691">
        <v>283</v>
      </c>
      <c r="E19" s="923"/>
      <c r="F19" s="1449">
        <v>-28</v>
      </c>
      <c r="G19" s="923"/>
      <c r="H19" s="926">
        <v>181</v>
      </c>
      <c r="I19" s="925"/>
      <c r="J19" s="926">
        <v>151</v>
      </c>
      <c r="K19" s="925"/>
      <c r="L19" s="926">
        <v>536</v>
      </c>
      <c r="M19" s="925"/>
    </row>
    <row r="20" spans="1:13" s="247" customFormat="1" ht="9.75" x14ac:dyDescent="0.15">
      <c r="A20" s="2096"/>
      <c r="B20" s="2096"/>
      <c r="C20" s="2098" t="s">
        <v>1249</v>
      </c>
      <c r="D20" s="1691">
        <v>31</v>
      </c>
      <c r="E20" s="923"/>
      <c r="F20" s="1449">
        <v>85</v>
      </c>
      <c r="G20" s="923"/>
      <c r="H20" s="926">
        <v>-19</v>
      </c>
      <c r="I20" s="925"/>
      <c r="J20" s="926">
        <v>-45</v>
      </c>
      <c r="K20" s="925"/>
      <c r="L20" s="926">
        <v>-73</v>
      </c>
      <c r="M20" s="925"/>
    </row>
    <row r="21" spans="1:13" s="247" customFormat="1" ht="10.5" customHeight="1" x14ac:dyDescent="0.15">
      <c r="A21" s="2096"/>
      <c r="B21" s="2096"/>
      <c r="C21" s="2096" t="s">
        <v>235</v>
      </c>
      <c r="D21" s="1691">
        <v>42</v>
      </c>
      <c r="E21" s="923"/>
      <c r="F21" s="1449">
        <v>43</v>
      </c>
      <c r="G21" s="923"/>
      <c r="H21" s="926">
        <v>-28</v>
      </c>
      <c r="I21" s="925"/>
      <c r="J21" s="926">
        <v>10</v>
      </c>
      <c r="K21" s="925"/>
      <c r="L21" s="926">
        <v>-39</v>
      </c>
      <c r="M21" s="925"/>
    </row>
    <row r="22" spans="1:13" s="247" customFormat="1" ht="9.9499999999999993" customHeight="1" x14ac:dyDescent="0.15">
      <c r="A22" s="2096"/>
      <c r="B22" s="2096"/>
      <c r="C22" s="2096" t="s">
        <v>255</v>
      </c>
      <c r="D22" s="1691">
        <v>-8</v>
      </c>
      <c r="E22" s="923"/>
      <c r="F22" s="1449">
        <v>-135</v>
      </c>
      <c r="G22" s="923"/>
      <c r="H22" s="926">
        <v>-95</v>
      </c>
      <c r="I22" s="925"/>
      <c r="J22" s="926">
        <v>219</v>
      </c>
      <c r="K22" s="925"/>
      <c r="L22" s="926">
        <v>-5</v>
      </c>
      <c r="M22" s="925"/>
    </row>
    <row r="23" spans="1:13" s="247" customFormat="1" ht="10.5" customHeight="1" x14ac:dyDescent="0.15">
      <c r="A23" s="2096"/>
      <c r="B23" s="2518" t="s">
        <v>1250</v>
      </c>
      <c r="C23" s="2518"/>
      <c r="D23" s="1691">
        <v>-117</v>
      </c>
      <c r="E23" s="923"/>
      <c r="F23" s="1449">
        <v>29</v>
      </c>
      <c r="G23" s="923"/>
      <c r="H23" s="926">
        <v>-65</v>
      </c>
      <c r="I23" s="925"/>
      <c r="J23" s="926">
        <v>-61</v>
      </c>
      <c r="K23" s="925"/>
      <c r="L23" s="926">
        <v>-176</v>
      </c>
      <c r="M23" s="925"/>
    </row>
    <row r="24" spans="1:13" s="247" customFormat="1" ht="9.9499999999999993" customHeight="1" x14ac:dyDescent="0.15">
      <c r="A24" s="2096"/>
      <c r="B24" s="2518" t="s">
        <v>256</v>
      </c>
      <c r="C24" s="2518"/>
      <c r="D24" s="1691">
        <v>1</v>
      </c>
      <c r="E24" s="923"/>
      <c r="F24" s="1449">
        <v>-15</v>
      </c>
      <c r="G24" s="923"/>
      <c r="H24" s="926">
        <v>-22</v>
      </c>
      <c r="I24" s="925"/>
      <c r="J24" s="926">
        <v>0</v>
      </c>
      <c r="K24" s="925"/>
      <c r="L24" s="926">
        <v>6</v>
      </c>
      <c r="M24" s="925"/>
    </row>
    <row r="25" spans="1:13" s="247" customFormat="1" ht="9.9499999999999993" customHeight="1" x14ac:dyDescent="0.15">
      <c r="A25" s="2095"/>
      <c r="B25" s="2524" t="s">
        <v>257</v>
      </c>
      <c r="C25" s="2524"/>
      <c r="D25" s="1693"/>
      <c r="E25" s="923"/>
      <c r="F25" s="1451"/>
      <c r="G25" s="923"/>
      <c r="H25" s="928"/>
      <c r="I25" s="925"/>
      <c r="J25" s="928"/>
      <c r="K25" s="925"/>
      <c r="L25" s="928"/>
      <c r="M25" s="925"/>
    </row>
    <row r="26" spans="1:13" s="247" customFormat="1" ht="10.5" customHeight="1" x14ac:dyDescent="0.15">
      <c r="A26" s="2096"/>
      <c r="B26" s="2096"/>
      <c r="C26" s="2096" t="s">
        <v>1251</v>
      </c>
      <c r="D26" s="1691">
        <v>-2</v>
      </c>
      <c r="E26" s="923"/>
      <c r="F26" s="1449">
        <v>-11</v>
      </c>
      <c r="G26" s="923"/>
      <c r="H26" s="926">
        <v>-19</v>
      </c>
      <c r="I26" s="925"/>
      <c r="J26" s="926">
        <v>-14</v>
      </c>
      <c r="K26" s="925"/>
      <c r="L26" s="926">
        <v>1</v>
      </c>
      <c r="M26" s="925"/>
    </row>
    <row r="27" spans="1:13" s="247" customFormat="1" ht="9" customHeight="1" x14ac:dyDescent="0.15">
      <c r="A27" s="2096"/>
      <c r="B27" s="2096"/>
      <c r="C27" s="2096" t="s">
        <v>258</v>
      </c>
      <c r="D27" s="1691">
        <v>-11</v>
      </c>
      <c r="E27" s="923"/>
      <c r="F27" s="1449">
        <v>110</v>
      </c>
      <c r="G27" s="923"/>
      <c r="H27" s="926">
        <v>212</v>
      </c>
      <c r="I27" s="925"/>
      <c r="J27" s="926">
        <v>-237</v>
      </c>
      <c r="K27" s="925"/>
      <c r="L27" s="926">
        <v>9</v>
      </c>
      <c r="M27" s="925"/>
    </row>
    <row r="28" spans="1:13" s="247" customFormat="1" ht="10.5" customHeight="1" x14ac:dyDescent="0.15">
      <c r="A28" s="2096"/>
      <c r="B28" s="2096"/>
      <c r="C28" s="2096" t="s">
        <v>259</v>
      </c>
      <c r="D28" s="1691">
        <v>0</v>
      </c>
      <c r="E28" s="923"/>
      <c r="F28" s="1449">
        <v>0</v>
      </c>
      <c r="G28" s="923"/>
      <c r="H28" s="926">
        <v>0</v>
      </c>
      <c r="I28" s="925"/>
      <c r="J28" s="926">
        <v>0</v>
      </c>
      <c r="K28" s="925"/>
      <c r="L28" s="926">
        <v>0</v>
      </c>
      <c r="M28" s="925"/>
    </row>
    <row r="29" spans="1:13" s="247" customFormat="1" ht="9.9499999999999993" customHeight="1" x14ac:dyDescent="0.15">
      <c r="A29" s="2096"/>
      <c r="B29" s="2096"/>
      <c r="C29" s="2096" t="s">
        <v>118</v>
      </c>
      <c r="D29" s="1691">
        <v>0</v>
      </c>
      <c r="E29" s="923"/>
      <c r="F29" s="1449">
        <v>0</v>
      </c>
      <c r="G29" s="923"/>
      <c r="H29" s="926">
        <v>0</v>
      </c>
      <c r="I29" s="925"/>
      <c r="J29" s="926">
        <v>0</v>
      </c>
      <c r="K29" s="925"/>
      <c r="L29" s="926">
        <v>0</v>
      </c>
      <c r="M29" s="925"/>
    </row>
    <row r="30" spans="1:13" s="247" customFormat="1" ht="10.5" customHeight="1" x14ac:dyDescent="0.15">
      <c r="A30" s="2096"/>
      <c r="B30" s="2096"/>
      <c r="C30" s="2096" t="s">
        <v>112</v>
      </c>
      <c r="D30" s="1691">
        <v>-2</v>
      </c>
      <c r="E30" s="923"/>
      <c r="F30" s="1449">
        <v>1</v>
      </c>
      <c r="G30" s="923"/>
      <c r="H30" s="926">
        <v>28</v>
      </c>
      <c r="I30" s="925"/>
      <c r="J30" s="926">
        <v>-5</v>
      </c>
      <c r="K30" s="925"/>
      <c r="L30" s="926">
        <v>10</v>
      </c>
      <c r="M30" s="925"/>
    </row>
    <row r="31" spans="1:13" s="247" customFormat="1" ht="11.25" customHeight="1" x14ac:dyDescent="0.15">
      <c r="A31" s="2096"/>
      <c r="B31" s="2099"/>
      <c r="C31" s="2099" t="s">
        <v>198</v>
      </c>
      <c r="D31" s="1693">
        <v>-52</v>
      </c>
      <c r="E31" s="923"/>
      <c r="F31" s="1451">
        <v>-26</v>
      </c>
      <c r="G31" s="923"/>
      <c r="H31" s="928">
        <v>31</v>
      </c>
      <c r="I31" s="929"/>
      <c r="J31" s="928">
        <v>36</v>
      </c>
      <c r="K31" s="929"/>
      <c r="L31" s="928">
        <v>62</v>
      </c>
      <c r="M31" s="929"/>
    </row>
    <row r="32" spans="1:13" s="247" customFormat="1" ht="11.25" customHeight="1" x14ac:dyDescent="0.15">
      <c r="A32" s="2522" t="s">
        <v>260</v>
      </c>
      <c r="B32" s="2522"/>
      <c r="C32" s="2522"/>
      <c r="D32" s="1694">
        <f>SUM(D6:D31)</f>
        <v>26304</v>
      </c>
      <c r="E32" s="930"/>
      <c r="F32" s="1452">
        <f>SUM(F6:F31)</f>
        <v>25336</v>
      </c>
      <c r="G32" s="930"/>
      <c r="H32" s="931">
        <f>SUM(H6:H31)</f>
        <v>24641</v>
      </c>
      <c r="I32" s="920"/>
      <c r="J32" s="931">
        <f>SUM(J6:J31)</f>
        <v>23911</v>
      </c>
      <c r="K32" s="920"/>
      <c r="L32" s="931">
        <f>SUM(L6:L31)</f>
        <v>23225</v>
      </c>
      <c r="M32" s="920"/>
    </row>
    <row r="33" spans="1:13" s="247" customFormat="1" ht="9.9499999999999993" customHeight="1" x14ac:dyDescent="0.15">
      <c r="A33" s="2525" t="s">
        <v>261</v>
      </c>
      <c r="B33" s="2525"/>
      <c r="C33" s="2525"/>
      <c r="D33" s="1695"/>
      <c r="E33" s="923"/>
      <c r="F33" s="1453"/>
      <c r="G33" s="923"/>
      <c r="H33" s="932"/>
      <c r="I33" s="925"/>
      <c r="J33" s="932"/>
      <c r="K33" s="925"/>
      <c r="L33" s="932"/>
      <c r="M33" s="925"/>
    </row>
    <row r="34" spans="1:13" s="247" customFormat="1" ht="9.9499999999999993" customHeight="1" x14ac:dyDescent="0.15">
      <c r="A34" s="2518" t="s">
        <v>243</v>
      </c>
      <c r="B34" s="2518"/>
      <c r="C34" s="2518"/>
      <c r="D34" s="1691">
        <f>F39</f>
        <v>3343</v>
      </c>
      <c r="E34" s="923"/>
      <c r="F34" s="1449">
        <f>H39</f>
        <v>3267</v>
      </c>
      <c r="G34" s="923"/>
      <c r="H34" s="926">
        <v>3269</v>
      </c>
      <c r="I34" s="925"/>
      <c r="J34" s="926">
        <v>3265</v>
      </c>
      <c r="K34" s="925"/>
      <c r="L34" s="926">
        <v>3262</v>
      </c>
      <c r="M34" s="925"/>
    </row>
    <row r="35" spans="1:13" s="247" customFormat="1" ht="9.9499999999999993" customHeight="1" x14ac:dyDescent="0.15">
      <c r="A35" s="2100"/>
      <c r="B35" s="2522" t="s">
        <v>262</v>
      </c>
      <c r="C35" s="2522"/>
      <c r="D35" s="1691">
        <v>0</v>
      </c>
      <c r="E35" s="923"/>
      <c r="F35" s="1449">
        <v>325</v>
      </c>
      <c r="G35" s="923"/>
      <c r="H35" s="926">
        <v>0</v>
      </c>
      <c r="I35" s="925"/>
      <c r="J35" s="926">
        <v>0</v>
      </c>
      <c r="K35" s="925"/>
      <c r="L35" s="926">
        <v>0</v>
      </c>
      <c r="M35" s="925"/>
    </row>
    <row r="36" spans="1:13" s="247" customFormat="1" ht="9.9499999999999993" customHeight="1" x14ac:dyDescent="0.15">
      <c r="A36" s="2100"/>
      <c r="B36" s="2522" t="s">
        <v>249</v>
      </c>
      <c r="C36" s="2522"/>
      <c r="D36" s="1691">
        <v>0</v>
      </c>
      <c r="E36" s="923"/>
      <c r="F36" s="1449">
        <v>0</v>
      </c>
      <c r="G36" s="923"/>
      <c r="H36" s="926">
        <v>0</v>
      </c>
      <c r="I36" s="925"/>
      <c r="J36" s="926">
        <v>0</v>
      </c>
      <c r="K36" s="925"/>
      <c r="L36" s="926">
        <v>0</v>
      </c>
      <c r="M36" s="925"/>
    </row>
    <row r="37" spans="1:13" s="247" customFormat="1" ht="9.9499999999999993" customHeight="1" x14ac:dyDescent="0.15">
      <c r="A37" s="2100"/>
      <c r="B37" s="2522" t="s">
        <v>263</v>
      </c>
      <c r="C37" s="2522"/>
      <c r="D37" s="1691">
        <v>0</v>
      </c>
      <c r="E37" s="923"/>
      <c r="F37" s="1449">
        <v>-251</v>
      </c>
      <c r="G37" s="923"/>
      <c r="H37" s="926">
        <v>0</v>
      </c>
      <c r="I37" s="925"/>
      <c r="J37" s="926">
        <v>0</v>
      </c>
      <c r="K37" s="925"/>
      <c r="L37" s="926">
        <v>0</v>
      </c>
      <c r="M37" s="925"/>
    </row>
    <row r="38" spans="1:13" s="247" customFormat="1" ht="9.9499999999999993" customHeight="1" x14ac:dyDescent="0.15">
      <c r="A38" s="2096"/>
      <c r="B38" s="2518" t="s">
        <v>257</v>
      </c>
      <c r="C38" s="2518"/>
      <c r="D38" s="1691">
        <v>1</v>
      </c>
      <c r="E38" s="923"/>
      <c r="F38" s="1449">
        <v>2</v>
      </c>
      <c r="G38" s="923"/>
      <c r="H38" s="926">
        <v>-2</v>
      </c>
      <c r="I38" s="925"/>
      <c r="J38" s="926">
        <v>4</v>
      </c>
      <c r="K38" s="925"/>
      <c r="L38" s="926">
        <v>3</v>
      </c>
      <c r="M38" s="925"/>
    </row>
    <row r="39" spans="1:13" s="247" customFormat="1" ht="11.25" customHeight="1" x14ac:dyDescent="0.15">
      <c r="A39" s="2522" t="s">
        <v>260</v>
      </c>
      <c r="B39" s="2522"/>
      <c r="C39" s="2522"/>
      <c r="D39" s="1694">
        <f>SUM(D34:D38)</f>
        <v>3344</v>
      </c>
      <c r="E39" s="930"/>
      <c r="F39" s="1452">
        <f>SUM(F34:F38)</f>
        <v>3343</v>
      </c>
      <c r="G39" s="930"/>
      <c r="H39" s="931">
        <f>SUM(H34:H38)</f>
        <v>3267</v>
      </c>
      <c r="I39" s="920"/>
      <c r="J39" s="931">
        <f>SUM(J34:J38)</f>
        <v>3269</v>
      </c>
      <c r="K39" s="920"/>
      <c r="L39" s="931">
        <f>SUM(L34:L38)</f>
        <v>3265</v>
      </c>
      <c r="M39" s="920"/>
    </row>
    <row r="40" spans="1:13" s="247" customFormat="1" ht="11.25" customHeight="1" x14ac:dyDescent="0.15">
      <c r="A40" s="2526" t="s">
        <v>264</v>
      </c>
      <c r="B40" s="2526"/>
      <c r="C40" s="2526"/>
      <c r="D40" s="1694">
        <f>D39+D32</f>
        <v>29648</v>
      </c>
      <c r="E40" s="930"/>
      <c r="F40" s="1452">
        <f>F39+F32</f>
        <v>28679</v>
      </c>
      <c r="G40" s="930"/>
      <c r="H40" s="931">
        <f>H39+H32</f>
        <v>27908</v>
      </c>
      <c r="I40" s="920"/>
      <c r="J40" s="931">
        <f>J39+J32</f>
        <v>27180</v>
      </c>
      <c r="K40" s="920"/>
      <c r="L40" s="931">
        <f>L39+L32</f>
        <v>26490</v>
      </c>
      <c r="M40" s="920"/>
    </row>
    <row r="41" spans="1:13" s="247" customFormat="1" ht="9.9499999999999993" customHeight="1" x14ac:dyDescent="0.15">
      <c r="A41" s="2525" t="s">
        <v>132</v>
      </c>
      <c r="B41" s="2525"/>
      <c r="C41" s="2525"/>
      <c r="D41" s="1695"/>
      <c r="E41" s="923"/>
      <c r="F41" s="1453"/>
      <c r="G41" s="923"/>
      <c r="H41" s="932"/>
      <c r="I41" s="925"/>
      <c r="J41" s="932"/>
      <c r="K41" s="925"/>
      <c r="L41" s="932"/>
      <c r="M41" s="925"/>
    </row>
    <row r="42" spans="1:13" s="247" customFormat="1" ht="9.9499999999999993" customHeight="1" x14ac:dyDescent="0.15">
      <c r="A42" s="2518" t="s">
        <v>243</v>
      </c>
      <c r="B42" s="2518"/>
      <c r="C42" s="2518"/>
      <c r="D42" s="1691">
        <f>F48</f>
        <v>4384</v>
      </c>
      <c r="E42" s="923"/>
      <c r="F42" s="1449">
        <f>H48</f>
        <v>4322</v>
      </c>
      <c r="G42" s="923"/>
      <c r="H42" s="926">
        <v>4288</v>
      </c>
      <c r="I42" s="925"/>
      <c r="J42" s="926">
        <v>4895</v>
      </c>
      <c r="K42" s="925"/>
      <c r="L42" s="926">
        <v>3394</v>
      </c>
      <c r="M42" s="925"/>
    </row>
    <row r="43" spans="1:13" s="247" customFormat="1" ht="9.9499999999999993" customHeight="1" x14ac:dyDescent="0.15">
      <c r="A43" s="2100"/>
      <c r="B43" s="2522" t="s">
        <v>265</v>
      </c>
      <c r="C43" s="2522"/>
      <c r="D43" s="1691">
        <v>0</v>
      </c>
      <c r="E43" s="923"/>
      <c r="F43" s="1449">
        <v>0</v>
      </c>
      <c r="G43" s="923"/>
      <c r="H43" s="926">
        <v>0</v>
      </c>
      <c r="I43" s="925"/>
      <c r="J43" s="926">
        <v>0</v>
      </c>
      <c r="K43" s="925"/>
      <c r="L43" s="926">
        <v>1500</v>
      </c>
      <c r="M43" s="925"/>
    </row>
    <row r="44" spans="1:13" s="247" customFormat="1" ht="9.9499999999999993" customHeight="1" x14ac:dyDescent="0.15">
      <c r="A44" s="2096"/>
      <c r="B44" s="2522" t="s">
        <v>249</v>
      </c>
      <c r="C44" s="2522"/>
      <c r="D44" s="1691">
        <v>0</v>
      </c>
      <c r="E44" s="923"/>
      <c r="F44" s="1449">
        <v>0</v>
      </c>
      <c r="G44" s="923"/>
      <c r="H44" s="926">
        <v>0</v>
      </c>
      <c r="I44" s="925"/>
      <c r="J44" s="926">
        <v>-600</v>
      </c>
      <c r="K44" s="925"/>
      <c r="L44" s="926">
        <v>0</v>
      </c>
      <c r="M44" s="925"/>
    </row>
    <row r="45" spans="1:13" s="247" customFormat="1" ht="9.9499999999999993" customHeight="1" x14ac:dyDescent="0.15">
      <c r="A45" s="2096"/>
      <c r="B45" s="2522" t="s">
        <v>266</v>
      </c>
      <c r="C45" s="2522"/>
      <c r="D45" s="1691">
        <v>0</v>
      </c>
      <c r="E45" s="923"/>
      <c r="F45" s="1449">
        <v>0</v>
      </c>
      <c r="G45" s="923"/>
      <c r="H45" s="926">
        <v>0</v>
      </c>
      <c r="I45" s="925"/>
      <c r="J45" s="926">
        <v>0</v>
      </c>
      <c r="K45" s="925"/>
      <c r="L45" s="926">
        <v>0</v>
      </c>
      <c r="M45" s="925"/>
    </row>
    <row r="46" spans="1:13" s="247" customFormat="1" ht="9.9499999999999993" customHeight="1" x14ac:dyDescent="0.15">
      <c r="A46" s="2096"/>
      <c r="B46" s="2522" t="s">
        <v>263</v>
      </c>
      <c r="C46" s="2522"/>
      <c r="D46" s="1691">
        <v>0</v>
      </c>
      <c r="E46" s="923"/>
      <c r="F46" s="1449">
        <v>0</v>
      </c>
      <c r="G46" s="923"/>
      <c r="H46" s="926">
        <v>0</v>
      </c>
      <c r="I46" s="925"/>
      <c r="J46" s="926">
        <v>0</v>
      </c>
      <c r="K46" s="925"/>
      <c r="L46" s="926">
        <v>0</v>
      </c>
      <c r="M46" s="925"/>
    </row>
    <row r="47" spans="1:13" s="247" customFormat="1" ht="9.9499999999999993" customHeight="1" x14ac:dyDescent="0.15">
      <c r="A47" s="2096"/>
      <c r="B47" s="2522" t="s">
        <v>257</v>
      </c>
      <c r="C47" s="2522"/>
      <c r="D47" s="1691">
        <v>65</v>
      </c>
      <c r="E47" s="923"/>
      <c r="F47" s="1449">
        <v>62</v>
      </c>
      <c r="G47" s="923"/>
      <c r="H47" s="926">
        <v>34</v>
      </c>
      <c r="I47" s="925"/>
      <c r="J47" s="926">
        <v>-7</v>
      </c>
      <c r="K47" s="925"/>
      <c r="L47" s="926">
        <v>1</v>
      </c>
      <c r="M47" s="925"/>
    </row>
    <row r="48" spans="1:13" s="247" customFormat="1" ht="11.25" customHeight="1" x14ac:dyDescent="0.15">
      <c r="A48" s="2522" t="s">
        <v>260</v>
      </c>
      <c r="B48" s="2522"/>
      <c r="C48" s="2522"/>
      <c r="D48" s="1694">
        <f>SUM(D42:D47)</f>
        <v>4449</v>
      </c>
      <c r="E48" s="930"/>
      <c r="F48" s="1452">
        <f>SUM(F42:F47)</f>
        <v>4384</v>
      </c>
      <c r="G48" s="930"/>
      <c r="H48" s="931">
        <f>SUM(H42:H47)</f>
        <v>4322</v>
      </c>
      <c r="I48" s="920"/>
      <c r="J48" s="931">
        <f>SUM(J42:J47)</f>
        <v>4288</v>
      </c>
      <c r="K48" s="920"/>
      <c r="L48" s="931">
        <f>SUM(L42:L47)</f>
        <v>4895</v>
      </c>
      <c r="M48" s="920"/>
    </row>
    <row r="49" spans="1:13" s="247" customFormat="1" ht="11.25" customHeight="1" x14ac:dyDescent="0.15">
      <c r="A49" s="2526" t="s">
        <v>267</v>
      </c>
      <c r="B49" s="2526"/>
      <c r="C49" s="2526"/>
      <c r="D49" s="1696">
        <f>D48+D40</f>
        <v>34097</v>
      </c>
      <c r="E49" s="933"/>
      <c r="F49" s="1454">
        <f>F48+F40</f>
        <v>33063</v>
      </c>
      <c r="G49" s="933"/>
      <c r="H49" s="934">
        <f>H48+H40</f>
        <v>32230</v>
      </c>
      <c r="I49" s="935"/>
      <c r="J49" s="934">
        <f>J48+J40</f>
        <v>31468</v>
      </c>
      <c r="K49" s="935"/>
      <c r="L49" s="934">
        <f>L48+L40</f>
        <v>31385</v>
      </c>
      <c r="M49" s="935"/>
    </row>
    <row r="50" spans="1:13" s="246" customFormat="1" ht="3.75" customHeight="1" x14ac:dyDescent="0.2">
      <c r="A50" s="2519"/>
      <c r="B50" s="2519"/>
      <c r="C50" s="2519"/>
      <c r="D50" s="2519"/>
      <c r="E50" s="2519"/>
      <c r="F50" s="2519"/>
      <c r="G50" s="2519"/>
      <c r="H50" s="2519"/>
      <c r="I50" s="2519"/>
      <c r="J50" s="2519"/>
      <c r="K50" s="2519"/>
      <c r="L50" s="2519"/>
      <c r="M50" s="2519"/>
    </row>
    <row r="51" spans="1:13" ht="9" hidden="1" customHeight="1" x14ac:dyDescent="0.2">
      <c r="A51" s="936" t="s">
        <v>907</v>
      </c>
      <c r="B51" s="2527" t="s">
        <v>1012</v>
      </c>
      <c r="C51" s="2527"/>
      <c r="D51" s="2527"/>
      <c r="E51" s="2527"/>
      <c r="F51" s="2527"/>
      <c r="G51" s="2527"/>
      <c r="H51" s="2527"/>
      <c r="I51" s="2527"/>
      <c r="J51" s="2527"/>
      <c r="K51" s="2527"/>
      <c r="L51" s="2527"/>
      <c r="M51" s="2527"/>
    </row>
    <row r="52" spans="1:13" ht="6.75" customHeight="1" x14ac:dyDescent="0.2">
      <c r="B52" s="249"/>
    </row>
  </sheetData>
  <mergeCells count="40">
    <mergeCell ref="A48:C48"/>
    <mergeCell ref="A49:C49"/>
    <mergeCell ref="A50:M50"/>
    <mergeCell ref="B51:M51"/>
    <mergeCell ref="B47:C47"/>
    <mergeCell ref="B44:C44"/>
    <mergeCell ref="B45:C45"/>
    <mergeCell ref="B36:C36"/>
    <mergeCell ref="B37:C37"/>
    <mergeCell ref="B38:C38"/>
    <mergeCell ref="A39:C39"/>
    <mergeCell ref="A40:C40"/>
    <mergeCell ref="B46:C46"/>
    <mergeCell ref="B35:C35"/>
    <mergeCell ref="B14:C14"/>
    <mergeCell ref="B15:C15"/>
    <mergeCell ref="B16:C16"/>
    <mergeCell ref="B17:C17"/>
    <mergeCell ref="B18:C18"/>
    <mergeCell ref="B23:C23"/>
    <mergeCell ref="B24:C24"/>
    <mergeCell ref="B25:C25"/>
    <mergeCell ref="A32:C32"/>
    <mergeCell ref="A33:C33"/>
    <mergeCell ref="A34:C34"/>
    <mergeCell ref="A41:C41"/>
    <mergeCell ref="A42:C42"/>
    <mergeCell ref="B43:C43"/>
    <mergeCell ref="B13:C13"/>
    <mergeCell ref="A1:M1"/>
    <mergeCell ref="A2:M2"/>
    <mergeCell ref="A3:M3"/>
    <mergeCell ref="A5:C5"/>
    <mergeCell ref="A6:C6"/>
    <mergeCell ref="B7:C7"/>
    <mergeCell ref="B8:C8"/>
    <mergeCell ref="B9:C9"/>
    <mergeCell ref="B10:C10"/>
    <mergeCell ref="B11:C11"/>
    <mergeCell ref="B12:C12"/>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E28" sqref="E28"/>
    </sheetView>
  </sheetViews>
  <sheetFormatPr defaultColWidth="9.140625" defaultRowHeight="9.75" customHeight="1" x14ac:dyDescent="0.2"/>
  <cols>
    <col min="1" max="1" width="2.85546875" style="15" customWidth="1"/>
    <col min="2" max="3" width="2.140625" style="15" customWidth="1"/>
    <col min="4" max="4" width="112.7109375" style="15" customWidth="1"/>
    <col min="5" max="5" width="7.85546875" style="15" customWidth="1"/>
    <col min="6" max="6" width="1.42578125" style="1327" customWidth="1"/>
    <col min="7" max="7" width="7.85546875" style="1327" customWidth="1"/>
    <col min="8" max="8" width="1.42578125" style="15" customWidth="1"/>
    <col min="9" max="16384" width="9.140625" style="15"/>
  </cols>
  <sheetData>
    <row r="1" spans="1:8" ht="16.5" customHeight="1" x14ac:dyDescent="0.25">
      <c r="A1" s="2297" t="s">
        <v>1096</v>
      </c>
      <c r="B1" s="2297"/>
      <c r="C1" s="2297"/>
      <c r="D1" s="2297"/>
      <c r="E1" s="2297"/>
      <c r="F1" s="2297"/>
      <c r="G1" s="2297"/>
      <c r="H1" s="2297"/>
    </row>
    <row r="2" spans="1:8" ht="9" customHeight="1" x14ac:dyDescent="0.25">
      <c r="A2" s="2543"/>
      <c r="B2" s="2543"/>
      <c r="C2" s="2543"/>
      <c r="D2" s="2543"/>
      <c r="E2" s="2543"/>
      <c r="F2" s="2543"/>
      <c r="G2" s="2543"/>
      <c r="H2" s="2543"/>
    </row>
    <row r="3" spans="1:8" ht="10.5" customHeight="1" x14ac:dyDescent="0.2">
      <c r="A3" s="2328" t="s">
        <v>940</v>
      </c>
      <c r="B3" s="2328"/>
      <c r="C3" s="2328"/>
      <c r="D3" s="2329"/>
      <c r="E3" s="1031" t="s">
        <v>1274</v>
      </c>
      <c r="F3" s="299"/>
      <c r="G3" s="1035" t="s">
        <v>949</v>
      </c>
      <c r="H3" s="141"/>
    </row>
    <row r="4" spans="1:8" ht="10.5" customHeight="1" x14ac:dyDescent="0.2">
      <c r="A4" s="2"/>
      <c r="B4" s="2"/>
      <c r="C4" s="2"/>
      <c r="D4" s="43"/>
      <c r="E4" s="1565"/>
      <c r="F4" s="1565"/>
      <c r="G4" s="1565"/>
      <c r="H4" s="1565"/>
    </row>
    <row r="5" spans="1:8" ht="10.5" customHeight="1" x14ac:dyDescent="0.2">
      <c r="A5" s="3"/>
      <c r="B5" s="2537" t="s">
        <v>1013</v>
      </c>
      <c r="C5" s="2537"/>
      <c r="D5" s="2537"/>
      <c r="E5" s="1273"/>
      <c r="F5" s="1027"/>
      <c r="G5" s="1273"/>
      <c r="H5" s="1340"/>
    </row>
    <row r="6" spans="1:8" ht="10.5" customHeight="1" x14ac:dyDescent="0.2">
      <c r="A6" s="8">
        <v>1</v>
      </c>
      <c r="B6" s="2135"/>
      <c r="C6" s="2544" t="s">
        <v>121</v>
      </c>
      <c r="D6" s="2544"/>
      <c r="E6" s="1697">
        <v>26304</v>
      </c>
      <c r="F6" s="1455"/>
      <c r="G6" s="1456">
        <v>25336</v>
      </c>
      <c r="H6" s="9"/>
    </row>
    <row r="7" spans="1:8" ht="10.5" customHeight="1" x14ac:dyDescent="0.2">
      <c r="A7" s="1313">
        <v>2</v>
      </c>
      <c r="B7" s="2136"/>
      <c r="C7" s="2532" t="s">
        <v>1097</v>
      </c>
      <c r="D7" s="2532"/>
      <c r="E7" s="1698">
        <v>3344</v>
      </c>
      <c r="F7" s="1335"/>
      <c r="G7" s="1457">
        <v>3343</v>
      </c>
      <c r="H7" s="4"/>
    </row>
    <row r="8" spans="1:8" ht="10.5" customHeight="1" x14ac:dyDescent="0.2">
      <c r="A8" s="1315">
        <v>3</v>
      </c>
      <c r="B8" s="2126"/>
      <c r="C8" s="2126"/>
      <c r="D8" s="2126" t="s">
        <v>1098</v>
      </c>
      <c r="E8" s="1699">
        <v>0</v>
      </c>
      <c r="F8" s="1335"/>
      <c r="G8" s="1458">
        <v>0</v>
      </c>
      <c r="H8" s="4"/>
    </row>
    <row r="9" spans="1:8" ht="10.5" customHeight="1" x14ac:dyDescent="0.2">
      <c r="A9" s="1317">
        <v>4</v>
      </c>
      <c r="B9" s="2110"/>
      <c r="C9" s="2137"/>
      <c r="D9" s="2137" t="s">
        <v>295</v>
      </c>
      <c r="E9" s="1700">
        <v>0</v>
      </c>
      <c r="F9" s="1455"/>
      <c r="G9" s="1459">
        <v>0</v>
      </c>
      <c r="H9" s="9"/>
    </row>
    <row r="10" spans="1:8" ht="10.5" customHeight="1" x14ac:dyDescent="0.2">
      <c r="A10" s="1032">
        <v>5</v>
      </c>
      <c r="B10" s="2138"/>
      <c r="C10" s="2545" t="s">
        <v>1099</v>
      </c>
      <c r="D10" s="2545"/>
      <c r="E10" s="1701">
        <f>SUM(E7:E9)</f>
        <v>3344</v>
      </c>
      <c r="F10" s="1339"/>
      <c r="G10" s="1460">
        <f>SUM(G7:G9)</f>
        <v>3343</v>
      </c>
      <c r="H10" s="1341"/>
    </row>
    <row r="11" spans="1:8" ht="10.5" customHeight="1" x14ac:dyDescent="0.2">
      <c r="A11" s="1313">
        <v>6</v>
      </c>
      <c r="B11" s="2102"/>
      <c r="C11" s="2532" t="s">
        <v>1100</v>
      </c>
      <c r="D11" s="2532"/>
      <c r="E11" s="1698">
        <v>4449</v>
      </c>
      <c r="F11" s="1335"/>
      <c r="G11" s="1457">
        <v>4384</v>
      </c>
      <c r="H11" s="4"/>
    </row>
    <row r="12" spans="1:8" ht="10.5" customHeight="1" x14ac:dyDescent="0.2">
      <c r="A12" s="1315">
        <v>7</v>
      </c>
      <c r="B12" s="2106"/>
      <c r="C12" s="2126"/>
      <c r="D12" s="2126" t="s">
        <v>1101</v>
      </c>
      <c r="E12" s="1699">
        <v>0</v>
      </c>
      <c r="F12" s="1335"/>
      <c r="G12" s="1458">
        <v>0</v>
      </c>
      <c r="H12" s="4"/>
    </row>
    <row r="13" spans="1:8" ht="10.5" customHeight="1" x14ac:dyDescent="0.2">
      <c r="A13" s="1315">
        <v>8</v>
      </c>
      <c r="B13" s="2126"/>
      <c r="C13" s="2126"/>
      <c r="D13" s="2126" t="s">
        <v>1102</v>
      </c>
      <c r="E13" s="1699">
        <v>0</v>
      </c>
      <c r="F13" s="1335"/>
      <c r="G13" s="1458">
        <v>0</v>
      </c>
      <c r="H13" s="4"/>
    </row>
    <row r="14" spans="1:8" ht="10.5" customHeight="1" x14ac:dyDescent="0.2">
      <c r="A14" s="1317">
        <v>9</v>
      </c>
      <c r="B14" s="2137"/>
      <c r="C14" s="2137"/>
      <c r="D14" s="2137" t="s">
        <v>295</v>
      </c>
      <c r="E14" s="1700">
        <v>0</v>
      </c>
      <c r="F14" s="1455"/>
      <c r="G14" s="1459">
        <v>0</v>
      </c>
      <c r="H14" s="9"/>
    </row>
    <row r="15" spans="1:8" ht="10.5" customHeight="1" x14ac:dyDescent="0.2">
      <c r="A15" s="1032">
        <v>10</v>
      </c>
      <c r="B15" s="1033"/>
      <c r="C15" s="2546" t="s">
        <v>1103</v>
      </c>
      <c r="D15" s="2546"/>
      <c r="E15" s="1701">
        <f>SUM(E11:E14)</f>
        <v>4449</v>
      </c>
      <c r="F15" s="1339"/>
      <c r="G15" s="1460">
        <f>SUM(G11:G14)</f>
        <v>4384</v>
      </c>
      <c r="H15" s="1341"/>
    </row>
    <row r="16" spans="1:8" ht="11.25" customHeight="1" thickBot="1" x14ac:dyDescent="0.25">
      <c r="A16" s="10">
        <v>11</v>
      </c>
      <c r="B16" s="1034"/>
      <c r="C16" s="2540" t="s">
        <v>1014</v>
      </c>
      <c r="D16" s="2540"/>
      <c r="E16" s="1598">
        <f>E6+E10+E15</f>
        <v>34097</v>
      </c>
      <c r="F16" s="1336"/>
      <c r="G16" s="1109">
        <f>G6+G10+G15</f>
        <v>33063</v>
      </c>
      <c r="H16" s="13"/>
    </row>
    <row r="17" spans="1:8" ht="12" customHeight="1" x14ac:dyDescent="0.2">
      <c r="A17" s="3"/>
      <c r="B17" s="2547" t="s">
        <v>1015</v>
      </c>
      <c r="C17" s="2547"/>
      <c r="D17" s="2547"/>
      <c r="E17" s="1597"/>
      <c r="F17" s="1335"/>
      <c r="G17" s="1447"/>
      <c r="H17" s="4"/>
    </row>
    <row r="18" spans="1:8" ht="10.5" customHeight="1" x14ac:dyDescent="0.2">
      <c r="A18" s="1313">
        <v>12</v>
      </c>
      <c r="B18" s="1314"/>
      <c r="C18" s="2542" t="s">
        <v>1151</v>
      </c>
      <c r="D18" s="2542"/>
      <c r="E18" s="1698">
        <v>0</v>
      </c>
      <c r="F18" s="1335"/>
      <c r="G18" s="1457">
        <v>0</v>
      </c>
      <c r="H18" s="4"/>
    </row>
    <row r="19" spans="1:8" ht="19.899999999999999" customHeight="1" x14ac:dyDescent="0.2">
      <c r="A19" s="1320">
        <v>13</v>
      </c>
      <c r="B19" s="1316"/>
      <c r="C19" s="2549" t="s">
        <v>1383</v>
      </c>
      <c r="D19" s="2549"/>
      <c r="E19" s="1699">
        <v>2936</v>
      </c>
      <c r="F19" s="1335"/>
      <c r="G19" s="1458">
        <v>1589</v>
      </c>
      <c r="H19" s="4"/>
    </row>
    <row r="20" spans="1:8" ht="10.5" customHeight="1" x14ac:dyDescent="0.2">
      <c r="A20" s="1315">
        <v>14</v>
      </c>
      <c r="B20" s="1319"/>
      <c r="C20" s="1316"/>
      <c r="D20" s="1316" t="s">
        <v>1253</v>
      </c>
      <c r="E20" s="1699">
        <v>0</v>
      </c>
      <c r="F20" s="1335"/>
      <c r="G20" s="1458">
        <v>0</v>
      </c>
      <c r="H20" s="4"/>
    </row>
    <row r="21" spans="1:8" ht="10.5" customHeight="1" x14ac:dyDescent="0.2">
      <c r="A21" s="1315">
        <v>15</v>
      </c>
      <c r="B21" s="1319"/>
      <c r="C21" s="2538" t="s">
        <v>1104</v>
      </c>
      <c r="D21" s="2538"/>
      <c r="E21" s="1699">
        <v>0</v>
      </c>
      <c r="F21" s="1335"/>
      <c r="G21" s="1458">
        <v>0</v>
      </c>
      <c r="H21" s="4"/>
    </row>
    <row r="22" spans="1:8" ht="10.5" customHeight="1" x14ac:dyDescent="0.2">
      <c r="A22" s="1317">
        <v>16</v>
      </c>
      <c r="B22" s="1318"/>
      <c r="C22" s="2539" t="s">
        <v>1105</v>
      </c>
      <c r="D22" s="2539"/>
      <c r="E22" s="1700">
        <v>0</v>
      </c>
      <c r="F22" s="1455"/>
      <c r="G22" s="1459">
        <v>0</v>
      </c>
      <c r="H22" s="9"/>
    </row>
    <row r="23" spans="1:8" ht="11.25" customHeight="1" thickBot="1" x14ac:dyDescent="0.25">
      <c r="A23" s="10">
        <v>17</v>
      </c>
      <c r="B23" s="1311"/>
      <c r="C23" s="2540" t="s">
        <v>1019</v>
      </c>
      <c r="D23" s="2540"/>
      <c r="E23" s="1598">
        <f>E18+E19+E21+E22</f>
        <v>2936</v>
      </c>
      <c r="F23" s="1336"/>
      <c r="G23" s="1109">
        <f>G18+G19+G21+G22</f>
        <v>1589</v>
      </c>
      <c r="H23" s="13"/>
    </row>
    <row r="24" spans="1:8" ht="12" customHeight="1" x14ac:dyDescent="0.2">
      <c r="A24" s="1879"/>
      <c r="B24" s="2537" t="s">
        <v>1106</v>
      </c>
      <c r="C24" s="2537"/>
      <c r="D24" s="2537"/>
      <c r="E24" s="1851"/>
      <c r="F24" s="1896"/>
      <c r="G24" s="1852"/>
      <c r="H24" s="1887"/>
    </row>
    <row r="25" spans="1:8" ht="10.5" customHeight="1" x14ac:dyDescent="0.2">
      <c r="A25" s="2101">
        <v>18</v>
      </c>
      <c r="B25" s="2102"/>
      <c r="C25" s="2532" t="s">
        <v>1020</v>
      </c>
      <c r="D25" s="2532"/>
      <c r="E25" s="2103">
        <f>E16+E23</f>
        <v>37033</v>
      </c>
      <c r="F25" s="1896"/>
      <c r="G25" s="2104">
        <v>34652</v>
      </c>
      <c r="H25" s="1887"/>
    </row>
    <row r="26" spans="1:8" ht="21" customHeight="1" x14ac:dyDescent="0.2">
      <c r="A26" s="2105">
        <v>19</v>
      </c>
      <c r="B26" s="2106"/>
      <c r="C26" s="2534" t="s">
        <v>1353</v>
      </c>
      <c r="D26" s="2534"/>
      <c r="E26" s="2107" t="s">
        <v>133</v>
      </c>
      <c r="F26" s="1896"/>
      <c r="G26" s="2108" t="s">
        <v>133</v>
      </c>
      <c r="H26" s="1887"/>
    </row>
    <row r="27" spans="1:8" ht="10.5" customHeight="1" x14ac:dyDescent="0.2">
      <c r="A27" s="2105">
        <v>20</v>
      </c>
      <c r="B27" s="2106"/>
      <c r="C27" s="2530" t="s">
        <v>1354</v>
      </c>
      <c r="D27" s="2530"/>
      <c r="E27" s="2107">
        <v>-21</v>
      </c>
      <c r="F27" s="1896"/>
      <c r="G27" s="2108">
        <v>0</v>
      </c>
      <c r="H27" s="1887"/>
    </row>
    <row r="28" spans="1:8" ht="10.5" customHeight="1" x14ac:dyDescent="0.2">
      <c r="A28" s="2109">
        <v>21</v>
      </c>
      <c r="B28" s="2110"/>
      <c r="C28" s="2535" t="s">
        <v>1021</v>
      </c>
      <c r="D28" s="2535"/>
      <c r="E28" s="2111">
        <v>0</v>
      </c>
      <c r="F28" s="2112"/>
      <c r="G28" s="2113">
        <v>0</v>
      </c>
      <c r="H28" s="1904"/>
    </row>
    <row r="29" spans="1:8" ht="11.25" customHeight="1" thickBot="1" x14ac:dyDescent="0.25">
      <c r="A29" s="1905">
        <v>22</v>
      </c>
      <c r="B29" s="2114"/>
      <c r="C29" s="2536" t="s">
        <v>1022</v>
      </c>
      <c r="D29" s="2536"/>
      <c r="E29" s="1931">
        <f>SUM(E25:E28)</f>
        <v>37012</v>
      </c>
      <c r="F29" s="1907"/>
      <c r="G29" s="2115">
        <f>SUM(G25:G28)</f>
        <v>34652</v>
      </c>
      <c r="H29" s="1909"/>
    </row>
    <row r="30" spans="1:8" ht="12" customHeight="1" x14ac:dyDescent="0.2">
      <c r="A30" s="1879"/>
      <c r="B30" s="2537" t="s">
        <v>1107</v>
      </c>
      <c r="C30" s="2537"/>
      <c r="D30" s="2537"/>
      <c r="E30" s="1851"/>
      <c r="F30" s="1896"/>
      <c r="G30" s="1852"/>
      <c r="H30" s="1887"/>
    </row>
    <row r="31" spans="1:8" ht="10.5" customHeight="1" x14ac:dyDescent="0.2">
      <c r="A31" s="1879">
        <v>23</v>
      </c>
      <c r="B31" s="2116"/>
      <c r="C31" s="2548" t="s">
        <v>1023</v>
      </c>
      <c r="D31" s="2548"/>
      <c r="E31" s="1851">
        <v>234816</v>
      </c>
      <c r="F31" s="1896"/>
      <c r="G31" s="1852">
        <v>225663</v>
      </c>
      <c r="H31" s="1887"/>
    </row>
    <row r="32" spans="1:8" ht="10.5" customHeight="1" x14ac:dyDescent="0.2">
      <c r="A32" s="2105">
        <v>24</v>
      </c>
      <c r="B32" s="2106"/>
      <c r="C32" s="2530" t="s">
        <v>1016</v>
      </c>
      <c r="D32" s="2530"/>
      <c r="E32" s="2107">
        <v>696026</v>
      </c>
      <c r="F32" s="1896"/>
      <c r="G32" s="2108">
        <v>674962</v>
      </c>
      <c r="H32" s="1887"/>
    </row>
    <row r="33" spans="1:8" ht="12" customHeight="1" x14ac:dyDescent="0.2">
      <c r="A33" s="2117"/>
      <c r="B33" s="2531" t="s">
        <v>1252</v>
      </c>
      <c r="C33" s="2531"/>
      <c r="D33" s="2531"/>
      <c r="E33" s="2118"/>
      <c r="F33" s="1896"/>
      <c r="G33" s="2119"/>
      <c r="H33" s="1887"/>
    </row>
    <row r="34" spans="1:8" ht="10.5" customHeight="1" x14ac:dyDescent="0.2">
      <c r="A34" s="2101">
        <v>25</v>
      </c>
      <c r="B34" s="2102"/>
      <c r="C34" s="2532" t="s">
        <v>1303</v>
      </c>
      <c r="D34" s="2532"/>
      <c r="E34" s="2120">
        <v>0.158</v>
      </c>
      <c r="F34" s="2121"/>
      <c r="G34" s="2122">
        <v>0.154</v>
      </c>
      <c r="H34" s="1887"/>
    </row>
    <row r="35" spans="1:8" ht="10.5" customHeight="1" x14ac:dyDescent="0.2">
      <c r="A35" s="2105">
        <v>26</v>
      </c>
      <c r="B35" s="2106"/>
      <c r="C35" s="2530" t="s">
        <v>1017</v>
      </c>
      <c r="D35" s="2530"/>
      <c r="E35" s="2123">
        <v>5.2999999999999999E-2</v>
      </c>
      <c r="F35" s="2121"/>
      <c r="G35" s="2124">
        <v>5.0999999999999997E-2</v>
      </c>
      <c r="H35" s="1887"/>
    </row>
    <row r="36" spans="1:8" ht="24" customHeight="1" x14ac:dyDescent="0.2">
      <c r="A36" s="2125">
        <v>27</v>
      </c>
      <c r="B36" s="2126"/>
      <c r="C36" s="2533" t="s">
        <v>1304</v>
      </c>
      <c r="D36" s="2533"/>
      <c r="E36" s="2107" t="s">
        <v>133</v>
      </c>
      <c r="F36" s="1896"/>
      <c r="G36" s="2108" t="s">
        <v>133</v>
      </c>
      <c r="H36" s="2127"/>
    </row>
    <row r="37" spans="1:8" ht="21" customHeight="1" x14ac:dyDescent="0.2">
      <c r="A37" s="2125">
        <v>28</v>
      </c>
      <c r="B37" s="2106"/>
      <c r="C37" s="2534" t="s">
        <v>1305</v>
      </c>
      <c r="D37" s="2534"/>
      <c r="E37" s="2123">
        <v>3.5000000000000003E-2</v>
      </c>
      <c r="F37" s="2121"/>
      <c r="G37" s="2124">
        <v>3.5000000000000003E-2</v>
      </c>
      <c r="H37" s="1887"/>
    </row>
    <row r="38" spans="1:8" ht="10.5" customHeight="1" x14ac:dyDescent="0.2">
      <c r="A38" s="2105">
        <v>29</v>
      </c>
      <c r="B38" s="2106"/>
      <c r="C38" s="2126"/>
      <c r="D38" s="2126" t="s">
        <v>1108</v>
      </c>
      <c r="E38" s="2123">
        <v>2.5000000000000001E-2</v>
      </c>
      <c r="F38" s="2121"/>
      <c r="G38" s="2124">
        <v>2.5000000000000001E-2</v>
      </c>
      <c r="H38" s="1887"/>
    </row>
    <row r="39" spans="1:8" ht="10.5" customHeight="1" x14ac:dyDescent="0.2">
      <c r="A39" s="2105">
        <v>30</v>
      </c>
      <c r="B39" s="2106"/>
      <c r="C39" s="2126"/>
      <c r="D39" s="2126" t="s">
        <v>1109</v>
      </c>
      <c r="E39" s="2123">
        <v>0</v>
      </c>
      <c r="F39" s="2121"/>
      <c r="G39" s="2124">
        <v>0</v>
      </c>
      <c r="H39" s="1887"/>
    </row>
    <row r="40" spans="1:8" ht="10.5" customHeight="1" thickBot="1" x14ac:dyDescent="0.25">
      <c r="A40" s="2128">
        <v>31</v>
      </c>
      <c r="B40" s="2129"/>
      <c r="C40" s="2130"/>
      <c r="D40" s="2130" t="s">
        <v>1110</v>
      </c>
      <c r="E40" s="2131">
        <v>0.01</v>
      </c>
      <c r="F40" s="2132"/>
      <c r="G40" s="2133">
        <v>0.01</v>
      </c>
      <c r="H40" s="2134"/>
    </row>
    <row r="41" spans="1:8" s="130" customFormat="1" ht="3.75" customHeight="1" x14ac:dyDescent="0.15">
      <c r="A41" s="2528"/>
      <c r="B41" s="2528"/>
      <c r="C41" s="2528"/>
      <c r="D41" s="2528"/>
      <c r="E41" s="2528"/>
      <c r="F41" s="2528"/>
      <c r="G41" s="2528"/>
      <c r="H41" s="2528"/>
    </row>
    <row r="42" spans="1:8" s="130" customFormat="1" ht="20.25" customHeight="1" x14ac:dyDescent="0.15">
      <c r="A42" s="376" t="s">
        <v>907</v>
      </c>
      <c r="B42" s="2529" t="s">
        <v>1355</v>
      </c>
      <c r="C42" s="2529"/>
      <c r="D42" s="2529"/>
      <c r="E42" s="2529"/>
      <c r="F42" s="2529"/>
      <c r="G42" s="2529"/>
      <c r="H42" s="2529"/>
    </row>
    <row r="43" spans="1:8" ht="9.75" customHeight="1" x14ac:dyDescent="0.2">
      <c r="A43" s="489" t="s">
        <v>908</v>
      </c>
      <c r="B43" s="2541" t="s">
        <v>1018</v>
      </c>
      <c r="C43" s="2541"/>
      <c r="D43" s="2541"/>
      <c r="E43" s="2541"/>
      <c r="F43" s="2541"/>
      <c r="G43" s="2541"/>
      <c r="H43" s="2541"/>
    </row>
    <row r="44" spans="1:8" ht="9.75" customHeight="1" x14ac:dyDescent="0.2">
      <c r="A44" s="489" t="s">
        <v>133</v>
      </c>
      <c r="B44" s="2541" t="s">
        <v>408</v>
      </c>
      <c r="C44" s="2541"/>
      <c r="D44" s="2541"/>
      <c r="E44" s="2541"/>
      <c r="F44" s="2541"/>
      <c r="G44" s="2541"/>
      <c r="H44" s="2541"/>
    </row>
  </sheetData>
  <mergeCells count="34">
    <mergeCell ref="B43:H43"/>
    <mergeCell ref="B44:H44"/>
    <mergeCell ref="C18:D18"/>
    <mergeCell ref="A1:H1"/>
    <mergeCell ref="A2:H2"/>
    <mergeCell ref="A3:D3"/>
    <mergeCell ref="B5:D5"/>
    <mergeCell ref="C6:D6"/>
    <mergeCell ref="C7:D7"/>
    <mergeCell ref="C10:D10"/>
    <mergeCell ref="C11:D11"/>
    <mergeCell ref="C15:D15"/>
    <mergeCell ref="C16:D16"/>
    <mergeCell ref="B17:D17"/>
    <mergeCell ref="C31:D31"/>
    <mergeCell ref="C19:D19"/>
    <mergeCell ref="C21:D21"/>
    <mergeCell ref="C22:D22"/>
    <mergeCell ref="C23:D23"/>
    <mergeCell ref="B24:D24"/>
    <mergeCell ref="C25:D25"/>
    <mergeCell ref="C26:D26"/>
    <mergeCell ref="C27:D27"/>
    <mergeCell ref="C28:D28"/>
    <mergeCell ref="C29:D29"/>
    <mergeCell ref="B30:D30"/>
    <mergeCell ref="A41:H41"/>
    <mergeCell ref="B42:H42"/>
    <mergeCell ref="C32:D32"/>
    <mergeCell ref="B33:D33"/>
    <mergeCell ref="C34:D34"/>
    <mergeCell ref="C35:D35"/>
    <mergeCell ref="C36:D36"/>
    <mergeCell ref="C37:D3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zoomScaleSheetLayoutView="100" workbookViewId="0">
      <selection activeCell="G15" sqref="G15"/>
    </sheetView>
  </sheetViews>
  <sheetFormatPr defaultColWidth="9.140625" defaultRowHeight="9.75" customHeight="1" x14ac:dyDescent="0.2"/>
  <cols>
    <col min="1" max="1" width="2.85546875" style="15" customWidth="1"/>
    <col min="2" max="2" width="2.140625" style="15" customWidth="1"/>
    <col min="3" max="3" width="74" style="15" customWidth="1"/>
    <col min="4" max="4" width="12.28515625" style="15" customWidth="1"/>
    <col min="5" max="5" width="10" style="15" customWidth="1"/>
    <col min="6" max="6" width="10.42578125" style="15" customWidth="1"/>
    <col min="7" max="7" width="10.140625" style="15" customWidth="1"/>
    <col min="8" max="8" width="1.7109375" style="15" customWidth="1"/>
    <col min="9" max="9" width="10.7109375" style="15" customWidth="1"/>
    <col min="10" max="10" width="1.7109375" style="15" customWidth="1"/>
    <col min="11" max="11" width="9.140625" style="15"/>
    <col min="12" max="12" width="1.28515625" style="15" customWidth="1"/>
    <col min="13" max="16384" width="9.140625" style="15"/>
  </cols>
  <sheetData>
    <row r="1" spans="1:12" ht="17.25" customHeight="1" x14ac:dyDescent="0.25">
      <c r="A1" s="2297" t="s">
        <v>1200</v>
      </c>
      <c r="B1" s="2297"/>
      <c r="C1" s="2297"/>
      <c r="D1" s="2297"/>
      <c r="E1" s="2297"/>
      <c r="F1" s="2297"/>
      <c r="G1" s="2297"/>
      <c r="H1" s="2297"/>
      <c r="I1" s="2297"/>
      <c r="J1" s="2297"/>
      <c r="K1" s="2297"/>
      <c r="L1" s="2297"/>
    </row>
    <row r="2" spans="1:12" ht="9" customHeight="1" x14ac:dyDescent="0.25">
      <c r="A2" s="2543"/>
      <c r="B2" s="2543"/>
      <c r="C2" s="2543"/>
      <c r="D2" s="2543"/>
      <c r="E2" s="2543"/>
      <c r="F2" s="2543"/>
      <c r="G2" s="2543"/>
      <c r="H2" s="2543"/>
      <c r="I2" s="2543"/>
      <c r="J2" s="2543"/>
      <c r="K2" s="2543"/>
      <c r="L2" s="1310"/>
    </row>
    <row r="3" spans="1:12" s="1327" customFormat="1" ht="11.25" customHeight="1" x14ac:dyDescent="0.2">
      <c r="A3" s="2329" t="s">
        <v>940</v>
      </c>
      <c r="B3" s="2329"/>
      <c r="C3" s="2330"/>
      <c r="D3" s="2554" t="s">
        <v>1274</v>
      </c>
      <c r="E3" s="2555"/>
      <c r="F3" s="2555"/>
      <c r="G3" s="2555"/>
      <c r="H3" s="2555"/>
      <c r="I3" s="2555"/>
      <c r="J3" s="2555"/>
      <c r="K3" s="2555"/>
      <c r="L3" s="2556"/>
    </row>
    <row r="4" spans="1:12" s="1327" customFormat="1" ht="11.25" customHeight="1" x14ac:dyDescent="0.2">
      <c r="A4" s="2"/>
      <c r="B4" s="2"/>
      <c r="C4" s="2"/>
      <c r="D4" s="2551" t="s">
        <v>1024</v>
      </c>
      <c r="E4" s="2551"/>
      <c r="F4" s="2551"/>
      <c r="G4" s="2551"/>
      <c r="H4" s="2551"/>
      <c r="I4" s="2551"/>
      <c r="J4" s="1427"/>
      <c r="K4" s="1025"/>
      <c r="L4" s="1025"/>
    </row>
    <row r="5" spans="1:12" s="1327" customFormat="1" ht="11.25" customHeight="1" x14ac:dyDescent="0.2">
      <c r="A5" s="2"/>
      <c r="B5" s="2"/>
      <c r="C5" s="2"/>
      <c r="D5" s="1431" t="s">
        <v>1025</v>
      </c>
      <c r="E5" s="1431"/>
      <c r="F5" s="1431"/>
      <c r="G5" s="1424"/>
      <c r="H5" s="1424"/>
      <c r="I5" s="1431" t="s">
        <v>1026</v>
      </c>
      <c r="J5" s="1424"/>
      <c r="K5" s="41"/>
      <c r="L5" s="1431"/>
    </row>
    <row r="6" spans="1:12" s="1327" customFormat="1" ht="11.25" customHeight="1" x14ac:dyDescent="0.2">
      <c r="A6" s="2"/>
      <c r="B6" s="2329"/>
      <c r="C6" s="2329"/>
      <c r="D6" s="1027"/>
      <c r="E6" s="1027"/>
      <c r="F6" s="1027"/>
      <c r="G6" s="1027"/>
      <c r="H6" s="1027"/>
      <c r="I6" s="1027"/>
      <c r="J6" s="1027"/>
      <c r="K6" s="1028"/>
      <c r="L6" s="1028"/>
    </row>
    <row r="7" spans="1:12" s="1327" customFormat="1" ht="11.25" customHeight="1" x14ac:dyDescent="0.2">
      <c r="A7" s="2"/>
      <c r="B7" s="1420"/>
      <c r="C7" s="1420"/>
      <c r="D7" s="7" t="s">
        <v>1027</v>
      </c>
      <c r="E7" s="7" t="s">
        <v>1029</v>
      </c>
      <c r="F7" s="7" t="s">
        <v>1031</v>
      </c>
      <c r="G7" s="7" t="s">
        <v>1033</v>
      </c>
      <c r="H7" s="7"/>
      <c r="I7" s="7"/>
      <c r="J7" s="7"/>
      <c r="K7" s="5"/>
      <c r="L7" s="5"/>
    </row>
    <row r="8" spans="1:12" s="1327" customFormat="1" ht="11.25" customHeight="1" x14ac:dyDescent="0.2">
      <c r="A8" s="1026">
        <v>1</v>
      </c>
      <c r="B8" s="2557" t="s">
        <v>1035</v>
      </c>
      <c r="C8" s="2557"/>
      <c r="D8" s="1029" t="s">
        <v>1028</v>
      </c>
      <c r="E8" s="1029" t="s">
        <v>1030</v>
      </c>
      <c r="F8" s="1029" t="s">
        <v>1032</v>
      </c>
      <c r="G8" s="1029" t="s">
        <v>1034</v>
      </c>
      <c r="H8" s="1322" t="s">
        <v>911</v>
      </c>
      <c r="I8" s="1029" t="s">
        <v>217</v>
      </c>
      <c r="J8" s="1322" t="s">
        <v>913</v>
      </c>
      <c r="K8" s="1029" t="s">
        <v>11</v>
      </c>
      <c r="L8" s="1030"/>
    </row>
    <row r="9" spans="1:12" s="1327" customFormat="1" ht="11.25" customHeight="1" x14ac:dyDescent="0.2">
      <c r="A9" s="2">
        <v>2</v>
      </c>
      <c r="B9" s="2329" t="s">
        <v>1036</v>
      </c>
      <c r="C9" s="2329"/>
      <c r="D9" s="1702">
        <v>13443</v>
      </c>
      <c r="E9" s="1703">
        <v>2575</v>
      </c>
      <c r="F9" s="1703">
        <v>4061</v>
      </c>
      <c r="G9" s="1703">
        <v>3039</v>
      </c>
      <c r="H9" s="1703"/>
      <c r="I9" s="1703">
        <v>0</v>
      </c>
      <c r="J9" s="1703"/>
      <c r="K9" s="1704">
        <f t="shared" ref="K9:K10" si="0">SUM(D9:I9)</f>
        <v>23118</v>
      </c>
      <c r="L9" s="1340"/>
    </row>
    <row r="10" spans="1:12" s="1327" customFormat="1" ht="11.25" customHeight="1" x14ac:dyDescent="0.2">
      <c r="A10" s="1321">
        <v>3</v>
      </c>
      <c r="B10" s="2553" t="s">
        <v>1037</v>
      </c>
      <c r="C10" s="2553"/>
      <c r="D10" s="1705">
        <v>0</v>
      </c>
      <c r="E10" s="1706">
        <v>0</v>
      </c>
      <c r="F10" s="1706">
        <v>4</v>
      </c>
      <c r="G10" s="1706">
        <v>22</v>
      </c>
      <c r="H10" s="1706"/>
      <c r="I10" s="1706">
        <v>0</v>
      </c>
      <c r="J10" s="1706"/>
      <c r="K10" s="1707">
        <f t="shared" si="0"/>
        <v>26</v>
      </c>
      <c r="L10" s="4"/>
    </row>
    <row r="11" spans="1:12" s="1327" customFormat="1" ht="11.25" customHeight="1" x14ac:dyDescent="0.2">
      <c r="A11" s="1321">
        <v>4</v>
      </c>
      <c r="B11" s="2553" t="s">
        <v>1038</v>
      </c>
      <c r="C11" s="2553"/>
      <c r="D11" s="1705">
        <f>D9-D10</f>
        <v>13443</v>
      </c>
      <c r="E11" s="1706">
        <f>E9-E10</f>
        <v>2575</v>
      </c>
      <c r="F11" s="1706">
        <f>F9-F10</f>
        <v>4057</v>
      </c>
      <c r="G11" s="1706">
        <f>G9-G10</f>
        <v>3017</v>
      </c>
      <c r="H11" s="1706"/>
      <c r="I11" s="1706">
        <f>I9-I10</f>
        <v>0</v>
      </c>
      <c r="J11" s="1706"/>
      <c r="K11" s="1706">
        <f>K9-K10</f>
        <v>23092</v>
      </c>
      <c r="L11" s="4"/>
    </row>
    <row r="12" spans="1:12" s="1327" customFormat="1" ht="11.25" customHeight="1" x14ac:dyDescent="0.2">
      <c r="A12" s="1321">
        <v>5</v>
      </c>
      <c r="B12" s="2553" t="s">
        <v>1111</v>
      </c>
      <c r="C12" s="2553"/>
      <c r="D12" s="1705">
        <f>SUM(D13:D17)</f>
        <v>13443</v>
      </c>
      <c r="E12" s="1706">
        <f>SUM(E13:E17)</f>
        <v>2575</v>
      </c>
      <c r="F12" s="1706">
        <f>SUM(F13:F17)</f>
        <v>4057</v>
      </c>
      <c r="G12" s="1706">
        <f>SUM(G13:G17)</f>
        <v>2912</v>
      </c>
      <c r="H12" s="1706"/>
      <c r="I12" s="1706">
        <v>0</v>
      </c>
      <c r="J12" s="1706"/>
      <c r="K12" s="1707">
        <f t="shared" ref="K12:K17" si="1">SUM(D12:I12)</f>
        <v>22987</v>
      </c>
      <c r="L12" s="4"/>
    </row>
    <row r="13" spans="1:12" s="1327" customFormat="1" ht="11.25" customHeight="1" x14ac:dyDescent="0.2">
      <c r="A13" s="1321">
        <v>6</v>
      </c>
      <c r="B13" s="2553" t="s">
        <v>1039</v>
      </c>
      <c r="C13" s="2553"/>
      <c r="D13" s="1705">
        <v>0</v>
      </c>
      <c r="E13" s="1706">
        <v>0</v>
      </c>
      <c r="F13" s="1706">
        <v>0</v>
      </c>
      <c r="G13" s="1706">
        <v>30</v>
      </c>
      <c r="H13" s="1706"/>
      <c r="I13" s="1706">
        <v>0</v>
      </c>
      <c r="J13" s="1706"/>
      <c r="K13" s="1707">
        <f t="shared" si="1"/>
        <v>30</v>
      </c>
      <c r="L13" s="4"/>
    </row>
    <row r="14" spans="1:12" s="1327" customFormat="1" ht="11.25" customHeight="1" x14ac:dyDescent="0.2">
      <c r="A14" s="1321">
        <v>7</v>
      </c>
      <c r="B14" s="2553" t="s">
        <v>1040</v>
      </c>
      <c r="C14" s="2553"/>
      <c r="D14" s="1705">
        <v>0</v>
      </c>
      <c r="E14" s="1706">
        <v>0</v>
      </c>
      <c r="F14" s="1706">
        <v>0</v>
      </c>
      <c r="G14" s="1706">
        <v>2750</v>
      </c>
      <c r="H14" s="1706"/>
      <c r="I14" s="1706">
        <v>0</v>
      </c>
      <c r="J14" s="1706"/>
      <c r="K14" s="1707">
        <f t="shared" si="1"/>
        <v>2750</v>
      </c>
      <c r="L14" s="4"/>
    </row>
    <row r="15" spans="1:12" s="1327" customFormat="1" ht="11.25" customHeight="1" x14ac:dyDescent="0.2">
      <c r="A15" s="1321">
        <v>8</v>
      </c>
      <c r="B15" s="2553" t="s">
        <v>1041</v>
      </c>
      <c r="C15" s="2553"/>
      <c r="D15" s="1705">
        <v>0</v>
      </c>
      <c r="E15" s="1706">
        <v>0</v>
      </c>
      <c r="F15" s="1706">
        <v>3496</v>
      </c>
      <c r="G15" s="1706">
        <v>132</v>
      </c>
      <c r="H15" s="1706"/>
      <c r="I15" s="1706">
        <v>0</v>
      </c>
      <c r="J15" s="1706"/>
      <c r="K15" s="1707">
        <f t="shared" si="1"/>
        <v>3628</v>
      </c>
      <c r="L15" s="4"/>
    </row>
    <row r="16" spans="1:12" s="1327" customFormat="1" ht="11.25" customHeight="1" x14ac:dyDescent="0.2">
      <c r="A16" s="1321">
        <v>9</v>
      </c>
      <c r="B16" s="2553" t="s">
        <v>1042</v>
      </c>
      <c r="C16" s="2553"/>
      <c r="D16" s="1705">
        <v>0</v>
      </c>
      <c r="E16" s="1706">
        <v>0</v>
      </c>
      <c r="F16" s="1706">
        <v>561</v>
      </c>
      <c r="G16" s="1706">
        <v>0</v>
      </c>
      <c r="H16" s="1706"/>
      <c r="I16" s="1706">
        <v>0</v>
      </c>
      <c r="J16" s="1706"/>
      <c r="K16" s="1707">
        <f t="shared" si="1"/>
        <v>561</v>
      </c>
      <c r="L16" s="4"/>
    </row>
    <row r="17" spans="1:12" s="1327" customFormat="1" ht="11.25" customHeight="1" thickBot="1" x14ac:dyDescent="0.25">
      <c r="A17" s="155">
        <v>10</v>
      </c>
      <c r="B17" s="2560" t="s">
        <v>1043</v>
      </c>
      <c r="C17" s="2560"/>
      <c r="D17" s="1337">
        <v>13443</v>
      </c>
      <c r="E17" s="1338">
        <v>2575</v>
      </c>
      <c r="F17" s="1338">
        <v>0</v>
      </c>
      <c r="G17" s="1338">
        <v>0</v>
      </c>
      <c r="H17" s="1338"/>
      <c r="I17" s="1338">
        <v>0</v>
      </c>
      <c r="J17" s="1338"/>
      <c r="K17" s="1708">
        <f t="shared" si="1"/>
        <v>16018</v>
      </c>
      <c r="L17" s="1342"/>
    </row>
    <row r="18" spans="1:12" s="1327" customFormat="1" ht="9" customHeight="1" x14ac:dyDescent="0.25">
      <c r="A18" s="1426"/>
      <c r="B18" s="1426"/>
      <c r="C18" s="1426"/>
      <c r="D18" s="1426"/>
      <c r="E18" s="1426"/>
      <c r="F18" s="1426"/>
      <c r="G18" s="1426"/>
      <c r="H18" s="1426"/>
      <c r="I18" s="1426"/>
      <c r="J18" s="1426"/>
      <c r="K18" s="1426"/>
      <c r="L18" s="1426"/>
    </row>
    <row r="19" spans="1:12" ht="11.25" customHeight="1" x14ac:dyDescent="0.2">
      <c r="A19" s="2329" t="s">
        <v>940</v>
      </c>
      <c r="B19" s="2329"/>
      <c r="C19" s="2330"/>
      <c r="D19" s="2550" t="s">
        <v>949</v>
      </c>
      <c r="E19" s="2551"/>
      <c r="F19" s="2551"/>
      <c r="G19" s="2551"/>
      <c r="H19" s="2551"/>
      <c r="I19" s="2551"/>
      <c r="J19" s="2551"/>
      <c r="K19" s="2551"/>
      <c r="L19" s="2552"/>
    </row>
    <row r="20" spans="1:12" ht="11.25" customHeight="1" x14ac:dyDescent="0.2">
      <c r="A20" s="2"/>
      <c r="B20" s="2"/>
      <c r="C20" s="2"/>
      <c r="D20" s="2551" t="s">
        <v>1024</v>
      </c>
      <c r="E20" s="2551"/>
      <c r="F20" s="2551"/>
      <c r="G20" s="2551"/>
      <c r="H20" s="2551"/>
      <c r="I20" s="2551"/>
      <c r="J20" s="1427"/>
      <c r="K20" s="1025"/>
      <c r="L20" s="1025"/>
    </row>
    <row r="21" spans="1:12" ht="11.25" customHeight="1" x14ac:dyDescent="0.2">
      <c r="A21" s="2"/>
      <c r="B21" s="2"/>
      <c r="C21" s="2"/>
      <c r="D21" s="1431" t="s">
        <v>1025</v>
      </c>
      <c r="E21" s="1431"/>
      <c r="F21" s="1431"/>
      <c r="G21" s="1424"/>
      <c r="H21" s="1424"/>
      <c r="I21" s="1431" t="s">
        <v>1026</v>
      </c>
      <c r="J21" s="1424"/>
      <c r="K21" s="41"/>
      <c r="L21" s="1431"/>
    </row>
    <row r="22" spans="1:12" ht="11.25" customHeight="1" x14ac:dyDescent="0.2">
      <c r="A22" s="2"/>
      <c r="B22" s="2329"/>
      <c r="C22" s="2329"/>
      <c r="D22" s="1027"/>
      <c r="E22" s="1027"/>
      <c r="F22" s="1027"/>
      <c r="G22" s="1027"/>
      <c r="H22" s="1027"/>
      <c r="I22" s="1027"/>
      <c r="J22" s="1027"/>
      <c r="K22" s="1028"/>
      <c r="L22" s="1028"/>
    </row>
    <row r="23" spans="1:12" ht="11.25" customHeight="1" x14ac:dyDescent="0.2">
      <c r="A23" s="2"/>
      <c r="B23" s="1308"/>
      <c r="C23" s="1308"/>
      <c r="D23" s="7" t="s">
        <v>1027</v>
      </c>
      <c r="E23" s="7" t="s">
        <v>1029</v>
      </c>
      <c r="F23" s="7" t="s">
        <v>1031</v>
      </c>
      <c r="G23" s="7" t="s">
        <v>1033</v>
      </c>
      <c r="H23" s="7"/>
      <c r="I23" s="7"/>
      <c r="J23" s="7"/>
      <c r="K23" s="5"/>
      <c r="L23" s="5"/>
    </row>
    <row r="24" spans="1:12" ht="11.25" customHeight="1" x14ac:dyDescent="0.2">
      <c r="A24" s="1026">
        <v>1</v>
      </c>
      <c r="B24" s="2557" t="s">
        <v>1035</v>
      </c>
      <c r="C24" s="2557"/>
      <c r="D24" s="1029" t="s">
        <v>1028</v>
      </c>
      <c r="E24" s="1029" t="s">
        <v>1030</v>
      </c>
      <c r="F24" s="1029" t="s">
        <v>1032</v>
      </c>
      <c r="G24" s="1029" t="s">
        <v>1034</v>
      </c>
      <c r="H24" s="1322" t="s">
        <v>911</v>
      </c>
      <c r="I24" s="1029" t="s">
        <v>217</v>
      </c>
      <c r="J24" s="1322" t="s">
        <v>913</v>
      </c>
      <c r="K24" s="1029" t="s">
        <v>11</v>
      </c>
      <c r="L24" s="1030"/>
    </row>
    <row r="25" spans="1:12" ht="11.25" customHeight="1" x14ac:dyDescent="0.2">
      <c r="A25" s="2">
        <v>2</v>
      </c>
      <c r="B25" s="2329" t="s">
        <v>1036</v>
      </c>
      <c r="C25" s="2329"/>
      <c r="D25" s="1129">
        <v>13350</v>
      </c>
      <c r="E25" s="1461">
        <v>2575</v>
      </c>
      <c r="F25" s="1461">
        <v>4059</v>
      </c>
      <c r="G25" s="1461">
        <v>1642</v>
      </c>
      <c r="H25" s="1461"/>
      <c r="I25" s="1461">
        <v>0</v>
      </c>
      <c r="J25" s="1461"/>
      <c r="K25" s="1462">
        <f t="shared" ref="K25:K33" si="2">SUM(D25:I25)</f>
        <v>21626</v>
      </c>
      <c r="L25" s="1340"/>
    </row>
    <row r="26" spans="1:12" ht="11.25" customHeight="1" x14ac:dyDescent="0.2">
      <c r="A26" s="1321">
        <v>3</v>
      </c>
      <c r="B26" s="2553" t="s">
        <v>1037</v>
      </c>
      <c r="C26" s="2553"/>
      <c r="D26" s="1463">
        <v>4</v>
      </c>
      <c r="E26" s="1464">
        <v>0</v>
      </c>
      <c r="F26" s="1464">
        <v>0</v>
      </c>
      <c r="G26" s="1464">
        <v>0</v>
      </c>
      <c r="H26" s="1464"/>
      <c r="I26" s="1464">
        <v>0</v>
      </c>
      <c r="J26" s="1464"/>
      <c r="K26" s="1465">
        <f t="shared" si="2"/>
        <v>4</v>
      </c>
      <c r="L26" s="4"/>
    </row>
    <row r="27" spans="1:12" ht="11.25" customHeight="1" x14ac:dyDescent="0.2">
      <c r="A27" s="1321">
        <v>4</v>
      </c>
      <c r="B27" s="2553" t="s">
        <v>1038</v>
      </c>
      <c r="C27" s="2553"/>
      <c r="D27" s="1463">
        <f>D25-D26</f>
        <v>13346</v>
      </c>
      <c r="E27" s="1464">
        <f>E25-E26</f>
        <v>2575</v>
      </c>
      <c r="F27" s="1464">
        <f>F25-F26</f>
        <v>4059</v>
      </c>
      <c r="G27" s="1464">
        <f>G25-G26</f>
        <v>1642</v>
      </c>
      <c r="H27" s="1464"/>
      <c r="I27" s="1464">
        <f>I25-I26</f>
        <v>0</v>
      </c>
      <c r="J27" s="1464"/>
      <c r="K27" s="1464">
        <f>K25-K26</f>
        <v>21622</v>
      </c>
      <c r="L27" s="4"/>
    </row>
    <row r="28" spans="1:12" ht="11.25" customHeight="1" x14ac:dyDescent="0.2">
      <c r="A28" s="1321">
        <v>5</v>
      </c>
      <c r="B28" s="2553" t="s">
        <v>1111</v>
      </c>
      <c r="C28" s="2553"/>
      <c r="D28" s="1463">
        <v>13346</v>
      </c>
      <c r="E28" s="1464">
        <v>2575</v>
      </c>
      <c r="F28" s="1464">
        <v>4059</v>
      </c>
      <c r="G28" s="1464">
        <v>1589</v>
      </c>
      <c r="H28" s="1464"/>
      <c r="I28" s="1464">
        <v>0</v>
      </c>
      <c r="J28" s="1464"/>
      <c r="K28" s="1465">
        <f t="shared" si="2"/>
        <v>21569</v>
      </c>
      <c r="L28" s="4"/>
    </row>
    <row r="29" spans="1:12" ht="11.25" customHeight="1" x14ac:dyDescent="0.2">
      <c r="A29" s="1321">
        <v>6</v>
      </c>
      <c r="B29" s="2553" t="s">
        <v>1039</v>
      </c>
      <c r="C29" s="2553"/>
      <c r="D29" s="1463">
        <v>0</v>
      </c>
      <c r="E29" s="1464">
        <v>0</v>
      </c>
      <c r="F29" s="1464">
        <v>0</v>
      </c>
      <c r="G29" s="1464">
        <v>25</v>
      </c>
      <c r="H29" s="1464"/>
      <c r="I29" s="1464">
        <v>0</v>
      </c>
      <c r="J29" s="1464"/>
      <c r="K29" s="1465">
        <f t="shared" si="2"/>
        <v>25</v>
      </c>
      <c r="L29" s="4"/>
    </row>
    <row r="30" spans="1:12" ht="11.25" customHeight="1" x14ac:dyDescent="0.2">
      <c r="A30" s="1321">
        <v>7</v>
      </c>
      <c r="B30" s="2553" t="s">
        <v>1040</v>
      </c>
      <c r="C30" s="2553"/>
      <c r="D30" s="1463">
        <v>0</v>
      </c>
      <c r="E30" s="1464">
        <v>0</v>
      </c>
      <c r="F30" s="1464">
        <v>0</v>
      </c>
      <c r="G30" s="1464">
        <v>1432</v>
      </c>
      <c r="H30" s="1464"/>
      <c r="I30" s="1464">
        <v>0</v>
      </c>
      <c r="J30" s="1464"/>
      <c r="K30" s="1465">
        <f t="shared" si="2"/>
        <v>1432</v>
      </c>
      <c r="L30" s="4"/>
    </row>
    <row r="31" spans="1:12" ht="11.25" customHeight="1" x14ac:dyDescent="0.2">
      <c r="A31" s="1321">
        <v>8</v>
      </c>
      <c r="B31" s="2553" t="s">
        <v>1041</v>
      </c>
      <c r="C31" s="2553"/>
      <c r="D31" s="1463">
        <v>0</v>
      </c>
      <c r="E31" s="1464">
        <v>0</v>
      </c>
      <c r="F31" s="1464">
        <v>3500</v>
      </c>
      <c r="G31" s="1464">
        <v>132</v>
      </c>
      <c r="H31" s="1464"/>
      <c r="I31" s="1464">
        <v>0</v>
      </c>
      <c r="J31" s="1464"/>
      <c r="K31" s="1465">
        <f t="shared" si="2"/>
        <v>3632</v>
      </c>
      <c r="L31" s="4"/>
    </row>
    <row r="32" spans="1:12" ht="11.25" customHeight="1" x14ac:dyDescent="0.2">
      <c r="A32" s="1321">
        <v>9</v>
      </c>
      <c r="B32" s="2553" t="s">
        <v>1042</v>
      </c>
      <c r="C32" s="2553"/>
      <c r="D32" s="1463">
        <v>0</v>
      </c>
      <c r="E32" s="1464">
        <v>0</v>
      </c>
      <c r="F32" s="1464">
        <v>559</v>
      </c>
      <c r="G32" s="1464">
        <v>0</v>
      </c>
      <c r="H32" s="1464"/>
      <c r="I32" s="1464">
        <v>0</v>
      </c>
      <c r="J32" s="1464"/>
      <c r="K32" s="1465">
        <f t="shared" si="2"/>
        <v>559</v>
      </c>
      <c r="L32" s="4"/>
    </row>
    <row r="33" spans="1:12" ht="11.25" customHeight="1" thickBot="1" x14ac:dyDescent="0.25">
      <c r="A33" s="155">
        <v>10</v>
      </c>
      <c r="B33" s="2560" t="s">
        <v>1043</v>
      </c>
      <c r="C33" s="2560"/>
      <c r="D33" s="1466">
        <v>13346</v>
      </c>
      <c r="E33" s="1467">
        <v>2575</v>
      </c>
      <c r="F33" s="1467">
        <v>0</v>
      </c>
      <c r="G33" s="1467">
        <v>0</v>
      </c>
      <c r="H33" s="1467"/>
      <c r="I33" s="1467">
        <v>0</v>
      </c>
      <c r="J33" s="1467"/>
      <c r="K33" s="1468">
        <f t="shared" si="2"/>
        <v>15921</v>
      </c>
      <c r="L33" s="1342"/>
    </row>
    <row r="34" spans="1:12" ht="4.5" customHeight="1" x14ac:dyDescent="0.2">
      <c r="A34" s="2558"/>
      <c r="B34" s="2558"/>
      <c r="C34" s="2558"/>
      <c r="D34" s="2558"/>
      <c r="E34" s="2558"/>
      <c r="F34" s="2558"/>
      <c r="G34" s="2558"/>
      <c r="H34" s="2558"/>
      <c r="I34" s="2558"/>
      <c r="J34" s="2558"/>
      <c r="K34" s="2558"/>
      <c r="L34" s="2558"/>
    </row>
    <row r="35" spans="1:12" ht="9" customHeight="1" x14ac:dyDescent="0.2">
      <c r="A35" s="520" t="s">
        <v>907</v>
      </c>
      <c r="B35" s="2321" t="s">
        <v>1137</v>
      </c>
      <c r="C35" s="2321"/>
      <c r="D35" s="2321"/>
      <c r="E35" s="2321"/>
      <c r="F35" s="2321"/>
      <c r="G35" s="2321"/>
      <c r="H35" s="2321"/>
      <c r="I35" s="2321"/>
      <c r="J35" s="2321"/>
      <c r="K35" s="2321"/>
      <c r="L35" s="2321"/>
    </row>
    <row r="36" spans="1:12" s="130" customFormat="1" ht="9" customHeight="1" x14ac:dyDescent="0.15">
      <c r="A36" s="520" t="s">
        <v>908</v>
      </c>
      <c r="B36" s="2559" t="s">
        <v>1154</v>
      </c>
      <c r="C36" s="2559"/>
      <c r="D36" s="2559"/>
      <c r="E36" s="2559"/>
      <c r="F36" s="2559"/>
      <c r="G36" s="2559"/>
      <c r="H36" s="2559"/>
      <c r="I36" s="2559"/>
      <c r="J36" s="2559"/>
      <c r="K36" s="2559"/>
      <c r="L36" s="2559"/>
    </row>
    <row r="37" spans="1:12" s="130" customFormat="1" ht="36.75" customHeight="1" x14ac:dyDescent="0.15">
      <c r="A37" s="520" t="s">
        <v>911</v>
      </c>
      <c r="B37" s="2559" t="s">
        <v>1132</v>
      </c>
      <c r="C37" s="2559"/>
      <c r="D37" s="2559"/>
      <c r="E37" s="2559"/>
      <c r="F37" s="2559"/>
      <c r="G37" s="2559"/>
      <c r="H37" s="2559"/>
      <c r="I37" s="2559"/>
      <c r="J37" s="2559"/>
      <c r="K37" s="2559"/>
      <c r="L37" s="2559"/>
    </row>
    <row r="38" spans="1:12" ht="9" customHeight="1" x14ac:dyDescent="0.2">
      <c r="A38" s="520" t="s">
        <v>913</v>
      </c>
      <c r="B38" s="2321" t="s">
        <v>1044</v>
      </c>
      <c r="C38" s="2321"/>
      <c r="D38" s="2321"/>
      <c r="E38" s="2321"/>
      <c r="F38" s="2321"/>
      <c r="G38" s="2321"/>
      <c r="H38" s="2321"/>
      <c r="I38" s="2321"/>
      <c r="J38" s="2321"/>
      <c r="K38" s="2321"/>
      <c r="L38" s="2321"/>
    </row>
  </sheetData>
  <mergeCells count="35">
    <mergeCell ref="B15:C15"/>
    <mergeCell ref="B16:C16"/>
    <mergeCell ref="B17:C17"/>
    <mergeCell ref="B10:C10"/>
    <mergeCell ref="B11:C11"/>
    <mergeCell ref="B12:C12"/>
    <mergeCell ref="B13:C13"/>
    <mergeCell ref="B14:C14"/>
    <mergeCell ref="B38:L38"/>
    <mergeCell ref="B24:C24"/>
    <mergeCell ref="A34:L34"/>
    <mergeCell ref="B35:L35"/>
    <mergeCell ref="B36:L36"/>
    <mergeCell ref="B37:L37"/>
    <mergeCell ref="B30:C30"/>
    <mergeCell ref="B28:C28"/>
    <mergeCell ref="B29:C29"/>
    <mergeCell ref="B32:C32"/>
    <mergeCell ref="B33:C33"/>
    <mergeCell ref="A1:L1"/>
    <mergeCell ref="A2:K2"/>
    <mergeCell ref="D19:L19"/>
    <mergeCell ref="B22:C22"/>
    <mergeCell ref="B31:C31"/>
    <mergeCell ref="A19:C19"/>
    <mergeCell ref="D20:I20"/>
    <mergeCell ref="B25:C25"/>
    <mergeCell ref="B26:C26"/>
    <mergeCell ref="B27:C27"/>
    <mergeCell ref="A3:C3"/>
    <mergeCell ref="D3:L3"/>
    <mergeCell ref="D4:I4"/>
    <mergeCell ref="B6:C6"/>
    <mergeCell ref="B8:C8"/>
    <mergeCell ref="B9:C9"/>
  </mergeCells>
  <printOptions horizontalCentered="1"/>
  <pageMargins left="0.23622047244094491" right="0.23622047244094491" top="0.31496062992125984" bottom="0.23622047244094491" header="0.11811023622047245" footer="0.11811023622047245"/>
  <pageSetup scale="9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zoomScaleNormal="100" zoomScaleSheetLayoutView="100" workbookViewId="0">
      <selection activeCell="G38" sqref="G38"/>
    </sheetView>
  </sheetViews>
  <sheetFormatPr defaultColWidth="9.140625" defaultRowHeight="9" x14ac:dyDescent="0.15"/>
  <cols>
    <col min="1" max="1" width="2.85546875" style="899" customWidth="1"/>
    <col min="2" max="3" width="2.140625" style="899" customWidth="1"/>
    <col min="4" max="4" width="84.85546875" style="899" customWidth="1"/>
    <col min="5" max="5" width="8" style="899" customWidth="1"/>
    <col min="6" max="6" width="1.28515625" style="899" customWidth="1"/>
    <col min="7" max="7" width="6.42578125" style="899" customWidth="1"/>
    <col min="8" max="8" width="1.28515625" style="899" customWidth="1"/>
    <col min="9" max="9" width="6.42578125" style="899" customWidth="1"/>
    <col min="10" max="10" width="1.28515625" style="899" customWidth="1"/>
    <col min="11" max="11" width="6.42578125" style="899" customWidth="1"/>
    <col min="12" max="12" width="1.28515625" style="899" customWidth="1"/>
    <col min="13" max="13" width="6.42578125" style="899" customWidth="1"/>
    <col min="14" max="14" width="1.28515625" style="899" customWidth="1"/>
    <col min="15" max="24" width="9.140625" style="899" customWidth="1"/>
    <col min="25" max="25" width="9.140625" style="900" customWidth="1"/>
    <col min="26" max="26" width="9.140625" style="899" customWidth="1"/>
    <col min="27" max="16384" width="9.140625" style="899"/>
  </cols>
  <sheetData>
    <row r="1" spans="1:14" ht="30.75" customHeight="1" x14ac:dyDescent="0.15">
      <c r="A1" s="2479" t="s">
        <v>1356</v>
      </c>
      <c r="B1" s="2479"/>
      <c r="C1" s="2479"/>
      <c r="D1" s="2479"/>
      <c r="E1" s="2479"/>
      <c r="F1" s="2479"/>
      <c r="G1" s="2479"/>
      <c r="H1" s="2479"/>
      <c r="I1" s="2479"/>
      <c r="J1" s="2479"/>
      <c r="K1" s="2479"/>
      <c r="L1" s="2479"/>
      <c r="M1" s="2479"/>
      <c r="N1" s="2479"/>
    </row>
    <row r="2" spans="1:14" s="901" customFormat="1" ht="9.75" customHeight="1" x14ac:dyDescent="0.15">
      <c r="A2" s="2579"/>
      <c r="B2" s="2579"/>
      <c r="C2" s="2579"/>
      <c r="D2" s="2579"/>
      <c r="E2" s="2579"/>
      <c r="F2" s="2579"/>
      <c r="G2" s="2579"/>
      <c r="H2" s="2579"/>
      <c r="I2" s="2579"/>
      <c r="J2" s="2579"/>
      <c r="K2" s="2579"/>
      <c r="L2" s="2579"/>
      <c r="M2" s="2579"/>
      <c r="N2" s="2579"/>
    </row>
    <row r="3" spans="1:14" ht="9.75" customHeight="1" x14ac:dyDescent="0.15">
      <c r="A3" s="2580" t="s">
        <v>101</v>
      </c>
      <c r="B3" s="2580"/>
      <c r="C3" s="2580"/>
      <c r="D3" s="2580"/>
      <c r="E3" s="910" t="s">
        <v>1274</v>
      </c>
      <c r="F3" s="911"/>
      <c r="G3" s="912" t="s">
        <v>949</v>
      </c>
      <c r="H3" s="911"/>
      <c r="I3" s="912" t="s">
        <v>102</v>
      </c>
      <c r="J3" s="911"/>
      <c r="K3" s="912" t="s">
        <v>103</v>
      </c>
      <c r="L3" s="911"/>
      <c r="M3" s="912" t="s">
        <v>104</v>
      </c>
      <c r="N3" s="1359"/>
    </row>
    <row r="4" spans="1:14" ht="9.75" customHeight="1" x14ac:dyDescent="0.15">
      <c r="A4" s="2581"/>
      <c r="B4" s="2581"/>
      <c r="C4" s="2581"/>
      <c r="D4" s="999"/>
      <c r="E4" s="910"/>
      <c r="F4" s="911"/>
      <c r="G4" s="912"/>
      <c r="H4" s="911"/>
      <c r="I4" s="912"/>
      <c r="J4" s="911"/>
      <c r="K4" s="912"/>
      <c r="L4" s="911"/>
      <c r="M4" s="912"/>
      <c r="N4" s="913"/>
    </row>
    <row r="5" spans="1:14" ht="9.75" customHeight="1" x14ac:dyDescent="0.15">
      <c r="A5" s="2582" t="s">
        <v>1201</v>
      </c>
      <c r="B5" s="2582"/>
      <c r="C5" s="2582"/>
      <c r="D5" s="2583"/>
      <c r="E5" s="914"/>
      <c r="F5" s="915"/>
      <c r="G5" s="916"/>
      <c r="H5" s="915"/>
      <c r="I5" s="916"/>
      <c r="J5" s="915"/>
      <c r="K5" s="916"/>
      <c r="L5" s="915"/>
      <c r="M5" s="916"/>
      <c r="N5" s="917"/>
    </row>
    <row r="6" spans="1:14" ht="9.75" customHeight="1" x14ac:dyDescent="0.15">
      <c r="A6" s="998">
        <v>1</v>
      </c>
      <c r="B6" s="2575" t="s">
        <v>289</v>
      </c>
      <c r="C6" s="2575"/>
      <c r="D6" s="2575"/>
      <c r="E6" s="1709">
        <v>634109</v>
      </c>
      <c r="F6" s="902"/>
      <c r="G6" s="1111">
        <v>614647</v>
      </c>
      <c r="H6" s="902"/>
      <c r="I6" s="1111">
        <v>597099</v>
      </c>
      <c r="J6" s="902"/>
      <c r="K6" s="904">
        <v>595025</v>
      </c>
      <c r="L6" s="902"/>
      <c r="M6" s="904">
        <v>590537</v>
      </c>
      <c r="N6" s="903"/>
    </row>
    <row r="7" spans="1:14" ht="9.75" customHeight="1" x14ac:dyDescent="0.15">
      <c r="A7" s="997">
        <v>2</v>
      </c>
      <c r="B7" s="2576" t="s">
        <v>290</v>
      </c>
      <c r="C7" s="2576"/>
      <c r="D7" s="2576"/>
      <c r="E7" s="1710"/>
      <c r="F7" s="907"/>
      <c r="G7" s="1112"/>
      <c r="H7" s="907"/>
      <c r="I7" s="1112"/>
      <c r="J7" s="907"/>
      <c r="K7" s="908"/>
      <c r="L7" s="907"/>
      <c r="M7" s="908"/>
      <c r="N7" s="1360"/>
    </row>
    <row r="8" spans="1:14" ht="9.75" customHeight="1" x14ac:dyDescent="0.15">
      <c r="A8" s="998"/>
      <c r="B8" s="998"/>
      <c r="C8" s="2575" t="s">
        <v>291</v>
      </c>
      <c r="D8" s="2575"/>
      <c r="E8" s="1709">
        <v>171</v>
      </c>
      <c r="F8" s="902"/>
      <c r="G8" s="1111">
        <v>37</v>
      </c>
      <c r="H8" s="902"/>
      <c r="I8" s="1111">
        <v>38</v>
      </c>
      <c r="J8" s="902"/>
      <c r="K8" s="904">
        <v>37</v>
      </c>
      <c r="L8" s="902"/>
      <c r="M8" s="904">
        <v>27</v>
      </c>
      <c r="N8" s="903"/>
    </row>
    <row r="9" spans="1:14" ht="9.75" customHeight="1" x14ac:dyDescent="0.15">
      <c r="A9" s="1000">
        <v>3</v>
      </c>
      <c r="B9" s="2577" t="s">
        <v>1255</v>
      </c>
      <c r="C9" s="2577"/>
      <c r="D9" s="2578"/>
      <c r="E9" s="1709">
        <v>-2656</v>
      </c>
      <c r="F9" s="902"/>
      <c r="G9" s="1111">
        <v>-3168</v>
      </c>
      <c r="H9" s="902"/>
      <c r="I9" s="1111">
        <v>0</v>
      </c>
      <c r="J9" s="902"/>
      <c r="K9" s="1111">
        <v>0</v>
      </c>
      <c r="L9" s="902"/>
      <c r="M9" s="1111">
        <v>0</v>
      </c>
      <c r="N9" s="903"/>
    </row>
    <row r="10" spans="1:14" ht="9.75" customHeight="1" x14ac:dyDescent="0.15">
      <c r="A10" s="997">
        <v>4</v>
      </c>
      <c r="B10" s="2576" t="s">
        <v>292</v>
      </c>
      <c r="C10" s="2576"/>
      <c r="D10" s="2576"/>
      <c r="E10" s="1710"/>
      <c r="F10" s="907"/>
      <c r="G10" s="1112"/>
      <c r="H10" s="907"/>
      <c r="I10" s="1112"/>
      <c r="J10" s="907"/>
      <c r="K10" s="908"/>
      <c r="L10" s="907"/>
      <c r="M10" s="908"/>
      <c r="N10" s="1360"/>
    </row>
    <row r="11" spans="1:14" ht="9.75" customHeight="1" x14ac:dyDescent="0.15">
      <c r="A11" s="1000"/>
      <c r="B11" s="909"/>
      <c r="C11" s="2575" t="s">
        <v>1357</v>
      </c>
      <c r="D11" s="2575"/>
      <c r="E11" s="1709">
        <v>0</v>
      </c>
      <c r="F11" s="902"/>
      <c r="G11" s="1111">
        <v>0</v>
      </c>
      <c r="H11" s="902"/>
      <c r="I11" s="1111">
        <v>0</v>
      </c>
      <c r="J11" s="902"/>
      <c r="K11" s="904">
        <v>0</v>
      </c>
      <c r="L11" s="902"/>
      <c r="M11" s="904">
        <v>0</v>
      </c>
      <c r="N11" s="903"/>
    </row>
    <row r="12" spans="1:14" ht="9.75" customHeight="1" x14ac:dyDescent="0.15">
      <c r="A12" s="1001">
        <v>5</v>
      </c>
      <c r="B12" s="2575" t="s">
        <v>293</v>
      </c>
      <c r="C12" s="2575"/>
      <c r="D12" s="2575"/>
      <c r="E12" s="1709">
        <v>6926</v>
      </c>
      <c r="F12" s="902"/>
      <c r="G12" s="1111">
        <v>4812</v>
      </c>
      <c r="H12" s="902"/>
      <c r="I12" s="1111">
        <v>5990</v>
      </c>
      <c r="J12" s="902"/>
      <c r="K12" s="904">
        <v>3892</v>
      </c>
      <c r="L12" s="902"/>
      <c r="M12" s="904">
        <v>1942</v>
      </c>
      <c r="N12" s="903"/>
    </row>
    <row r="13" spans="1:14" ht="10.5" customHeight="1" x14ac:dyDescent="0.15">
      <c r="A13" s="998">
        <v>6</v>
      </c>
      <c r="B13" s="2575" t="s">
        <v>1256</v>
      </c>
      <c r="C13" s="2575"/>
      <c r="D13" s="2575"/>
      <c r="E13" s="1709">
        <v>-1874</v>
      </c>
      <c r="F13" s="902"/>
      <c r="G13" s="1111">
        <v>-681</v>
      </c>
      <c r="H13" s="902"/>
      <c r="I13" s="1111">
        <v>-1815</v>
      </c>
      <c r="J13" s="902"/>
      <c r="K13" s="904">
        <v>-1165</v>
      </c>
      <c r="L13" s="902"/>
      <c r="M13" s="904">
        <v>-1292</v>
      </c>
      <c r="N13" s="903"/>
    </row>
    <row r="14" spans="1:14" ht="10.5" customHeight="1" x14ac:dyDescent="0.15">
      <c r="A14" s="998">
        <v>7</v>
      </c>
      <c r="B14" s="2575" t="s">
        <v>294</v>
      </c>
      <c r="C14" s="2575"/>
      <c r="D14" s="2575"/>
      <c r="E14" s="1709">
        <v>73379</v>
      </c>
      <c r="F14" s="902"/>
      <c r="G14" s="1111">
        <v>72029</v>
      </c>
      <c r="H14" s="902"/>
      <c r="I14" s="1111">
        <v>65826</v>
      </c>
      <c r="J14" s="902"/>
      <c r="K14" s="904">
        <v>65366</v>
      </c>
      <c r="L14" s="902"/>
      <c r="M14" s="904">
        <v>63625</v>
      </c>
      <c r="N14" s="903"/>
    </row>
    <row r="15" spans="1:14" ht="9.75" customHeight="1" x14ac:dyDescent="0.15">
      <c r="A15" s="998">
        <v>8</v>
      </c>
      <c r="B15" s="2575" t="s">
        <v>295</v>
      </c>
      <c r="C15" s="2575"/>
      <c r="D15" s="2575"/>
      <c r="E15" s="1709">
        <v>-14029</v>
      </c>
      <c r="F15" s="902"/>
      <c r="G15" s="1111">
        <v>-12714</v>
      </c>
      <c r="H15" s="902"/>
      <c r="I15" s="1111">
        <v>-13192</v>
      </c>
      <c r="J15" s="902"/>
      <c r="K15" s="904">
        <v>-13986</v>
      </c>
      <c r="L15" s="902"/>
      <c r="M15" s="904">
        <v>-13532</v>
      </c>
      <c r="N15" s="903"/>
    </row>
    <row r="16" spans="1:14" ht="9.75" customHeight="1" x14ac:dyDescent="0.15">
      <c r="A16" s="1001">
        <v>9</v>
      </c>
      <c r="B16" s="2585" t="s">
        <v>296</v>
      </c>
      <c r="C16" s="2585"/>
      <c r="D16" s="2585"/>
      <c r="E16" s="1711">
        <f>SUM(E6:E15)</f>
        <v>696026</v>
      </c>
      <c r="F16" s="905"/>
      <c r="G16" s="1113">
        <f>SUM(G6:G15)</f>
        <v>674962</v>
      </c>
      <c r="H16" s="905"/>
      <c r="I16" s="1113">
        <f>SUM(I6:I15)</f>
        <v>653946</v>
      </c>
      <c r="J16" s="905"/>
      <c r="K16" s="906">
        <f>SUM(K6:K15)</f>
        <v>649169</v>
      </c>
      <c r="L16" s="905"/>
      <c r="M16" s="906">
        <f>SUM(M6:M15)</f>
        <v>641307</v>
      </c>
      <c r="N16" s="1361"/>
    </row>
    <row r="17" spans="1:14" ht="10.5" customHeight="1" x14ac:dyDescent="0.15">
      <c r="A17" s="2584"/>
      <c r="B17" s="2584"/>
      <c r="C17" s="2584"/>
      <c r="D17" s="2584"/>
      <c r="E17" s="2584"/>
      <c r="F17" s="2584"/>
      <c r="G17" s="2584"/>
      <c r="H17" s="2584"/>
      <c r="I17" s="2584"/>
      <c r="J17" s="2584"/>
      <c r="K17" s="2584"/>
      <c r="L17" s="2584"/>
      <c r="M17" s="2584"/>
      <c r="N17" s="2584"/>
    </row>
    <row r="18" spans="1:14" ht="15.75" customHeight="1" x14ac:dyDescent="0.15">
      <c r="A18" s="2479" t="s">
        <v>1112</v>
      </c>
      <c r="B18" s="2479"/>
      <c r="C18" s="2479"/>
      <c r="D18" s="2479"/>
      <c r="E18" s="2479"/>
      <c r="F18" s="2479"/>
      <c r="G18" s="2479"/>
      <c r="H18" s="2479"/>
      <c r="I18" s="2479"/>
      <c r="J18" s="2479"/>
      <c r="K18" s="2479"/>
      <c r="L18" s="2479"/>
      <c r="M18" s="2479"/>
      <c r="N18" s="2479"/>
    </row>
    <row r="19" spans="1:14" s="901" customFormat="1" ht="2.25" customHeight="1" x14ac:dyDescent="0.15">
      <c r="A19" s="2579"/>
      <c r="B19" s="2579"/>
      <c r="C19" s="2579"/>
      <c r="D19" s="2579"/>
      <c r="E19" s="2579"/>
      <c r="F19" s="2579"/>
      <c r="G19" s="2579"/>
      <c r="H19" s="2579"/>
      <c r="I19" s="2579"/>
      <c r="J19" s="2579"/>
      <c r="K19" s="2579"/>
      <c r="L19" s="2579"/>
      <c r="M19" s="2579"/>
      <c r="N19" s="2579"/>
    </row>
    <row r="20" spans="1:14" ht="9.75" customHeight="1" x14ac:dyDescent="0.15">
      <c r="A20" s="2586" t="s">
        <v>268</v>
      </c>
      <c r="B20" s="2586"/>
      <c r="C20" s="2586"/>
      <c r="D20" s="2586"/>
      <c r="E20" s="2586"/>
      <c r="F20" s="2586"/>
      <c r="G20" s="2586"/>
      <c r="H20" s="2586"/>
      <c r="I20" s="2586"/>
      <c r="J20" s="2586"/>
      <c r="K20" s="2586"/>
      <c r="L20" s="2586"/>
      <c r="M20" s="2586"/>
      <c r="N20" s="2586"/>
    </row>
    <row r="21" spans="1:14" ht="9.75" customHeight="1" x14ac:dyDescent="0.15">
      <c r="A21" s="2587"/>
      <c r="B21" s="2587"/>
      <c r="C21" s="2587"/>
      <c r="D21" s="2139"/>
      <c r="E21" s="2140" t="s">
        <v>1274</v>
      </c>
      <c r="F21" s="2141"/>
      <c r="G21" s="2142" t="s">
        <v>949</v>
      </c>
      <c r="H21" s="2141"/>
      <c r="I21" s="2142" t="s">
        <v>102</v>
      </c>
      <c r="J21" s="2141"/>
      <c r="K21" s="2142" t="s">
        <v>103</v>
      </c>
      <c r="L21" s="2141"/>
      <c r="M21" s="2142" t="s">
        <v>104</v>
      </c>
      <c r="N21" s="2143"/>
    </row>
    <row r="22" spans="1:14" ht="9.75" customHeight="1" x14ac:dyDescent="0.15">
      <c r="A22" s="2477" t="s">
        <v>1201</v>
      </c>
      <c r="B22" s="2477"/>
      <c r="C22" s="2477"/>
      <c r="D22" s="2478"/>
      <c r="E22" s="2567"/>
      <c r="F22" s="2568"/>
      <c r="G22" s="2569"/>
      <c r="H22" s="2570"/>
      <c r="I22" s="2144"/>
      <c r="J22" s="2145"/>
      <c r="K22" s="2144"/>
      <c r="L22" s="2145"/>
      <c r="M22" s="2144"/>
      <c r="N22" s="2145"/>
    </row>
    <row r="23" spans="1:14" ht="9.75" customHeight="1" x14ac:dyDescent="0.15">
      <c r="A23" s="2146"/>
      <c r="B23" s="2571" t="s">
        <v>269</v>
      </c>
      <c r="C23" s="2571"/>
      <c r="D23" s="2571"/>
      <c r="E23" s="2147"/>
      <c r="F23" s="2148"/>
      <c r="G23" s="2149"/>
      <c r="H23" s="2148"/>
      <c r="I23" s="2149"/>
      <c r="J23" s="2148"/>
      <c r="K23" s="2149"/>
      <c r="L23" s="2148"/>
      <c r="M23" s="2149"/>
      <c r="N23" s="2150"/>
    </row>
    <row r="24" spans="1:14" ht="9.75" customHeight="1" x14ac:dyDescent="0.15">
      <c r="A24" s="2146">
        <v>1</v>
      </c>
      <c r="B24" s="2151"/>
      <c r="C24" s="2572" t="s">
        <v>270</v>
      </c>
      <c r="D24" s="2572"/>
      <c r="E24" s="2147"/>
      <c r="F24" s="2148"/>
      <c r="G24" s="2149"/>
      <c r="H24" s="2148"/>
      <c r="I24" s="2149"/>
      <c r="J24" s="2148"/>
      <c r="K24" s="2149"/>
      <c r="L24" s="2148"/>
      <c r="M24" s="2149"/>
      <c r="N24" s="2150"/>
    </row>
    <row r="25" spans="1:14" ht="9.75" customHeight="1" x14ac:dyDescent="0.15">
      <c r="A25" s="2152"/>
      <c r="B25" s="2153"/>
      <c r="C25" s="2152"/>
      <c r="D25" s="2152" t="s">
        <v>271</v>
      </c>
      <c r="E25" s="2154">
        <v>555436</v>
      </c>
      <c r="F25" s="2148"/>
      <c r="G25" s="2155">
        <v>533494</v>
      </c>
      <c r="H25" s="2148"/>
      <c r="I25" s="2155">
        <v>526651</v>
      </c>
      <c r="J25" s="2148"/>
      <c r="K25" s="2155">
        <v>522696</v>
      </c>
      <c r="L25" s="2148"/>
      <c r="M25" s="2155">
        <v>514986</v>
      </c>
      <c r="N25" s="2150"/>
    </row>
    <row r="26" spans="1:14" s="901" customFormat="1" ht="9.75" customHeight="1" x14ac:dyDescent="0.15">
      <c r="A26" s="2152">
        <v>2</v>
      </c>
      <c r="B26" s="2156"/>
      <c r="C26" s="2574" t="s">
        <v>1254</v>
      </c>
      <c r="D26" s="2574"/>
      <c r="E26" s="2154">
        <v>0</v>
      </c>
      <c r="F26" s="2148"/>
      <c r="G26" s="2155">
        <v>0</v>
      </c>
      <c r="H26" s="2148"/>
      <c r="I26" s="2155">
        <v>0</v>
      </c>
      <c r="J26" s="2148"/>
      <c r="K26" s="2155">
        <v>0</v>
      </c>
      <c r="L26" s="2148"/>
      <c r="M26" s="2155">
        <v>0</v>
      </c>
      <c r="N26" s="2150"/>
    </row>
    <row r="27" spans="1:14" ht="9.75" customHeight="1" x14ac:dyDescent="0.15">
      <c r="A27" s="2152">
        <v>3</v>
      </c>
      <c r="B27" s="2157"/>
      <c r="C27" s="2563" t="s">
        <v>273</v>
      </c>
      <c r="D27" s="2563"/>
      <c r="E27" s="2154">
        <v>-5793</v>
      </c>
      <c r="F27" s="2148"/>
      <c r="G27" s="2155">
        <v>-4653</v>
      </c>
      <c r="H27" s="2148"/>
      <c r="I27" s="2155">
        <v>-4944</v>
      </c>
      <c r="J27" s="2148"/>
      <c r="K27" s="2155">
        <v>-4928</v>
      </c>
      <c r="L27" s="2148"/>
      <c r="M27" s="2155">
        <v>-3810</v>
      </c>
      <c r="N27" s="2150"/>
    </row>
    <row r="28" spans="1:14" ht="9.75" customHeight="1" x14ac:dyDescent="0.15">
      <c r="A28" s="2158">
        <v>4</v>
      </c>
      <c r="B28" s="2157"/>
      <c r="C28" s="2573" t="s">
        <v>1113</v>
      </c>
      <c r="D28" s="2573"/>
      <c r="E28" s="2154">
        <v>-8235</v>
      </c>
      <c r="F28" s="2148"/>
      <c r="G28" s="2155">
        <v>-8060</v>
      </c>
      <c r="H28" s="2148"/>
      <c r="I28" s="2155">
        <v>-8130</v>
      </c>
      <c r="J28" s="2148"/>
      <c r="K28" s="2155">
        <v>-8291</v>
      </c>
      <c r="L28" s="2148"/>
      <c r="M28" s="2155">
        <v>-7964</v>
      </c>
      <c r="N28" s="2150"/>
    </row>
    <row r="29" spans="1:14" ht="9.75" customHeight="1" x14ac:dyDescent="0.15">
      <c r="A29" s="2152">
        <v>5</v>
      </c>
      <c r="B29" s="2564" t="s">
        <v>1358</v>
      </c>
      <c r="C29" s="2564"/>
      <c r="D29" s="2564"/>
      <c r="E29" s="2159">
        <f>SUM(E25:E28)</f>
        <v>541408</v>
      </c>
      <c r="F29" s="2160"/>
      <c r="G29" s="2161">
        <f>SUM(G25:G28)</f>
        <v>520781</v>
      </c>
      <c r="H29" s="2160"/>
      <c r="I29" s="2161">
        <f>SUM(I25:I28)</f>
        <v>513577</v>
      </c>
      <c r="J29" s="2160"/>
      <c r="K29" s="2161">
        <f>SUM(K25:K28)</f>
        <v>509477</v>
      </c>
      <c r="L29" s="2160"/>
      <c r="M29" s="2161">
        <f>SUM(M25:M28)</f>
        <v>503212</v>
      </c>
      <c r="N29" s="2162"/>
    </row>
    <row r="30" spans="1:14" ht="9.75" customHeight="1" x14ac:dyDescent="0.15">
      <c r="A30" s="2163"/>
      <c r="B30" s="2565" t="s">
        <v>272</v>
      </c>
      <c r="C30" s="2565"/>
      <c r="D30" s="2565"/>
      <c r="E30" s="2164"/>
      <c r="F30" s="2165"/>
      <c r="G30" s="2166"/>
      <c r="H30" s="2165"/>
      <c r="I30" s="2166"/>
      <c r="J30" s="2165"/>
      <c r="K30" s="2166"/>
      <c r="L30" s="2165"/>
      <c r="M30" s="2166"/>
      <c r="N30" s="2167"/>
    </row>
    <row r="31" spans="1:14" ht="9.75" customHeight="1" x14ac:dyDescent="0.15">
      <c r="A31" s="2168">
        <v>6</v>
      </c>
      <c r="B31" s="2169"/>
      <c r="C31" s="2561" t="s">
        <v>1114</v>
      </c>
      <c r="D31" s="2561"/>
      <c r="E31" s="2154">
        <v>7911</v>
      </c>
      <c r="F31" s="2148"/>
      <c r="G31" s="2155">
        <v>6656</v>
      </c>
      <c r="H31" s="2148"/>
      <c r="I31" s="2155">
        <v>6074</v>
      </c>
      <c r="J31" s="2148"/>
      <c r="K31" s="2155">
        <v>5973</v>
      </c>
      <c r="L31" s="2148"/>
      <c r="M31" s="2155">
        <v>5992</v>
      </c>
      <c r="N31" s="2150"/>
    </row>
    <row r="32" spans="1:14" ht="9.75" customHeight="1" x14ac:dyDescent="0.15">
      <c r="A32" s="2158">
        <v>7</v>
      </c>
      <c r="B32" s="2157"/>
      <c r="C32" s="2563" t="s">
        <v>1307</v>
      </c>
      <c r="D32" s="2563"/>
      <c r="E32" s="2154">
        <v>21117</v>
      </c>
      <c r="F32" s="2148"/>
      <c r="G32" s="2155">
        <v>19329</v>
      </c>
      <c r="H32" s="2148"/>
      <c r="I32" s="2155">
        <v>21346</v>
      </c>
      <c r="J32" s="2148"/>
      <c r="K32" s="2155">
        <v>19922</v>
      </c>
      <c r="L32" s="2148"/>
      <c r="M32" s="2155">
        <v>19889</v>
      </c>
      <c r="N32" s="2150"/>
    </row>
    <row r="33" spans="1:14" ht="9.75" customHeight="1" x14ac:dyDescent="0.15">
      <c r="A33" s="2152">
        <v>8</v>
      </c>
      <c r="B33" s="2157"/>
      <c r="C33" s="2563" t="s">
        <v>274</v>
      </c>
      <c r="D33" s="2563"/>
      <c r="E33" s="2154">
        <v>0</v>
      </c>
      <c r="F33" s="2148"/>
      <c r="G33" s="2155">
        <v>0</v>
      </c>
      <c r="H33" s="2148"/>
      <c r="I33" s="2155">
        <v>0</v>
      </c>
      <c r="J33" s="2148"/>
      <c r="K33" s="2155">
        <v>0</v>
      </c>
      <c r="L33" s="2148"/>
      <c r="M33" s="2155">
        <v>0</v>
      </c>
      <c r="N33" s="2150"/>
    </row>
    <row r="34" spans="1:14" ht="9.75" customHeight="1" x14ac:dyDescent="0.15">
      <c r="A34" s="2152">
        <v>9</v>
      </c>
      <c r="B34" s="2157"/>
      <c r="C34" s="2563" t="s">
        <v>275</v>
      </c>
      <c r="D34" s="2563"/>
      <c r="E34" s="2154">
        <v>33</v>
      </c>
      <c r="F34" s="2148"/>
      <c r="G34" s="2155">
        <v>0</v>
      </c>
      <c r="H34" s="2148"/>
      <c r="I34" s="2155">
        <v>211</v>
      </c>
      <c r="J34" s="2148"/>
      <c r="K34" s="2155">
        <v>13</v>
      </c>
      <c r="L34" s="2148"/>
      <c r="M34" s="2155">
        <v>141</v>
      </c>
      <c r="N34" s="2150"/>
    </row>
    <row r="35" spans="1:14" ht="9.75" customHeight="1" x14ac:dyDescent="0.15">
      <c r="A35" s="2152">
        <v>10</v>
      </c>
      <c r="B35" s="2157"/>
      <c r="C35" s="2563" t="s">
        <v>276</v>
      </c>
      <c r="D35" s="2563"/>
      <c r="E35" s="2154">
        <v>-33</v>
      </c>
      <c r="F35" s="2148"/>
      <c r="G35" s="2155">
        <v>0</v>
      </c>
      <c r="H35" s="2148"/>
      <c r="I35" s="2155">
        <v>-211</v>
      </c>
      <c r="J35" s="2148"/>
      <c r="K35" s="2155">
        <v>-13</v>
      </c>
      <c r="L35" s="2148"/>
      <c r="M35" s="2155">
        <v>-141</v>
      </c>
      <c r="N35" s="2150"/>
    </row>
    <row r="36" spans="1:14" ht="9.75" customHeight="1" x14ac:dyDescent="0.15">
      <c r="A36" s="2152">
        <v>11</v>
      </c>
      <c r="B36" s="2564" t="s">
        <v>1115</v>
      </c>
      <c r="C36" s="2564"/>
      <c r="D36" s="2564"/>
      <c r="E36" s="2159">
        <f>SUM(E31:E35)</f>
        <v>29028</v>
      </c>
      <c r="F36" s="2160"/>
      <c r="G36" s="2161">
        <f>SUM(G31:G35)</f>
        <v>25985</v>
      </c>
      <c r="H36" s="2160"/>
      <c r="I36" s="2161">
        <f>SUM(I31:I35)</f>
        <v>27420</v>
      </c>
      <c r="J36" s="2160"/>
      <c r="K36" s="2161">
        <f>SUM(K31:K35)</f>
        <v>25895</v>
      </c>
      <c r="L36" s="2160"/>
      <c r="M36" s="2161">
        <f>SUM(M31:M35)</f>
        <v>25881</v>
      </c>
      <c r="N36" s="2162"/>
    </row>
    <row r="37" spans="1:14" ht="9.75" customHeight="1" x14ac:dyDescent="0.15">
      <c r="A37" s="2163"/>
      <c r="B37" s="2565" t="s">
        <v>1359</v>
      </c>
      <c r="C37" s="2565"/>
      <c r="D37" s="2565"/>
      <c r="E37" s="2164"/>
      <c r="F37" s="2165"/>
      <c r="G37" s="2166"/>
      <c r="H37" s="2165"/>
      <c r="I37" s="2166"/>
      <c r="J37" s="2165"/>
      <c r="K37" s="2166"/>
      <c r="L37" s="2165"/>
      <c r="M37" s="2166"/>
      <c r="N37" s="2167"/>
    </row>
    <row r="38" spans="1:14" ht="9.75" customHeight="1" x14ac:dyDescent="0.15">
      <c r="A38" s="2146">
        <v>12</v>
      </c>
      <c r="B38" s="2151"/>
      <c r="C38" s="2566" t="s">
        <v>277</v>
      </c>
      <c r="D38" s="2566"/>
      <c r="E38" s="2147"/>
      <c r="F38" s="2148"/>
      <c r="G38" s="2149"/>
      <c r="H38" s="2148"/>
      <c r="I38" s="2149"/>
      <c r="J38" s="2148"/>
      <c r="K38" s="2149"/>
      <c r="L38" s="2148"/>
      <c r="M38" s="2149"/>
      <c r="N38" s="2150"/>
    </row>
    <row r="39" spans="1:14" s="901" customFormat="1" ht="9.75" customHeight="1" x14ac:dyDescent="0.15">
      <c r="A39" s="2152"/>
      <c r="B39" s="2153"/>
      <c r="C39" s="2169"/>
      <c r="D39" s="2169" t="s">
        <v>278</v>
      </c>
      <c r="E39" s="2154">
        <v>54085</v>
      </c>
      <c r="F39" s="2148"/>
      <c r="G39" s="2155">
        <v>56848</v>
      </c>
      <c r="H39" s="2148"/>
      <c r="I39" s="2155">
        <v>48938</v>
      </c>
      <c r="J39" s="2148"/>
      <c r="K39" s="2155">
        <v>49596</v>
      </c>
      <c r="L39" s="2148"/>
      <c r="M39" s="2155">
        <v>49881</v>
      </c>
      <c r="N39" s="2150"/>
    </row>
    <row r="40" spans="1:14" ht="9.75" customHeight="1" x14ac:dyDescent="0.15">
      <c r="A40" s="2152">
        <v>13</v>
      </c>
      <c r="B40" s="2157"/>
      <c r="C40" s="2563" t="s">
        <v>279</v>
      </c>
      <c r="D40" s="2563"/>
      <c r="E40" s="2154">
        <v>-3566</v>
      </c>
      <c r="F40" s="2148"/>
      <c r="G40" s="2155">
        <v>-3610</v>
      </c>
      <c r="H40" s="2148"/>
      <c r="I40" s="2155">
        <v>-4029</v>
      </c>
      <c r="J40" s="2148"/>
      <c r="K40" s="2155">
        <v>-3107</v>
      </c>
      <c r="L40" s="2148"/>
      <c r="M40" s="2155">
        <v>-4065</v>
      </c>
      <c r="N40" s="2150"/>
    </row>
    <row r="41" spans="1:14" ht="9.75" customHeight="1" x14ac:dyDescent="0.15">
      <c r="A41" s="2152">
        <v>14</v>
      </c>
      <c r="B41" s="2157"/>
      <c r="C41" s="2563" t="s">
        <v>1306</v>
      </c>
      <c r="D41" s="2563"/>
      <c r="E41" s="2154">
        <v>1692</v>
      </c>
      <c r="F41" s="2148"/>
      <c r="G41" s="2155">
        <v>2929</v>
      </c>
      <c r="H41" s="2148"/>
      <c r="I41" s="2155">
        <v>2214</v>
      </c>
      <c r="J41" s="2148"/>
      <c r="K41" s="2155">
        <v>1942</v>
      </c>
      <c r="L41" s="2148"/>
      <c r="M41" s="2155">
        <v>2773</v>
      </c>
      <c r="N41" s="2150"/>
    </row>
    <row r="42" spans="1:14" ht="9.75" customHeight="1" x14ac:dyDescent="0.15">
      <c r="A42" s="2152">
        <v>15</v>
      </c>
      <c r="B42" s="2157"/>
      <c r="C42" s="2563" t="s">
        <v>280</v>
      </c>
      <c r="D42" s="2563"/>
      <c r="E42" s="2154">
        <v>0</v>
      </c>
      <c r="F42" s="2148"/>
      <c r="G42" s="2155">
        <v>0</v>
      </c>
      <c r="H42" s="2148"/>
      <c r="I42" s="2155">
        <v>0</v>
      </c>
      <c r="J42" s="2148"/>
      <c r="K42" s="2155">
        <v>0</v>
      </c>
      <c r="L42" s="2148"/>
      <c r="M42" s="2155">
        <v>0</v>
      </c>
      <c r="N42" s="2150"/>
    </row>
    <row r="43" spans="1:14" ht="9.75" customHeight="1" x14ac:dyDescent="0.15">
      <c r="A43" s="2152">
        <v>16</v>
      </c>
      <c r="B43" s="2564" t="s">
        <v>281</v>
      </c>
      <c r="C43" s="2564"/>
      <c r="D43" s="2564"/>
      <c r="E43" s="2159">
        <f>SUM(E39:E42)</f>
        <v>52211</v>
      </c>
      <c r="F43" s="2160"/>
      <c r="G43" s="2161">
        <f>SUM(G39:G42)</f>
        <v>56167</v>
      </c>
      <c r="H43" s="2160"/>
      <c r="I43" s="2161">
        <f>SUM(I39:I42)</f>
        <v>47123</v>
      </c>
      <c r="J43" s="2160"/>
      <c r="K43" s="2161">
        <f>SUM(K39:K42)</f>
        <v>48431</v>
      </c>
      <c r="L43" s="2160"/>
      <c r="M43" s="2161">
        <f>SUM(M39:M42)</f>
        <v>48589</v>
      </c>
      <c r="N43" s="2162"/>
    </row>
    <row r="44" spans="1:14" ht="9.75" customHeight="1" x14ac:dyDescent="0.15">
      <c r="A44" s="2163"/>
      <c r="B44" s="2565" t="s">
        <v>282</v>
      </c>
      <c r="C44" s="2565"/>
      <c r="D44" s="2565"/>
      <c r="E44" s="2164"/>
      <c r="F44" s="2165"/>
      <c r="G44" s="2166"/>
      <c r="H44" s="2165"/>
      <c r="I44" s="2166"/>
      <c r="J44" s="2165"/>
      <c r="K44" s="2166"/>
      <c r="L44" s="2165"/>
      <c r="M44" s="2166"/>
      <c r="N44" s="2167"/>
    </row>
    <row r="45" spans="1:14" ht="9.75" customHeight="1" x14ac:dyDescent="0.15">
      <c r="A45" s="2152">
        <v>17</v>
      </c>
      <c r="B45" s="2153"/>
      <c r="C45" s="2561" t="s">
        <v>283</v>
      </c>
      <c r="D45" s="2561"/>
      <c r="E45" s="2154">
        <v>259650</v>
      </c>
      <c r="F45" s="2148"/>
      <c r="G45" s="2155">
        <v>252600</v>
      </c>
      <c r="H45" s="2148"/>
      <c r="I45" s="2155">
        <v>248850</v>
      </c>
      <c r="J45" s="2148"/>
      <c r="K45" s="2155">
        <v>246660</v>
      </c>
      <c r="L45" s="2148"/>
      <c r="M45" s="2155">
        <v>241179</v>
      </c>
      <c r="N45" s="2150"/>
    </row>
    <row r="46" spans="1:14" ht="9.75" customHeight="1" x14ac:dyDescent="0.15">
      <c r="A46" s="2152">
        <v>18</v>
      </c>
      <c r="B46" s="2157"/>
      <c r="C46" s="2563" t="s">
        <v>284</v>
      </c>
      <c r="D46" s="2563"/>
      <c r="E46" s="2154">
        <v>-186271</v>
      </c>
      <c r="F46" s="2148"/>
      <c r="G46" s="2155">
        <v>-180571</v>
      </c>
      <c r="H46" s="2148"/>
      <c r="I46" s="2155">
        <v>-183024</v>
      </c>
      <c r="J46" s="2148"/>
      <c r="K46" s="2155">
        <v>-181294</v>
      </c>
      <c r="L46" s="2148"/>
      <c r="M46" s="2155">
        <v>-177554</v>
      </c>
      <c r="N46" s="2150"/>
    </row>
    <row r="47" spans="1:14" ht="9.75" customHeight="1" x14ac:dyDescent="0.15">
      <c r="A47" s="2152">
        <v>19</v>
      </c>
      <c r="B47" s="2564" t="s">
        <v>285</v>
      </c>
      <c r="C47" s="2564"/>
      <c r="D47" s="2564"/>
      <c r="E47" s="2159">
        <f>SUM(E45:E46)</f>
        <v>73379</v>
      </c>
      <c r="F47" s="2160"/>
      <c r="G47" s="2161">
        <f>SUM(G45:G46)</f>
        <v>72029</v>
      </c>
      <c r="H47" s="2160"/>
      <c r="I47" s="2161">
        <f>SUM(I45:I46)</f>
        <v>65826</v>
      </c>
      <c r="J47" s="2160"/>
      <c r="K47" s="2161">
        <f>SUM(K45:K46)</f>
        <v>65366</v>
      </c>
      <c r="L47" s="2160"/>
      <c r="M47" s="2161">
        <f>SUM(M45:M46)</f>
        <v>63625</v>
      </c>
      <c r="N47" s="2162"/>
    </row>
    <row r="48" spans="1:14" ht="10.5" customHeight="1" x14ac:dyDescent="0.15">
      <c r="A48" s="2163"/>
      <c r="B48" s="2565" t="s">
        <v>1116</v>
      </c>
      <c r="C48" s="2565"/>
      <c r="D48" s="2565"/>
      <c r="E48" s="2164"/>
      <c r="F48" s="2165"/>
      <c r="G48" s="2166"/>
      <c r="H48" s="2165"/>
      <c r="I48" s="2166"/>
      <c r="J48" s="2165"/>
      <c r="K48" s="2166"/>
      <c r="L48" s="2165"/>
      <c r="M48" s="2166"/>
      <c r="N48" s="2167"/>
    </row>
    <row r="49" spans="1:14" ht="9.75" customHeight="1" x14ac:dyDescent="0.15">
      <c r="A49" s="2152">
        <v>20</v>
      </c>
      <c r="B49" s="2562" t="s">
        <v>286</v>
      </c>
      <c r="C49" s="2562"/>
      <c r="D49" s="2562"/>
      <c r="E49" s="2154">
        <v>29648</v>
      </c>
      <c r="F49" s="2148"/>
      <c r="G49" s="2155">
        <v>28679</v>
      </c>
      <c r="H49" s="2148"/>
      <c r="I49" s="2155">
        <v>27908</v>
      </c>
      <c r="J49" s="2148"/>
      <c r="K49" s="2155">
        <v>27180</v>
      </c>
      <c r="L49" s="2148"/>
      <c r="M49" s="2155">
        <v>26490</v>
      </c>
      <c r="N49" s="2150"/>
    </row>
    <row r="50" spans="1:14" ht="9.75" customHeight="1" x14ac:dyDescent="0.15">
      <c r="A50" s="2152">
        <v>21</v>
      </c>
      <c r="B50" s="2564" t="s">
        <v>1117</v>
      </c>
      <c r="C50" s="2564"/>
      <c r="D50" s="2564"/>
      <c r="E50" s="2159">
        <f>E47+E43+E36+E29</f>
        <v>696026</v>
      </c>
      <c r="F50" s="2160"/>
      <c r="G50" s="2161">
        <f>G47+G43+G36+G29</f>
        <v>674962</v>
      </c>
      <c r="H50" s="2160"/>
      <c r="I50" s="2161">
        <f>I47+I43+I36+I29</f>
        <v>653946</v>
      </c>
      <c r="J50" s="2160"/>
      <c r="K50" s="2161">
        <f>K47+K43+K36+K29</f>
        <v>649169</v>
      </c>
      <c r="L50" s="2160"/>
      <c r="M50" s="2161">
        <f>M47+M43+M36+M29</f>
        <v>641307</v>
      </c>
      <c r="N50" s="2162"/>
    </row>
    <row r="51" spans="1:14" ht="9.75" customHeight="1" x14ac:dyDescent="0.15">
      <c r="A51" s="2163"/>
      <c r="B51" s="2565" t="s">
        <v>1118</v>
      </c>
      <c r="C51" s="2565"/>
      <c r="D51" s="2565"/>
      <c r="E51" s="2164"/>
      <c r="F51" s="2165"/>
      <c r="G51" s="2166"/>
      <c r="H51" s="2165"/>
      <c r="I51" s="2166"/>
      <c r="J51" s="2165"/>
      <c r="K51" s="2166"/>
      <c r="L51" s="2165"/>
      <c r="M51" s="2166"/>
      <c r="N51" s="2167"/>
    </row>
    <row r="52" spans="1:14" ht="9.75" customHeight="1" x14ac:dyDescent="0.15">
      <c r="A52" s="2152">
        <v>22</v>
      </c>
      <c r="B52" s="2562" t="s">
        <v>287</v>
      </c>
      <c r="C52" s="2562"/>
      <c r="D52" s="2562"/>
      <c r="E52" s="2170">
        <v>4.2999999999999997E-2</v>
      </c>
      <c r="F52" s="2171"/>
      <c r="G52" s="2172">
        <v>4.2000000000000003E-2</v>
      </c>
      <c r="H52" s="2171"/>
      <c r="I52" s="2172">
        <v>4.2999999999999997E-2</v>
      </c>
      <c r="J52" s="2171"/>
      <c r="K52" s="2173">
        <v>4.2000000000000003E-2</v>
      </c>
      <c r="L52" s="2171"/>
      <c r="M52" s="2173" t="s">
        <v>288</v>
      </c>
      <c r="N52" s="2174"/>
    </row>
    <row r="53" spans="1:14" ht="4.5" customHeight="1" x14ac:dyDescent="0.15">
      <c r="A53" s="2588"/>
      <c r="B53" s="2588"/>
      <c r="C53" s="2588"/>
      <c r="D53" s="2588"/>
      <c r="E53" s="2588"/>
      <c r="F53" s="2588"/>
      <c r="G53" s="2588"/>
      <c r="H53" s="2588"/>
      <c r="I53" s="2588"/>
      <c r="J53" s="2588"/>
      <c r="K53" s="2588"/>
      <c r="L53" s="2588"/>
      <c r="M53" s="2588"/>
      <c r="N53" s="2588"/>
    </row>
    <row r="54" spans="1:14" ht="24" customHeight="1" x14ac:dyDescent="0.15">
      <c r="A54" s="918" t="s">
        <v>907</v>
      </c>
      <c r="B54" s="2589" t="s">
        <v>1119</v>
      </c>
      <c r="C54" s="2589"/>
      <c r="D54" s="2589"/>
      <c r="E54" s="2589"/>
      <c r="F54" s="2589"/>
      <c r="G54" s="2589"/>
      <c r="H54" s="2589"/>
      <c r="I54" s="2589"/>
      <c r="J54" s="2589"/>
      <c r="K54" s="2589"/>
      <c r="L54" s="2589"/>
      <c r="M54" s="2589"/>
      <c r="N54" s="2589"/>
    </row>
  </sheetData>
  <mergeCells count="54">
    <mergeCell ref="A53:N53"/>
    <mergeCell ref="B54:N54"/>
    <mergeCell ref="B43:D43"/>
    <mergeCell ref="B44:D44"/>
    <mergeCell ref="C45:D45"/>
    <mergeCell ref="B50:D50"/>
    <mergeCell ref="B51:D51"/>
    <mergeCell ref="A17:N17"/>
    <mergeCell ref="C27:D27"/>
    <mergeCell ref="B12:D12"/>
    <mergeCell ref="B13:D13"/>
    <mergeCell ref="B14:D14"/>
    <mergeCell ref="B15:D15"/>
    <mergeCell ref="B16:D16"/>
    <mergeCell ref="A18:N18"/>
    <mergeCell ref="A19:N19"/>
    <mergeCell ref="A20:N20"/>
    <mergeCell ref="A21:C21"/>
    <mergeCell ref="A1:N1"/>
    <mergeCell ref="A2:N2"/>
    <mergeCell ref="A3:D3"/>
    <mergeCell ref="A4:C4"/>
    <mergeCell ref="A5:D5"/>
    <mergeCell ref="B6:D6"/>
    <mergeCell ref="B7:D7"/>
    <mergeCell ref="C8:D8"/>
    <mergeCell ref="B10:D10"/>
    <mergeCell ref="C11:D11"/>
    <mergeCell ref="B9:D9"/>
    <mergeCell ref="B29:D29"/>
    <mergeCell ref="B30:D30"/>
    <mergeCell ref="A22:D22"/>
    <mergeCell ref="E22:F22"/>
    <mergeCell ref="G22:H22"/>
    <mergeCell ref="B23:D23"/>
    <mergeCell ref="C24:D24"/>
    <mergeCell ref="C28:D28"/>
    <mergeCell ref="C26:D26"/>
    <mergeCell ref="C31:D31"/>
    <mergeCell ref="B52:D52"/>
    <mergeCell ref="C42:D42"/>
    <mergeCell ref="C32:D32"/>
    <mergeCell ref="C33:D33"/>
    <mergeCell ref="C34:D34"/>
    <mergeCell ref="C35:D35"/>
    <mergeCell ref="B36:D36"/>
    <mergeCell ref="B37:D37"/>
    <mergeCell ref="C38:D38"/>
    <mergeCell ref="C40:D40"/>
    <mergeCell ref="C41:D41"/>
    <mergeCell ref="C46:D46"/>
    <mergeCell ref="B47:D47"/>
    <mergeCell ref="B48:D48"/>
    <mergeCell ref="B49:D49"/>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zoomScaleNormal="100" zoomScaleSheetLayoutView="100" workbookViewId="0">
      <selection activeCell="G38" sqref="G38"/>
    </sheetView>
  </sheetViews>
  <sheetFormatPr defaultColWidth="9.140625" defaultRowHeight="9.75" customHeight="1" x14ac:dyDescent="0.2"/>
  <cols>
    <col min="1" max="1" width="2.85546875" style="15" customWidth="1"/>
    <col min="2" max="2" width="38" style="15" customWidth="1"/>
    <col min="3" max="3" width="1.7109375" style="15" customWidth="1"/>
    <col min="4" max="4" width="8.5703125" style="15" customWidth="1"/>
    <col min="5" max="5" width="1.7109375" style="15" customWidth="1"/>
    <col min="6" max="6" width="11.42578125" style="15" customWidth="1"/>
    <col min="7" max="7" width="1.7109375" style="15" customWidth="1"/>
    <col min="8" max="8" width="9.28515625" style="15" customWidth="1"/>
    <col min="9" max="9" width="1.7109375" style="15" customWidth="1"/>
    <col min="10" max="10" width="9.28515625" style="15" customWidth="1"/>
    <col min="11" max="12" width="1.28515625" style="15" customWidth="1"/>
    <col min="13" max="13" width="1.7109375" style="15" customWidth="1"/>
    <col min="14" max="14" width="8.5703125" style="15" customWidth="1"/>
    <col min="15" max="15" width="1.7109375" style="15" customWidth="1"/>
    <col min="16" max="16" width="11.42578125" style="15" customWidth="1"/>
    <col min="17" max="17" width="1.7109375" style="15" customWidth="1"/>
    <col min="18" max="18" width="9.28515625" style="15" customWidth="1"/>
    <col min="19" max="19" width="1.7109375" style="15" customWidth="1"/>
    <col min="20" max="20" width="9.28515625" style="15" customWidth="1"/>
    <col min="21" max="21" width="1.28515625" style="15" customWidth="1"/>
    <col min="22" max="22" width="9.140625" style="15" customWidth="1"/>
    <col min="23" max="16384" width="9.140625" style="15"/>
  </cols>
  <sheetData>
    <row r="1" spans="1:21" ht="18" customHeight="1" x14ac:dyDescent="0.25">
      <c r="A1" s="2594" t="s">
        <v>722</v>
      </c>
      <c r="B1" s="2594"/>
      <c r="C1" s="2594"/>
      <c r="D1" s="2594"/>
      <c r="E1" s="2594"/>
      <c r="F1" s="2594"/>
      <c r="G1" s="2594"/>
      <c r="H1" s="2594"/>
      <c r="I1" s="2594"/>
      <c r="J1" s="2594"/>
      <c r="K1" s="2594"/>
      <c r="L1" s="2594"/>
      <c r="M1" s="2594"/>
      <c r="N1" s="2594"/>
      <c r="O1" s="2594"/>
      <c r="P1" s="2594"/>
      <c r="Q1" s="2594"/>
      <c r="R1" s="2594"/>
      <c r="S1" s="2594"/>
      <c r="T1" s="2594"/>
      <c r="U1" s="2594"/>
    </row>
    <row r="2" spans="1:21" ht="9" customHeight="1" x14ac:dyDescent="0.25">
      <c r="A2" s="49"/>
      <c r="B2" s="49"/>
      <c r="C2" s="49"/>
      <c r="D2" s="49"/>
      <c r="E2" s="49"/>
      <c r="F2" s="49"/>
      <c r="G2" s="49"/>
      <c r="H2" s="49"/>
      <c r="I2" s="49"/>
      <c r="J2" s="49"/>
      <c r="K2" s="49"/>
      <c r="L2" s="49"/>
      <c r="M2" s="49"/>
      <c r="N2" s="49"/>
      <c r="O2" s="49"/>
      <c r="P2" s="49"/>
      <c r="Q2" s="49"/>
      <c r="R2" s="49"/>
      <c r="S2" s="49"/>
      <c r="T2" s="49"/>
      <c r="U2" s="49"/>
    </row>
    <row r="3" spans="1:21" s="1327" customFormat="1" ht="11.25" customHeight="1" x14ac:dyDescent="0.2">
      <c r="A3" s="2592" t="s">
        <v>420</v>
      </c>
      <c r="B3" s="2592"/>
      <c r="C3" s="2602" t="s">
        <v>1274</v>
      </c>
      <c r="D3" s="2603"/>
      <c r="E3" s="2603"/>
      <c r="F3" s="2603"/>
      <c r="G3" s="2603"/>
      <c r="H3" s="2603"/>
      <c r="I3" s="2603"/>
      <c r="J3" s="2603"/>
      <c r="K3" s="2604"/>
      <c r="L3" s="1428"/>
      <c r="M3" s="2596" t="s">
        <v>949</v>
      </c>
      <c r="N3" s="2597"/>
      <c r="O3" s="2597"/>
      <c r="P3" s="2597"/>
      <c r="Q3" s="2597"/>
      <c r="R3" s="2597"/>
      <c r="S3" s="2597"/>
      <c r="T3" s="2597"/>
      <c r="U3" s="2598"/>
    </row>
    <row r="4" spans="1:21" s="1327" customFormat="1" ht="11.25" customHeight="1" x14ac:dyDescent="0.2">
      <c r="A4" s="38"/>
      <c r="B4" s="38"/>
      <c r="C4" s="50"/>
      <c r="D4" s="51" t="s">
        <v>0</v>
      </c>
      <c r="E4" s="51"/>
      <c r="F4" s="51" t="s">
        <v>1</v>
      </c>
      <c r="G4" s="51"/>
      <c r="H4" s="51" t="s">
        <v>2</v>
      </c>
      <c r="I4" s="51"/>
      <c r="J4" s="51" t="s">
        <v>4</v>
      </c>
      <c r="K4" s="51"/>
      <c r="L4" s="38"/>
      <c r="M4" s="50"/>
      <c r="N4" s="51" t="s">
        <v>0</v>
      </c>
      <c r="O4" s="51"/>
      <c r="P4" s="51" t="s">
        <v>1</v>
      </c>
      <c r="Q4" s="51"/>
      <c r="R4" s="51" t="s">
        <v>2</v>
      </c>
      <c r="S4" s="51"/>
      <c r="T4" s="51" t="s">
        <v>4</v>
      </c>
      <c r="U4" s="51"/>
    </row>
    <row r="5" spans="1:21" s="1327" customFormat="1" ht="11.25" customHeight="1" x14ac:dyDescent="0.2">
      <c r="A5" s="52"/>
      <c r="B5" s="52"/>
      <c r="C5" s="2599" t="s">
        <v>474</v>
      </c>
      <c r="D5" s="2599"/>
      <c r="E5" s="2599"/>
      <c r="F5" s="2599"/>
      <c r="G5" s="53"/>
      <c r="H5" s="53"/>
      <c r="I5" s="53"/>
      <c r="J5" s="53"/>
      <c r="K5" s="53"/>
      <c r="L5" s="52"/>
      <c r="M5" s="2599" t="s">
        <v>474</v>
      </c>
      <c r="N5" s="2599"/>
      <c r="O5" s="2599"/>
      <c r="P5" s="2599"/>
      <c r="Q5" s="53"/>
      <c r="R5" s="53"/>
      <c r="S5" s="53"/>
      <c r="T5" s="53"/>
      <c r="U5" s="53"/>
    </row>
    <row r="6" spans="1:21" s="1327" customFormat="1" ht="11.25" customHeight="1" x14ac:dyDescent="0.2">
      <c r="A6" s="52"/>
      <c r="B6" s="52"/>
      <c r="C6" s="2590" t="s">
        <v>476</v>
      </c>
      <c r="D6" s="2590"/>
      <c r="E6" s="54"/>
      <c r="F6" s="54" t="s">
        <v>478</v>
      </c>
      <c r="G6" s="2590" t="s">
        <v>480</v>
      </c>
      <c r="H6" s="2590"/>
      <c r="I6" s="2590" t="s">
        <v>475</v>
      </c>
      <c r="J6" s="2590"/>
      <c r="K6" s="1429"/>
      <c r="L6" s="52"/>
      <c r="M6" s="2590" t="s">
        <v>476</v>
      </c>
      <c r="N6" s="2590"/>
      <c r="O6" s="54"/>
      <c r="P6" s="54" t="s">
        <v>478</v>
      </c>
      <c r="Q6" s="2590" t="s">
        <v>480</v>
      </c>
      <c r="R6" s="2590"/>
      <c r="S6" s="2590" t="s">
        <v>475</v>
      </c>
      <c r="T6" s="2590"/>
      <c r="U6" s="1429"/>
    </row>
    <row r="7" spans="1:21" s="1327" customFormat="1" ht="11.25" customHeight="1" x14ac:dyDescent="0.2">
      <c r="A7" s="52"/>
      <c r="B7" s="52"/>
      <c r="C7" s="2590" t="s">
        <v>477</v>
      </c>
      <c r="D7" s="2590"/>
      <c r="E7" s="583" t="s">
        <v>907</v>
      </c>
      <c r="F7" s="1429" t="s">
        <v>479</v>
      </c>
      <c r="G7" s="2590" t="s">
        <v>481</v>
      </c>
      <c r="H7" s="2590"/>
      <c r="I7" s="2590" t="s">
        <v>12</v>
      </c>
      <c r="J7" s="2590"/>
      <c r="K7" s="1429"/>
      <c r="L7" s="52"/>
      <c r="M7" s="2590" t="s">
        <v>477</v>
      </c>
      <c r="N7" s="2590"/>
      <c r="O7" s="583" t="s">
        <v>907</v>
      </c>
      <c r="P7" s="1429" t="s">
        <v>479</v>
      </c>
      <c r="Q7" s="2590" t="s">
        <v>481</v>
      </c>
      <c r="R7" s="2590"/>
      <c r="S7" s="2590" t="s">
        <v>12</v>
      </c>
      <c r="T7" s="2590"/>
      <c r="U7" s="1429"/>
    </row>
    <row r="8" spans="1:21" s="1327" customFormat="1" ht="11.25" customHeight="1" x14ac:dyDescent="0.2">
      <c r="A8" s="378">
        <v>1</v>
      </c>
      <c r="B8" s="379" t="s">
        <v>171</v>
      </c>
      <c r="C8" s="380"/>
      <c r="D8" s="1712">
        <v>2043</v>
      </c>
      <c r="E8" s="1713"/>
      <c r="F8" s="1714">
        <v>392653</v>
      </c>
      <c r="G8" s="1713"/>
      <c r="H8" s="1714">
        <v>1751</v>
      </c>
      <c r="I8" s="1714"/>
      <c r="J8" s="1714">
        <f>D8+F8-H8</f>
        <v>392945</v>
      </c>
      <c r="K8" s="55"/>
      <c r="L8" s="379"/>
      <c r="M8" s="380"/>
      <c r="N8" s="1115">
        <v>1794</v>
      </c>
      <c r="O8" s="1116"/>
      <c r="P8" s="1117">
        <v>384993</v>
      </c>
      <c r="Q8" s="1116"/>
      <c r="R8" s="1117">
        <v>1715</v>
      </c>
      <c r="S8" s="1117"/>
      <c r="T8" s="1117">
        <f>N8+P8-R8</f>
        <v>385072</v>
      </c>
      <c r="U8" s="55"/>
    </row>
    <row r="9" spans="1:21" s="1327" customFormat="1" ht="11.25" customHeight="1" x14ac:dyDescent="0.2">
      <c r="A9" s="381">
        <v>2</v>
      </c>
      <c r="B9" s="382" t="s">
        <v>723</v>
      </c>
      <c r="C9" s="383"/>
      <c r="D9" s="384">
        <v>416</v>
      </c>
      <c r="E9" s="385"/>
      <c r="F9" s="384">
        <v>92470</v>
      </c>
      <c r="G9" s="385"/>
      <c r="H9" s="384">
        <v>24</v>
      </c>
      <c r="I9" s="386"/>
      <c r="J9" s="386">
        <f>D9+F9-H9</f>
        <v>92862</v>
      </c>
      <c r="K9" s="56"/>
      <c r="L9" s="382"/>
      <c r="M9" s="383"/>
      <c r="N9" s="1118">
        <v>411</v>
      </c>
      <c r="O9" s="1119"/>
      <c r="P9" s="1118">
        <v>82439</v>
      </c>
      <c r="Q9" s="1119"/>
      <c r="R9" s="1118">
        <v>24</v>
      </c>
      <c r="S9" s="1120"/>
      <c r="T9" s="1120">
        <f>N9+P9-R9</f>
        <v>82826</v>
      </c>
      <c r="U9" s="56"/>
    </row>
    <row r="10" spans="1:21" s="1327" customFormat="1" ht="11.25" customHeight="1" x14ac:dyDescent="0.2">
      <c r="A10" s="381" t="s">
        <v>13</v>
      </c>
      <c r="B10" s="382" t="s">
        <v>1202</v>
      </c>
      <c r="C10" s="383"/>
      <c r="D10" s="384">
        <v>0</v>
      </c>
      <c r="E10" s="385"/>
      <c r="F10" s="384">
        <v>11</v>
      </c>
      <c r="G10" s="385"/>
      <c r="H10" s="384">
        <v>0</v>
      </c>
      <c r="I10" s="386"/>
      <c r="J10" s="386">
        <f>D10+F10-H10</f>
        <v>11</v>
      </c>
      <c r="K10" s="56"/>
      <c r="L10" s="382"/>
      <c r="M10" s="383"/>
      <c r="N10" s="1118">
        <v>0</v>
      </c>
      <c r="O10" s="1119"/>
      <c r="P10" s="1118">
        <v>11</v>
      </c>
      <c r="Q10" s="1119"/>
      <c r="R10" s="1118">
        <v>0</v>
      </c>
      <c r="S10" s="1120"/>
      <c r="T10" s="1120">
        <f>N10+P10-R10</f>
        <v>11</v>
      </c>
      <c r="U10" s="56"/>
    </row>
    <row r="11" spans="1:21" s="1327" customFormat="1" ht="11.25" customHeight="1" x14ac:dyDescent="0.2">
      <c r="A11" s="57">
        <v>3</v>
      </c>
      <c r="B11" s="58" t="s">
        <v>1203</v>
      </c>
      <c r="C11" s="59"/>
      <c r="D11" s="387">
        <v>98</v>
      </c>
      <c r="E11" s="388"/>
      <c r="F11" s="387">
        <v>259194</v>
      </c>
      <c r="G11" s="388"/>
      <c r="H11" s="387">
        <v>109</v>
      </c>
      <c r="I11" s="389"/>
      <c r="J11" s="1114">
        <f>D11+F11-H11</f>
        <v>259183</v>
      </c>
      <c r="K11" s="60"/>
      <c r="L11" s="52"/>
      <c r="M11" s="59"/>
      <c r="N11" s="1121">
        <v>238</v>
      </c>
      <c r="O11" s="1122"/>
      <c r="P11" s="1121">
        <v>251937</v>
      </c>
      <c r="Q11" s="1122"/>
      <c r="R11" s="1121">
        <v>130</v>
      </c>
      <c r="S11" s="1123"/>
      <c r="T11" s="1124">
        <f>N11+P11-R11</f>
        <v>252045</v>
      </c>
      <c r="U11" s="60"/>
    </row>
    <row r="12" spans="1:21" s="1327" customFormat="1" ht="12" customHeight="1" thickBot="1" x14ac:dyDescent="0.25">
      <c r="A12" s="61">
        <v>4</v>
      </c>
      <c r="B12" s="62" t="s">
        <v>11</v>
      </c>
      <c r="C12" s="63"/>
      <c r="D12" s="1715">
        <f>SUM(D8:D11)</f>
        <v>2557</v>
      </c>
      <c r="E12" s="1716"/>
      <c r="F12" s="1715">
        <f>SUM(F8:F11)</f>
        <v>744328</v>
      </c>
      <c r="G12" s="1716"/>
      <c r="H12" s="1715">
        <f>SUM(H8:H11)</f>
        <v>1884</v>
      </c>
      <c r="I12" s="1715"/>
      <c r="J12" s="1715">
        <f>SUM(J8:J11)</f>
        <v>745001</v>
      </c>
      <c r="K12" s="64"/>
      <c r="L12" s="1127"/>
      <c r="M12" s="63"/>
      <c r="N12" s="1125">
        <f>SUM(N8:N11)</f>
        <v>2443</v>
      </c>
      <c r="O12" s="1126"/>
      <c r="P12" s="1125">
        <f>SUM(P8:P11)</f>
        <v>719380</v>
      </c>
      <c r="Q12" s="1126"/>
      <c r="R12" s="1125">
        <f>SUM(R8:R11)</f>
        <v>1869</v>
      </c>
      <c r="S12" s="1125"/>
      <c r="T12" s="1125">
        <f>SUM(T8:T11)</f>
        <v>719954</v>
      </c>
      <c r="U12" s="64"/>
    </row>
    <row r="13" spans="1:21" s="1327" customFormat="1" ht="9" customHeight="1" x14ac:dyDescent="0.25">
      <c r="A13" s="49"/>
      <c r="B13" s="49"/>
      <c r="C13" s="49"/>
      <c r="D13" s="49"/>
      <c r="E13" s="49"/>
      <c r="F13" s="49"/>
      <c r="G13" s="49"/>
      <c r="H13" s="49"/>
      <c r="I13" s="49"/>
      <c r="J13" s="49"/>
      <c r="K13" s="49"/>
      <c r="L13" s="49"/>
      <c r="M13" s="49"/>
      <c r="N13" s="49"/>
      <c r="O13" s="49"/>
      <c r="P13" s="49"/>
      <c r="Q13" s="49"/>
      <c r="R13" s="49"/>
      <c r="S13" s="49"/>
      <c r="T13" s="49"/>
      <c r="U13" s="49"/>
    </row>
    <row r="14" spans="1:21" ht="11.25" customHeight="1" x14ac:dyDescent="0.2">
      <c r="A14" s="2592" t="s">
        <v>420</v>
      </c>
      <c r="B14" s="2592"/>
      <c r="C14" s="2600"/>
      <c r="D14" s="2600"/>
      <c r="E14" s="2600"/>
      <c r="F14" s="2600"/>
      <c r="G14" s="2600"/>
      <c r="H14" s="2600"/>
      <c r="I14" s="2600"/>
      <c r="J14" s="2600"/>
      <c r="K14" s="2600"/>
      <c r="L14" s="1006"/>
      <c r="M14" s="2596" t="s">
        <v>102</v>
      </c>
      <c r="N14" s="2597"/>
      <c r="O14" s="2597"/>
      <c r="P14" s="2597"/>
      <c r="Q14" s="2597"/>
      <c r="R14" s="2597"/>
      <c r="S14" s="2597"/>
      <c r="T14" s="2597"/>
      <c r="U14" s="2598"/>
    </row>
    <row r="15" spans="1:21" ht="11.25" customHeight="1" x14ac:dyDescent="0.2">
      <c r="A15" s="38"/>
      <c r="B15" s="38"/>
      <c r="C15" s="50"/>
      <c r="D15" s="51"/>
      <c r="E15" s="51"/>
      <c r="F15" s="51"/>
      <c r="G15" s="51"/>
      <c r="H15" s="51"/>
      <c r="I15" s="51"/>
      <c r="J15" s="51"/>
      <c r="K15" s="51"/>
      <c r="L15" s="38"/>
      <c r="M15" s="50"/>
      <c r="N15" s="51" t="s">
        <v>0</v>
      </c>
      <c r="O15" s="51"/>
      <c r="P15" s="51" t="s">
        <v>1</v>
      </c>
      <c r="Q15" s="51"/>
      <c r="R15" s="51" t="s">
        <v>2</v>
      </c>
      <c r="S15" s="51"/>
      <c r="T15" s="51" t="s">
        <v>4</v>
      </c>
      <c r="U15" s="51"/>
    </row>
    <row r="16" spans="1:21" ht="11.25" customHeight="1" x14ac:dyDescent="0.2">
      <c r="A16" s="52"/>
      <c r="B16" s="52"/>
      <c r="C16" s="2601"/>
      <c r="D16" s="2601"/>
      <c r="E16" s="2601"/>
      <c r="F16" s="2601"/>
      <c r="G16" s="52"/>
      <c r="H16" s="52"/>
      <c r="I16" s="52"/>
      <c r="J16" s="52"/>
      <c r="K16" s="52"/>
      <c r="L16" s="52"/>
      <c r="M16" s="2599" t="s">
        <v>474</v>
      </c>
      <c r="N16" s="2599"/>
      <c r="O16" s="2599"/>
      <c r="P16" s="2599"/>
      <c r="Q16" s="53"/>
      <c r="R16" s="53"/>
      <c r="S16" s="53"/>
      <c r="T16" s="53"/>
      <c r="U16" s="53"/>
    </row>
    <row r="17" spans="1:21" ht="11.25" customHeight="1" x14ac:dyDescent="0.2">
      <c r="A17" s="52"/>
      <c r="B17" s="52"/>
      <c r="C17" s="2590"/>
      <c r="D17" s="2590"/>
      <c r="E17" s="1429"/>
      <c r="F17" s="1429"/>
      <c r="G17" s="2590"/>
      <c r="H17" s="2590"/>
      <c r="I17" s="2590"/>
      <c r="J17" s="2590"/>
      <c r="K17" s="1429"/>
      <c r="L17" s="52"/>
      <c r="M17" s="2590" t="s">
        <v>476</v>
      </c>
      <c r="N17" s="2590"/>
      <c r="O17" s="54"/>
      <c r="P17" s="54" t="s">
        <v>478</v>
      </c>
      <c r="Q17" s="2590" t="s">
        <v>480</v>
      </c>
      <c r="R17" s="2590"/>
      <c r="S17" s="2590" t="s">
        <v>475</v>
      </c>
      <c r="T17" s="2590"/>
      <c r="U17" s="272"/>
    </row>
    <row r="18" spans="1:21" ht="11.25" customHeight="1" x14ac:dyDescent="0.2">
      <c r="A18" s="52"/>
      <c r="B18" s="52"/>
      <c r="C18" s="2590"/>
      <c r="D18" s="2590"/>
      <c r="E18" s="583"/>
      <c r="F18" s="1429"/>
      <c r="G18" s="2590"/>
      <c r="H18" s="2590"/>
      <c r="I18" s="2590"/>
      <c r="J18" s="2590"/>
      <c r="K18" s="1429"/>
      <c r="L18" s="52"/>
      <c r="M18" s="2590" t="s">
        <v>477</v>
      </c>
      <c r="N18" s="2590"/>
      <c r="O18" s="583" t="s">
        <v>907</v>
      </c>
      <c r="P18" s="272" t="s">
        <v>479</v>
      </c>
      <c r="Q18" s="2590" t="s">
        <v>481</v>
      </c>
      <c r="R18" s="2590"/>
      <c r="S18" s="2590" t="s">
        <v>12</v>
      </c>
      <c r="T18" s="2590"/>
      <c r="U18" s="272"/>
    </row>
    <row r="19" spans="1:21" ht="11.25" customHeight="1" x14ac:dyDescent="0.2">
      <c r="A19" s="378">
        <v>1</v>
      </c>
      <c r="B19" s="379" t="s">
        <v>171</v>
      </c>
      <c r="C19" s="1469"/>
      <c r="D19" s="1469"/>
      <c r="E19" s="1470"/>
      <c r="F19" s="1471"/>
      <c r="G19" s="1470"/>
      <c r="H19" s="1471"/>
      <c r="I19" s="1471"/>
      <c r="J19" s="1471"/>
      <c r="K19" s="1471"/>
      <c r="L19" s="1471"/>
      <c r="M19" s="380"/>
      <c r="N19" s="1115">
        <v>1480</v>
      </c>
      <c r="O19" s="1116"/>
      <c r="P19" s="1117">
        <v>381820</v>
      </c>
      <c r="Q19" s="1116"/>
      <c r="R19" s="1117">
        <v>1639</v>
      </c>
      <c r="S19" s="1117"/>
      <c r="T19" s="1117">
        <f>N19+P19-R19</f>
        <v>381661</v>
      </c>
      <c r="U19" s="55"/>
    </row>
    <row r="20" spans="1:21" ht="11.25" customHeight="1" x14ac:dyDescent="0.2">
      <c r="A20" s="381">
        <v>2</v>
      </c>
      <c r="B20" s="382" t="s">
        <v>723</v>
      </c>
      <c r="C20" s="384"/>
      <c r="D20" s="384"/>
      <c r="E20" s="385"/>
      <c r="F20" s="384"/>
      <c r="G20" s="385"/>
      <c r="H20" s="384"/>
      <c r="I20" s="386"/>
      <c r="J20" s="386"/>
      <c r="K20" s="386"/>
      <c r="L20" s="386"/>
      <c r="M20" s="383"/>
      <c r="N20" s="1118">
        <v>375</v>
      </c>
      <c r="O20" s="1119"/>
      <c r="P20" s="1118">
        <v>75380</v>
      </c>
      <c r="Q20" s="1119"/>
      <c r="R20" s="1118">
        <v>23</v>
      </c>
      <c r="S20" s="1120"/>
      <c r="T20" s="1120">
        <f>N20+P20-R20</f>
        <v>75732</v>
      </c>
      <c r="U20" s="56"/>
    </row>
    <row r="21" spans="1:21" ht="11.25" customHeight="1" x14ac:dyDescent="0.2">
      <c r="A21" s="381" t="s">
        <v>13</v>
      </c>
      <c r="B21" s="382" t="s">
        <v>1202</v>
      </c>
      <c r="C21" s="384"/>
      <c r="D21" s="384"/>
      <c r="E21" s="385"/>
      <c r="F21" s="384"/>
      <c r="G21" s="385"/>
      <c r="H21" s="384"/>
      <c r="I21" s="386"/>
      <c r="J21" s="386"/>
      <c r="K21" s="386"/>
      <c r="L21" s="386"/>
      <c r="M21" s="383"/>
      <c r="N21" s="1118">
        <v>0</v>
      </c>
      <c r="O21" s="1119"/>
      <c r="P21" s="1118">
        <v>11</v>
      </c>
      <c r="Q21" s="1119"/>
      <c r="R21" s="1118">
        <v>0</v>
      </c>
      <c r="S21" s="1120"/>
      <c r="T21" s="1120">
        <f>N21+P21-R21</f>
        <v>11</v>
      </c>
      <c r="U21" s="56"/>
    </row>
    <row r="22" spans="1:21" ht="11.25" customHeight="1" x14ac:dyDescent="0.2">
      <c r="A22" s="57">
        <v>3</v>
      </c>
      <c r="B22" s="58" t="s">
        <v>1203</v>
      </c>
      <c r="C22" s="58"/>
      <c r="D22" s="387"/>
      <c r="E22" s="388"/>
      <c r="F22" s="387"/>
      <c r="G22" s="388"/>
      <c r="H22" s="387"/>
      <c r="I22" s="389"/>
      <c r="J22" s="1114"/>
      <c r="K22" s="1477"/>
      <c r="L22" s="1478"/>
      <c r="M22" s="59"/>
      <c r="N22" s="1121">
        <v>29</v>
      </c>
      <c r="O22" s="1122"/>
      <c r="P22" s="1121">
        <v>248678</v>
      </c>
      <c r="Q22" s="1122"/>
      <c r="R22" s="1121">
        <v>102</v>
      </c>
      <c r="S22" s="1123"/>
      <c r="T22" s="1124">
        <f>N22+P22-R22</f>
        <v>248605</v>
      </c>
      <c r="U22" s="60"/>
    </row>
    <row r="23" spans="1:21" ht="12" customHeight="1" thickBot="1" x14ac:dyDescent="0.25">
      <c r="A23" s="61">
        <v>4</v>
      </c>
      <c r="B23" s="62" t="s">
        <v>11</v>
      </c>
      <c r="C23" s="1472"/>
      <c r="D23" s="1473"/>
      <c r="E23" s="1474"/>
      <c r="F23" s="1473"/>
      <c r="G23" s="1474"/>
      <c r="H23" s="1473"/>
      <c r="I23" s="1473"/>
      <c r="J23" s="1473"/>
      <c r="K23" s="1475"/>
      <c r="L23" s="1476"/>
      <c r="M23" s="63"/>
      <c r="N23" s="1125">
        <f>SUM(N19:N22)</f>
        <v>1884</v>
      </c>
      <c r="O23" s="1126"/>
      <c r="P23" s="1125">
        <f>SUM(P19:P22)</f>
        <v>705889</v>
      </c>
      <c r="Q23" s="1126"/>
      <c r="R23" s="1125">
        <f>SUM(R19:R22)</f>
        <v>1764</v>
      </c>
      <c r="S23" s="1125"/>
      <c r="T23" s="1125">
        <f>SUM(T19:T22)</f>
        <v>706009</v>
      </c>
      <c r="U23" s="64"/>
    </row>
    <row r="24" spans="1:21" ht="2.25" customHeight="1" x14ac:dyDescent="0.2">
      <c r="A24" s="2591"/>
      <c r="B24" s="2591"/>
      <c r="C24" s="2591"/>
      <c r="D24" s="2591"/>
      <c r="E24" s="2591"/>
      <c r="F24" s="2591"/>
      <c r="G24" s="2591"/>
      <c r="H24" s="2591"/>
      <c r="I24" s="2591"/>
      <c r="J24" s="2591"/>
      <c r="K24" s="2591"/>
      <c r="L24" s="2592"/>
      <c r="M24" s="2591"/>
      <c r="N24" s="2591"/>
      <c r="O24" s="2591"/>
      <c r="P24" s="2591"/>
      <c r="Q24" s="2591"/>
      <c r="R24" s="2591"/>
      <c r="S24" s="2591"/>
      <c r="T24" s="2591"/>
      <c r="U24" s="273"/>
    </row>
    <row r="25" spans="1:21" ht="45.75" customHeight="1" x14ac:dyDescent="0.2">
      <c r="A25" s="65" t="s">
        <v>907</v>
      </c>
      <c r="B25" s="2593" t="s">
        <v>1360</v>
      </c>
      <c r="C25" s="2593"/>
      <c r="D25" s="2593"/>
      <c r="E25" s="2593"/>
      <c r="F25" s="2593"/>
      <c r="G25" s="2593"/>
      <c r="H25" s="2593"/>
      <c r="I25" s="2593"/>
      <c r="J25" s="2593"/>
      <c r="K25" s="2593"/>
      <c r="L25" s="2593"/>
      <c r="M25" s="2593"/>
      <c r="N25" s="2593"/>
      <c r="O25" s="2593"/>
      <c r="P25" s="2593"/>
      <c r="Q25" s="2593"/>
      <c r="R25" s="2593"/>
      <c r="S25" s="2593"/>
      <c r="T25" s="2593"/>
      <c r="U25" s="2593"/>
    </row>
    <row r="26" spans="1:21" ht="9" customHeight="1" x14ac:dyDescent="0.2">
      <c r="A26" s="65" t="s">
        <v>908</v>
      </c>
      <c r="B26" s="2593" t="s">
        <v>724</v>
      </c>
      <c r="C26" s="2593"/>
      <c r="D26" s="2593"/>
      <c r="E26" s="2593"/>
      <c r="F26" s="2593"/>
      <c r="G26" s="2593"/>
      <c r="H26" s="2593"/>
      <c r="I26" s="2593"/>
      <c r="J26" s="2593"/>
      <c r="K26" s="2593"/>
      <c r="L26" s="2593"/>
      <c r="M26" s="2593"/>
      <c r="N26" s="2593"/>
      <c r="O26" s="2593"/>
      <c r="P26" s="2593"/>
      <c r="Q26" s="2593"/>
      <c r="R26" s="2593"/>
      <c r="S26" s="2593"/>
      <c r="T26" s="2593"/>
      <c r="U26" s="2593"/>
    </row>
    <row r="27" spans="1:21" ht="9" customHeight="1" x14ac:dyDescent="0.2">
      <c r="A27" s="65" t="s">
        <v>911</v>
      </c>
      <c r="B27" s="2595" t="s">
        <v>1308</v>
      </c>
      <c r="C27" s="2595"/>
      <c r="D27" s="2595"/>
      <c r="E27" s="2595"/>
      <c r="F27" s="2595"/>
      <c r="G27" s="2595"/>
      <c r="H27" s="2595"/>
      <c r="I27" s="2595"/>
      <c r="J27" s="2595"/>
      <c r="K27" s="2595"/>
      <c r="L27" s="2595"/>
      <c r="M27" s="2595"/>
      <c r="N27" s="2595"/>
      <c r="O27" s="2595"/>
      <c r="P27" s="2595"/>
      <c r="Q27" s="2595"/>
      <c r="R27" s="2595"/>
      <c r="S27" s="2595"/>
      <c r="T27" s="2595"/>
      <c r="U27" s="2595"/>
    </row>
    <row r="28" spans="1:21" ht="9.75" customHeight="1" x14ac:dyDescent="0.2">
      <c r="B28" s="2595"/>
      <c r="C28" s="2595"/>
      <c r="D28" s="2595"/>
      <c r="E28" s="2595"/>
      <c r="F28" s="2595"/>
      <c r="G28" s="2595"/>
      <c r="H28" s="2595"/>
      <c r="I28" s="2595"/>
      <c r="J28" s="2595"/>
      <c r="K28" s="2595"/>
      <c r="L28" s="2595"/>
      <c r="M28" s="2595"/>
      <c r="N28" s="2595"/>
      <c r="O28" s="2595"/>
      <c r="P28" s="2595"/>
      <c r="Q28" s="2595"/>
      <c r="R28" s="2595"/>
      <c r="S28" s="2595"/>
      <c r="T28" s="2595"/>
      <c r="U28" s="2595"/>
    </row>
  </sheetData>
  <mergeCells count="39">
    <mergeCell ref="S6:T6"/>
    <mergeCell ref="C7:D7"/>
    <mergeCell ref="G7:H7"/>
    <mergeCell ref="I7:J7"/>
    <mergeCell ref="M7:N7"/>
    <mergeCell ref="Q7:R7"/>
    <mergeCell ref="S7:T7"/>
    <mergeCell ref="C6:D6"/>
    <mergeCell ref="G6:H6"/>
    <mergeCell ref="I6:J6"/>
    <mergeCell ref="M6:N6"/>
    <mergeCell ref="Q6:R6"/>
    <mergeCell ref="A3:B3"/>
    <mergeCell ref="C3:K3"/>
    <mergeCell ref="M3:U3"/>
    <mergeCell ref="C5:F5"/>
    <mergeCell ref="M5:P5"/>
    <mergeCell ref="A1:U1"/>
    <mergeCell ref="B26:U26"/>
    <mergeCell ref="B27:U28"/>
    <mergeCell ref="A14:B14"/>
    <mergeCell ref="M14:U14"/>
    <mergeCell ref="M16:P16"/>
    <mergeCell ref="M17:N17"/>
    <mergeCell ref="Q17:R17"/>
    <mergeCell ref="S17:T17"/>
    <mergeCell ref="C14:K14"/>
    <mergeCell ref="C16:F16"/>
    <mergeCell ref="C17:D17"/>
    <mergeCell ref="G17:H17"/>
    <mergeCell ref="I17:J17"/>
    <mergeCell ref="C18:D18"/>
    <mergeCell ref="G18:H18"/>
    <mergeCell ref="M18:N18"/>
    <mergeCell ref="Q18:R18"/>
    <mergeCell ref="S18:T18"/>
    <mergeCell ref="A24:T24"/>
    <mergeCell ref="B25:U25"/>
    <mergeCell ref="I18:J18"/>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zoomScaleSheetLayoutView="100" workbookViewId="0">
      <selection activeCell="B71" sqref="B71"/>
    </sheetView>
  </sheetViews>
  <sheetFormatPr defaultColWidth="9.140625" defaultRowHeight="12" x14ac:dyDescent="0.2"/>
  <cols>
    <col min="1" max="1" width="3.5703125" style="608" customWidth="1"/>
    <col min="2" max="2" width="129.28515625" style="608" customWidth="1"/>
    <col min="3" max="3" width="4.28515625" style="608" customWidth="1"/>
    <col min="4" max="4" width="9.140625" style="608" customWidth="1"/>
    <col min="5" max="16384" width="9.140625" style="608"/>
  </cols>
  <sheetData>
    <row r="1" spans="1:3" s="604" customFormat="1" ht="15.75" customHeight="1" x14ac:dyDescent="0.2">
      <c r="A1" s="2260" t="s">
        <v>656</v>
      </c>
      <c r="B1" s="2260"/>
      <c r="C1" s="2260"/>
    </row>
    <row r="2" spans="1:3" s="607" customFormat="1" ht="9.75" customHeight="1" x14ac:dyDescent="0.2">
      <c r="A2" s="2263"/>
      <c r="B2" s="2263"/>
      <c r="C2" s="2263"/>
    </row>
    <row r="3" spans="1:3" s="607" customFormat="1" ht="45.75" customHeight="1" x14ac:dyDescent="0.2">
      <c r="A3" s="2262" t="s">
        <v>1311</v>
      </c>
      <c r="B3" s="2262"/>
      <c r="C3" s="2262"/>
    </row>
    <row r="4" spans="1:3" s="607" customFormat="1" ht="9.75" customHeight="1" x14ac:dyDescent="0.2">
      <c r="A4" s="2263"/>
      <c r="B4" s="2263"/>
      <c r="C4" s="2263"/>
    </row>
    <row r="5" spans="1:3" s="604" customFormat="1" ht="10.5" customHeight="1" x14ac:dyDescent="0.2">
      <c r="A5" s="2258" t="s">
        <v>872</v>
      </c>
      <c r="B5" s="2258"/>
      <c r="C5" s="2258"/>
    </row>
    <row r="6" spans="1:3" s="604" customFormat="1" ht="10.5" customHeight="1" x14ac:dyDescent="0.2">
      <c r="A6" s="2263"/>
      <c r="B6" s="2263"/>
      <c r="C6" s="2263"/>
    </row>
    <row r="7" spans="1:3" s="604" customFormat="1" ht="10.5" customHeight="1" x14ac:dyDescent="0.2">
      <c r="A7" s="2261" t="s">
        <v>870</v>
      </c>
      <c r="B7" s="2261"/>
      <c r="C7" s="1827">
        <v>1</v>
      </c>
    </row>
    <row r="8" spans="1:3" s="604" customFormat="1" ht="10.5" customHeight="1" x14ac:dyDescent="0.2">
      <c r="A8" s="2261" t="s">
        <v>1312</v>
      </c>
      <c r="B8" s="2261"/>
      <c r="C8" s="1827">
        <v>3</v>
      </c>
    </row>
    <row r="9" spans="1:3" s="604" customFormat="1" ht="10.5" customHeight="1" x14ac:dyDescent="0.2">
      <c r="A9" s="2261" t="s">
        <v>894</v>
      </c>
      <c r="B9" s="2261"/>
      <c r="C9" s="1827">
        <v>4</v>
      </c>
    </row>
    <row r="10" spans="1:3" s="604" customFormat="1" ht="10.5" customHeight="1" x14ac:dyDescent="0.2">
      <c r="A10" s="2255" t="s">
        <v>1313</v>
      </c>
      <c r="B10" s="2255"/>
      <c r="C10" s="1827">
        <v>5</v>
      </c>
    </row>
    <row r="11" spans="1:3" s="604" customFormat="1" ht="10.5" customHeight="1" x14ac:dyDescent="0.2">
      <c r="A11" s="2255" t="s">
        <v>1264</v>
      </c>
      <c r="B11" s="2255"/>
      <c r="C11" s="1827">
        <v>6</v>
      </c>
    </row>
    <row r="12" spans="1:3" s="604" customFormat="1" ht="10.5" customHeight="1" x14ac:dyDescent="0.2">
      <c r="A12" s="2255" t="s">
        <v>1314</v>
      </c>
      <c r="B12" s="2255"/>
      <c r="C12" s="1827">
        <v>7</v>
      </c>
    </row>
    <row r="13" spans="1:3" s="604" customFormat="1" ht="10.5" customHeight="1" x14ac:dyDescent="0.2">
      <c r="A13" s="2255" t="s">
        <v>1265</v>
      </c>
      <c r="B13" s="2255"/>
      <c r="C13" s="1827">
        <v>8</v>
      </c>
    </row>
    <row r="14" spans="1:3" s="604" customFormat="1" ht="10.5" customHeight="1" x14ac:dyDescent="0.2">
      <c r="A14" s="2255" t="s">
        <v>1061</v>
      </c>
      <c r="B14" s="2255"/>
      <c r="C14" s="1827">
        <v>10</v>
      </c>
    </row>
    <row r="15" spans="1:3" s="604" customFormat="1" ht="10.5" customHeight="1" x14ac:dyDescent="0.2">
      <c r="A15" s="2255" t="s">
        <v>939</v>
      </c>
      <c r="B15" s="2255"/>
      <c r="C15" s="1827">
        <v>12</v>
      </c>
    </row>
    <row r="16" spans="1:3" s="604" customFormat="1" ht="10.5" customHeight="1" x14ac:dyDescent="0.2">
      <c r="A16" s="2255" t="s">
        <v>1283</v>
      </c>
      <c r="B16" s="2255"/>
      <c r="C16" s="1827">
        <v>13</v>
      </c>
    </row>
    <row r="17" spans="1:3" s="604" customFormat="1" ht="10.5" customHeight="1" x14ac:dyDescent="0.2">
      <c r="A17" s="2255" t="s">
        <v>1138</v>
      </c>
      <c r="B17" s="2255"/>
      <c r="C17" s="1827">
        <v>14</v>
      </c>
    </row>
    <row r="18" spans="1:3" s="604" customFormat="1" ht="10.5" customHeight="1" x14ac:dyDescent="0.2">
      <c r="A18" s="2255" t="s">
        <v>1393</v>
      </c>
      <c r="B18" s="2255"/>
      <c r="C18" s="1827">
        <v>15</v>
      </c>
    </row>
    <row r="19" spans="1:3" s="604" customFormat="1" ht="10.5" customHeight="1" x14ac:dyDescent="0.2">
      <c r="A19" s="2255" t="s">
        <v>1062</v>
      </c>
      <c r="B19" s="2255"/>
      <c r="C19" s="1827">
        <v>15</v>
      </c>
    </row>
    <row r="20" spans="1:3" s="604" customFormat="1" ht="10.5" customHeight="1" x14ac:dyDescent="0.2">
      <c r="A20" s="2255" t="s">
        <v>904</v>
      </c>
      <c r="B20" s="2255"/>
      <c r="C20" s="1827">
        <v>16</v>
      </c>
    </row>
    <row r="21" spans="1:3" s="604" customFormat="1" ht="10.5" customHeight="1" x14ac:dyDescent="0.2">
      <c r="A21" s="2255" t="s">
        <v>895</v>
      </c>
      <c r="B21" s="2255"/>
      <c r="C21" s="1827">
        <v>17</v>
      </c>
    </row>
    <row r="22" spans="1:3" s="604" customFormat="1" ht="10.5" customHeight="1" x14ac:dyDescent="0.2">
      <c r="A22" s="2255" t="s">
        <v>1316</v>
      </c>
      <c r="B22" s="2255"/>
      <c r="C22" s="1827">
        <v>18</v>
      </c>
    </row>
    <row r="23" spans="1:3" s="604" customFormat="1" ht="10.5" customHeight="1" x14ac:dyDescent="0.2">
      <c r="A23" s="2255" t="s">
        <v>1315</v>
      </c>
      <c r="B23" s="2255"/>
      <c r="C23" s="1827">
        <v>19</v>
      </c>
    </row>
    <row r="24" spans="1:3" s="604" customFormat="1" ht="10.5" customHeight="1" x14ac:dyDescent="0.2">
      <c r="A24" s="2255" t="s">
        <v>1317</v>
      </c>
      <c r="B24" s="2255"/>
      <c r="C24" s="1827">
        <v>21</v>
      </c>
    </row>
    <row r="25" spans="1:3" s="604" customFormat="1" ht="10.5" customHeight="1" x14ac:dyDescent="0.2">
      <c r="A25" s="2255" t="s">
        <v>896</v>
      </c>
      <c r="B25" s="2255"/>
      <c r="C25" s="1827">
        <v>23</v>
      </c>
    </row>
    <row r="26" spans="1:3" s="604" customFormat="1" ht="10.5" customHeight="1" x14ac:dyDescent="0.2">
      <c r="A26" s="2255" t="s">
        <v>871</v>
      </c>
      <c r="B26" s="2255"/>
      <c r="C26" s="1827">
        <v>29</v>
      </c>
    </row>
    <row r="27" spans="1:3" s="604" customFormat="1" ht="10.5" customHeight="1" x14ac:dyDescent="0.2">
      <c r="A27" s="2255" t="s">
        <v>897</v>
      </c>
      <c r="B27" s="2255"/>
      <c r="C27" s="1827">
        <v>30</v>
      </c>
    </row>
    <row r="28" spans="1:3" s="604" customFormat="1" ht="10.5" customHeight="1" x14ac:dyDescent="0.2">
      <c r="A28" s="2255" t="s">
        <v>898</v>
      </c>
      <c r="B28" s="2255"/>
      <c r="C28" s="1827">
        <v>31</v>
      </c>
    </row>
    <row r="29" spans="1:3" s="604" customFormat="1" ht="10.5" customHeight="1" x14ac:dyDescent="0.2">
      <c r="A29" s="2255" t="s">
        <v>899</v>
      </c>
      <c r="B29" s="2255"/>
      <c r="C29" s="1827">
        <v>32</v>
      </c>
    </row>
    <row r="30" spans="1:3" s="604" customFormat="1" ht="10.5" customHeight="1" x14ac:dyDescent="0.2">
      <c r="A30" s="2255" t="s">
        <v>900</v>
      </c>
      <c r="B30" s="2255"/>
      <c r="C30" s="1827">
        <v>33</v>
      </c>
    </row>
    <row r="31" spans="1:3" s="604" customFormat="1" ht="10.5" customHeight="1" x14ac:dyDescent="0.2">
      <c r="A31" s="2255" t="s">
        <v>901</v>
      </c>
      <c r="B31" s="2255"/>
      <c r="C31" s="1827">
        <v>36</v>
      </c>
    </row>
    <row r="32" spans="1:3" s="604" customFormat="1" ht="10.5" customHeight="1" x14ac:dyDescent="0.2">
      <c r="A32" s="2255" t="s">
        <v>867</v>
      </c>
      <c r="B32" s="2255"/>
      <c r="C32" s="1827">
        <v>37</v>
      </c>
    </row>
    <row r="33" spans="1:3" s="604" customFormat="1" ht="10.5" customHeight="1" x14ac:dyDescent="0.2">
      <c r="A33" s="2255" t="s">
        <v>902</v>
      </c>
      <c r="B33" s="2255"/>
      <c r="C33" s="1827">
        <v>38</v>
      </c>
    </row>
    <row r="34" spans="1:3" s="604" customFormat="1" ht="10.5" customHeight="1" x14ac:dyDescent="0.2">
      <c r="A34" s="2255" t="s">
        <v>868</v>
      </c>
      <c r="B34" s="2255"/>
      <c r="C34" s="1827">
        <v>39</v>
      </c>
    </row>
    <row r="35" spans="1:3" s="604" customFormat="1" ht="10.5" customHeight="1" x14ac:dyDescent="0.2">
      <c r="A35" s="2255" t="s">
        <v>869</v>
      </c>
      <c r="B35" s="2255"/>
      <c r="C35" s="1827">
        <v>40</v>
      </c>
    </row>
    <row r="36" spans="1:3" s="604" customFormat="1" ht="10.5" customHeight="1" x14ac:dyDescent="0.2">
      <c r="A36" s="2255" t="s">
        <v>1139</v>
      </c>
      <c r="B36" s="2255"/>
      <c r="C36" s="1827">
        <v>41</v>
      </c>
    </row>
    <row r="37" spans="1:3" s="604" customFormat="1" ht="10.5" customHeight="1" x14ac:dyDescent="0.2">
      <c r="A37" s="2255" t="s">
        <v>1140</v>
      </c>
      <c r="B37" s="2255"/>
      <c r="C37" s="1827">
        <v>43</v>
      </c>
    </row>
    <row r="38" spans="1:3" s="604" customFormat="1" ht="10.5" customHeight="1" x14ac:dyDescent="0.2">
      <c r="A38" s="606"/>
      <c r="B38" s="606"/>
      <c r="C38" s="605"/>
    </row>
    <row r="39" spans="1:3" s="604" customFormat="1" ht="10.5" customHeight="1" x14ac:dyDescent="0.2">
      <c r="A39" s="2258" t="s">
        <v>655</v>
      </c>
      <c r="B39" s="2258"/>
      <c r="C39" s="2258"/>
    </row>
    <row r="40" spans="1:3" s="607" customFormat="1" ht="10.5" customHeight="1" x14ac:dyDescent="0.2">
      <c r="A40" s="2259"/>
      <c r="B40" s="2259"/>
      <c r="C40" s="2259"/>
    </row>
    <row r="41" spans="1:3" s="604" customFormat="1" ht="10.5" customHeight="1" x14ac:dyDescent="0.2">
      <c r="A41" s="2265" t="s">
        <v>866</v>
      </c>
      <c r="B41" s="2265"/>
      <c r="C41" s="2265"/>
    </row>
    <row r="42" spans="1:3" s="604" customFormat="1" ht="10.5" customHeight="1" x14ac:dyDescent="0.2">
      <c r="A42" s="2266" t="s">
        <v>654</v>
      </c>
      <c r="B42" s="2266"/>
      <c r="C42" s="605">
        <v>45</v>
      </c>
    </row>
    <row r="43" spans="1:3" s="604" customFormat="1" ht="10.5" customHeight="1" x14ac:dyDescent="0.2">
      <c r="A43" s="2264" t="s">
        <v>653</v>
      </c>
      <c r="B43" s="2264"/>
      <c r="C43" s="605">
        <v>46</v>
      </c>
    </row>
    <row r="44" spans="1:3" s="604" customFormat="1" ht="10.5" customHeight="1" x14ac:dyDescent="0.2">
      <c r="A44" s="2264" t="s">
        <v>652</v>
      </c>
      <c r="B44" s="2264"/>
      <c r="C44" s="605">
        <v>47</v>
      </c>
    </row>
    <row r="45" spans="1:3" s="604" customFormat="1" ht="10.5" customHeight="1" x14ac:dyDescent="0.2">
      <c r="A45" s="2264" t="s">
        <v>651</v>
      </c>
      <c r="B45" s="2264"/>
      <c r="C45" s="605">
        <v>48</v>
      </c>
    </row>
    <row r="46" spans="1:3" s="604" customFormat="1" ht="10.5" customHeight="1" x14ac:dyDescent="0.2">
      <c r="A46" s="2264" t="s">
        <v>650</v>
      </c>
      <c r="B46" s="2264"/>
      <c r="C46" s="605">
        <v>49</v>
      </c>
    </row>
    <row r="47" spans="1:3" s="604" customFormat="1" ht="10.5" customHeight="1" x14ac:dyDescent="0.2">
      <c r="A47" s="2264" t="s">
        <v>649</v>
      </c>
      <c r="B47" s="2264"/>
      <c r="C47" s="605">
        <v>50</v>
      </c>
    </row>
    <row r="48" spans="1:3" s="604" customFormat="1" ht="10.5" hidden="1" customHeight="1" x14ac:dyDescent="0.2">
      <c r="A48" s="609"/>
      <c r="B48" s="609"/>
      <c r="C48" s="605"/>
    </row>
    <row r="49" spans="1:3" s="604" customFormat="1" ht="10.5" customHeight="1" x14ac:dyDescent="0.2">
      <c r="A49" s="606"/>
      <c r="B49" s="606"/>
      <c r="C49" s="605"/>
    </row>
    <row r="50" spans="1:3" s="604" customFormat="1" ht="10.5" customHeight="1" x14ac:dyDescent="0.2">
      <c r="A50" s="2257" t="s">
        <v>648</v>
      </c>
      <c r="B50" s="2257"/>
      <c r="C50" s="605">
        <v>51</v>
      </c>
    </row>
    <row r="52" spans="1:3" x14ac:dyDescent="0.2">
      <c r="A52" s="2256"/>
      <c r="B52" s="2256"/>
    </row>
    <row r="53" spans="1:3" x14ac:dyDescent="0.2">
      <c r="A53" s="2256"/>
      <c r="B53" s="2256"/>
    </row>
  </sheetData>
  <sheetProtection formatCells="0" formatColumns="0" formatRows="0" sort="0" autoFilter="0" pivotTables="0"/>
  <mergeCells count="49">
    <mergeCell ref="A46:B46"/>
    <mergeCell ref="A47:B47"/>
    <mergeCell ref="A41:C41"/>
    <mergeCell ref="A42:B42"/>
    <mergeCell ref="A43:B43"/>
    <mergeCell ref="A44:B44"/>
    <mergeCell ref="A45:B45"/>
    <mergeCell ref="A11:B11"/>
    <mergeCell ref="A12:B12"/>
    <mergeCell ref="A2:C2"/>
    <mergeCell ref="A6:C6"/>
    <mergeCell ref="A5:C5"/>
    <mergeCell ref="A10:B10"/>
    <mergeCell ref="A8:B8"/>
    <mergeCell ref="A1:C1"/>
    <mergeCell ref="A9:B9"/>
    <mergeCell ref="A7:B7"/>
    <mergeCell ref="A3:C3"/>
    <mergeCell ref="A4:C4"/>
    <mergeCell ref="A53:B53"/>
    <mergeCell ref="A50:B50"/>
    <mergeCell ref="A26:B26"/>
    <mergeCell ref="A27:B27"/>
    <mergeCell ref="A28:B28"/>
    <mergeCell ref="A29:B29"/>
    <mergeCell ref="A30:B30"/>
    <mergeCell ref="A36:B36"/>
    <mergeCell ref="A37:B37"/>
    <mergeCell ref="A34:B34"/>
    <mergeCell ref="A35:B35"/>
    <mergeCell ref="A31:B31"/>
    <mergeCell ref="A32:B32"/>
    <mergeCell ref="A52:B52"/>
    <mergeCell ref="A39:C39"/>
    <mergeCell ref="A40:C40"/>
    <mergeCell ref="A33:B33"/>
    <mergeCell ref="A20:B20"/>
    <mergeCell ref="A21:B21"/>
    <mergeCell ref="A23:B23"/>
    <mergeCell ref="A24:B24"/>
    <mergeCell ref="A22:B22"/>
    <mergeCell ref="A25:B25"/>
    <mergeCell ref="A18:B18"/>
    <mergeCell ref="A19:B19"/>
    <mergeCell ref="A13:B13"/>
    <mergeCell ref="A14:B14"/>
    <mergeCell ref="A15:B15"/>
    <mergeCell ref="A16:B16"/>
    <mergeCell ref="A17:B17"/>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zoomScaleSheetLayoutView="100" workbookViewId="0">
      <selection activeCell="B22" sqref="B22"/>
    </sheetView>
  </sheetViews>
  <sheetFormatPr defaultColWidth="9.140625" defaultRowHeight="9.75" customHeight="1" x14ac:dyDescent="0.2"/>
  <cols>
    <col min="1" max="1" width="2.140625" style="15" customWidth="1"/>
    <col min="2" max="2" width="102.85546875" style="15" customWidth="1"/>
    <col min="3" max="3" width="7.140625" style="15" customWidth="1"/>
    <col min="4" max="4" width="1.42578125" style="1327" customWidth="1"/>
    <col min="5" max="5" width="7.140625" style="1327" customWidth="1"/>
    <col min="6" max="6" width="1.42578125" style="1327" customWidth="1"/>
    <col min="7" max="7" width="7.140625" style="15" customWidth="1"/>
    <col min="8" max="8" width="1.28515625" style="15" customWidth="1"/>
    <col min="9" max="9" width="9.140625" style="15" customWidth="1"/>
    <col min="10" max="16384" width="9.140625" style="15"/>
  </cols>
  <sheetData>
    <row r="1" spans="1:8" ht="18.75" customHeight="1" x14ac:dyDescent="0.25">
      <c r="A1" s="2297" t="s">
        <v>1234</v>
      </c>
      <c r="B1" s="2297"/>
      <c r="C1" s="2297"/>
      <c r="D1" s="2297"/>
      <c r="E1" s="2297"/>
      <c r="F1" s="2297"/>
      <c r="G1" s="2297"/>
      <c r="H1" s="2297"/>
    </row>
    <row r="2" spans="1:8" ht="9" customHeight="1" x14ac:dyDescent="0.25">
      <c r="A2" s="66"/>
      <c r="B2" s="66"/>
      <c r="C2" s="66"/>
      <c r="D2" s="66"/>
      <c r="E2" s="66"/>
      <c r="F2" s="66"/>
      <c r="G2" s="66"/>
      <c r="H2" s="66"/>
    </row>
    <row r="3" spans="1:8" ht="12" customHeight="1" x14ac:dyDescent="0.2">
      <c r="A3" s="2605" t="s">
        <v>420</v>
      </c>
      <c r="B3" s="2605"/>
      <c r="C3" s="1479" t="s">
        <v>1274</v>
      </c>
      <c r="D3" s="1480"/>
      <c r="E3" s="1485" t="s">
        <v>949</v>
      </c>
      <c r="F3" s="1480"/>
      <c r="G3" s="1128" t="s">
        <v>102</v>
      </c>
      <c r="H3" s="67"/>
    </row>
    <row r="4" spans="1:8" ht="12" customHeight="1" x14ac:dyDescent="0.2">
      <c r="A4" s="68"/>
      <c r="B4" s="68"/>
      <c r="C4" s="69" t="s">
        <v>0</v>
      </c>
      <c r="D4" s="69"/>
      <c r="E4" s="69" t="s">
        <v>0</v>
      </c>
      <c r="F4" s="69"/>
      <c r="G4" s="69" t="s">
        <v>0</v>
      </c>
      <c r="H4" s="69"/>
    </row>
    <row r="5" spans="1:8" ht="12" customHeight="1" x14ac:dyDescent="0.2">
      <c r="A5" s="390">
        <v>1</v>
      </c>
      <c r="B5" s="391" t="s">
        <v>726</v>
      </c>
      <c r="C5" s="1702">
        <v>2443</v>
      </c>
      <c r="D5" s="1481"/>
      <c r="E5" s="1129">
        <v>1884</v>
      </c>
      <c r="F5" s="1481"/>
      <c r="G5" s="1129">
        <v>2161</v>
      </c>
      <c r="H5" s="70"/>
    </row>
    <row r="6" spans="1:8" ht="12" customHeight="1" x14ac:dyDescent="0.2">
      <c r="A6" s="392">
        <v>2</v>
      </c>
      <c r="B6" s="393" t="s">
        <v>727</v>
      </c>
      <c r="C6" s="1717">
        <v>699</v>
      </c>
      <c r="D6" s="1482"/>
      <c r="E6" s="1130">
        <v>1147</v>
      </c>
      <c r="F6" s="1482"/>
      <c r="G6" s="1130">
        <v>591</v>
      </c>
      <c r="H6" s="71"/>
    </row>
    <row r="7" spans="1:8" ht="12" customHeight="1" x14ac:dyDescent="0.2">
      <c r="A7" s="394"/>
      <c r="B7" s="393" t="s">
        <v>482</v>
      </c>
      <c r="C7" s="1717">
        <v>-193</v>
      </c>
      <c r="D7" s="1482"/>
      <c r="E7" s="1130">
        <v>-240</v>
      </c>
      <c r="F7" s="1482"/>
      <c r="G7" s="1130">
        <v>-446</v>
      </c>
      <c r="H7" s="71"/>
    </row>
    <row r="8" spans="1:8" ht="12" customHeight="1" x14ac:dyDescent="0.2">
      <c r="A8" s="392">
        <v>3</v>
      </c>
      <c r="B8" s="393" t="s">
        <v>483</v>
      </c>
      <c r="C8" s="1717">
        <v>-134</v>
      </c>
      <c r="D8" s="1482"/>
      <c r="E8" s="1130">
        <v>-108</v>
      </c>
      <c r="F8" s="1482"/>
      <c r="G8" s="1130">
        <v>-159</v>
      </c>
      <c r="H8" s="71"/>
    </row>
    <row r="9" spans="1:8" ht="12" customHeight="1" x14ac:dyDescent="0.2">
      <c r="A9" s="392">
        <v>4</v>
      </c>
      <c r="B9" s="393" t="s">
        <v>484</v>
      </c>
      <c r="C9" s="1717">
        <v>-287</v>
      </c>
      <c r="D9" s="1482"/>
      <c r="E9" s="1130">
        <v>-278</v>
      </c>
      <c r="F9" s="1482"/>
      <c r="G9" s="1130">
        <v>-272</v>
      </c>
      <c r="H9" s="71"/>
    </row>
    <row r="10" spans="1:8" ht="12" customHeight="1" x14ac:dyDescent="0.2">
      <c r="A10" s="72">
        <v>5</v>
      </c>
      <c r="B10" s="73" t="s">
        <v>1235</v>
      </c>
      <c r="C10" s="1717">
        <v>29</v>
      </c>
      <c r="D10" s="1483"/>
      <c r="E10" s="1130">
        <v>38</v>
      </c>
      <c r="F10" s="1483"/>
      <c r="G10" s="1130">
        <v>9</v>
      </c>
      <c r="H10" s="74"/>
    </row>
    <row r="11" spans="1:8" ht="12" customHeight="1" thickBot="1" x14ac:dyDescent="0.25">
      <c r="A11" s="75">
        <v>6</v>
      </c>
      <c r="B11" s="76" t="s">
        <v>1277</v>
      </c>
      <c r="C11" s="1598">
        <f>SUM(C5:C10)</f>
        <v>2557</v>
      </c>
      <c r="D11" s="1484"/>
      <c r="E11" s="1109">
        <f>SUM(E5:E10)</f>
        <v>2443</v>
      </c>
      <c r="F11" s="1484"/>
      <c r="G11" s="1109">
        <f>SUM(G5:G10)</f>
        <v>1884</v>
      </c>
      <c r="H11" s="77"/>
    </row>
    <row r="12" spans="1:8" s="1327" customFormat="1" ht="3.75" customHeight="1" x14ac:dyDescent="0.2">
      <c r="A12" s="2246"/>
      <c r="B12" s="1325"/>
      <c r="C12" s="2247"/>
      <c r="D12" s="2247"/>
      <c r="E12" s="2248"/>
      <c r="F12" s="2247"/>
      <c r="G12" s="2248"/>
      <c r="H12" s="2248"/>
    </row>
    <row r="13" spans="1:8" s="130" customFormat="1" ht="45" customHeight="1" x14ac:dyDescent="0.15">
      <c r="A13" s="376" t="s">
        <v>907</v>
      </c>
      <c r="B13" s="2326" t="s">
        <v>1361</v>
      </c>
      <c r="C13" s="2326"/>
      <c r="D13" s="2326"/>
      <c r="E13" s="2326"/>
      <c r="F13" s="2326"/>
      <c r="G13" s="2326"/>
      <c r="H13" s="2326"/>
    </row>
    <row r="14" spans="1:8" s="130" customFormat="1" ht="9" customHeight="1" x14ac:dyDescent="0.15">
      <c r="A14" s="1365" t="s">
        <v>908</v>
      </c>
      <c r="B14" s="2606" t="s">
        <v>1236</v>
      </c>
      <c r="C14" s="2606"/>
      <c r="D14" s="2606"/>
      <c r="E14" s="2606"/>
      <c r="F14" s="2606"/>
      <c r="G14" s="2606"/>
      <c r="H14" s="2606"/>
    </row>
    <row r="15" spans="1:8" s="130" customFormat="1" ht="9" customHeight="1" x14ac:dyDescent="0.15">
      <c r="A15" s="1376" t="s">
        <v>911</v>
      </c>
      <c r="B15" s="2606" t="s">
        <v>1362</v>
      </c>
      <c r="C15" s="2606"/>
      <c r="D15" s="2606"/>
      <c r="E15" s="2606"/>
      <c r="F15" s="2606"/>
      <c r="G15" s="2606"/>
      <c r="H15" s="2606"/>
    </row>
  </sheetData>
  <mergeCells count="5">
    <mergeCell ref="A3:B3"/>
    <mergeCell ref="B13:H13"/>
    <mergeCell ref="B14:H14"/>
    <mergeCell ref="A1:H1"/>
    <mergeCell ref="B15:H1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zoomScaleSheetLayoutView="100" workbookViewId="0">
      <selection activeCell="I21" sqref="I21"/>
    </sheetView>
  </sheetViews>
  <sheetFormatPr defaultColWidth="9.140625" defaultRowHeight="9.75" customHeight="1" x14ac:dyDescent="0.2"/>
  <cols>
    <col min="1" max="1" width="2.140625" style="15" customWidth="1"/>
    <col min="2" max="2" width="20.7109375" style="15" customWidth="1"/>
    <col min="3" max="3" width="12.28515625" style="15" customWidth="1"/>
    <col min="4" max="4" width="1.7109375" style="15" customWidth="1"/>
    <col min="5" max="5" width="9.28515625" style="15" customWidth="1"/>
    <col min="6" max="6" width="1.7109375" style="15" customWidth="1"/>
    <col min="7" max="7" width="9.28515625" style="15" customWidth="1"/>
    <col min="8" max="9" width="1.7109375" style="15" customWidth="1"/>
    <col min="10" max="10" width="9.28515625" style="15" customWidth="1"/>
    <col min="11" max="11" width="1.7109375" style="15" customWidth="1"/>
    <col min="12" max="12" width="10.5703125" style="15" customWidth="1"/>
    <col min="13" max="14" width="1.28515625" style="15" customWidth="1"/>
    <col min="15" max="15" width="12.28515625" style="15" customWidth="1"/>
    <col min="16" max="16" width="1.7109375" style="15" customWidth="1"/>
    <col min="17" max="17" width="9.28515625" style="15" customWidth="1"/>
    <col min="18" max="18" width="1.7109375" style="15" customWidth="1"/>
    <col min="19" max="19" width="9.28515625" style="15" customWidth="1"/>
    <col min="20" max="21" width="1.7109375" style="15" customWidth="1"/>
    <col min="22" max="22" width="9.28515625" style="15" customWidth="1"/>
    <col min="23" max="23" width="1.7109375" style="15" customWidth="1"/>
    <col min="24" max="24" width="10.5703125" style="15" customWidth="1"/>
    <col min="25" max="25" width="1.28515625" style="15" customWidth="1"/>
    <col min="26" max="16384" width="9.140625" style="15"/>
  </cols>
  <sheetData>
    <row r="1" spans="1:25" ht="18.75" customHeight="1" x14ac:dyDescent="0.25">
      <c r="A1" s="2297" t="s">
        <v>1363</v>
      </c>
      <c r="B1" s="2297"/>
      <c r="C1" s="2297"/>
      <c r="D1" s="2297"/>
      <c r="E1" s="2297"/>
      <c r="F1" s="2297"/>
      <c r="G1" s="2297"/>
      <c r="H1" s="2297"/>
      <c r="I1" s="2297"/>
      <c r="J1" s="2297"/>
      <c r="K1" s="2297"/>
      <c r="L1" s="2297"/>
      <c r="M1" s="2297"/>
      <c r="N1" s="2297"/>
      <c r="O1" s="2297"/>
      <c r="P1" s="2297"/>
      <c r="Q1" s="2297"/>
      <c r="R1" s="2297"/>
      <c r="S1" s="2297"/>
      <c r="T1" s="2297"/>
      <c r="U1" s="2297"/>
      <c r="V1" s="2297"/>
      <c r="W1" s="2297"/>
      <c r="X1" s="2297"/>
      <c r="Y1" s="2297"/>
    </row>
    <row r="2" spans="1:25" ht="9" customHeight="1" x14ac:dyDescent="0.25">
      <c r="A2" s="66"/>
      <c r="B2" s="66"/>
      <c r="C2" s="66"/>
      <c r="D2" s="66"/>
      <c r="E2" s="66"/>
      <c r="F2" s="66"/>
      <c r="G2" s="66"/>
      <c r="H2" s="66"/>
      <c r="I2" s="66"/>
      <c r="J2" s="66"/>
      <c r="K2" s="66"/>
      <c r="L2" s="66"/>
      <c r="M2" s="66"/>
      <c r="N2" s="38"/>
      <c r="O2" s="66"/>
      <c r="P2" s="66"/>
      <c r="Q2" s="66"/>
      <c r="R2" s="66"/>
      <c r="S2" s="66"/>
      <c r="T2" s="66"/>
      <c r="U2" s="66"/>
      <c r="V2" s="66"/>
      <c r="W2" s="66"/>
      <c r="X2" s="66"/>
      <c r="Y2" s="66"/>
    </row>
    <row r="3" spans="1:25" s="1327" customFormat="1" ht="11.25" customHeight="1" x14ac:dyDescent="0.2">
      <c r="A3" s="2329" t="s">
        <v>420</v>
      </c>
      <c r="B3" s="2329"/>
      <c r="C3" s="2554" t="s">
        <v>1274</v>
      </c>
      <c r="D3" s="2555"/>
      <c r="E3" s="2555"/>
      <c r="F3" s="2555"/>
      <c r="G3" s="2555"/>
      <c r="H3" s="2555"/>
      <c r="I3" s="2555"/>
      <c r="J3" s="2555"/>
      <c r="K3" s="2555"/>
      <c r="L3" s="2555"/>
      <c r="M3" s="2556"/>
      <c r="N3" s="38"/>
      <c r="O3" s="2550" t="s">
        <v>949</v>
      </c>
      <c r="P3" s="2551"/>
      <c r="Q3" s="2551"/>
      <c r="R3" s="2551"/>
      <c r="S3" s="2551"/>
      <c r="T3" s="2551"/>
      <c r="U3" s="2551"/>
      <c r="V3" s="2551"/>
      <c r="W3" s="2551"/>
      <c r="X3" s="2551"/>
      <c r="Y3" s="2552"/>
    </row>
    <row r="4" spans="1:25" s="1327" customFormat="1" ht="11.25" customHeight="1" x14ac:dyDescent="0.2">
      <c r="C4" s="1441" t="s">
        <v>0</v>
      </c>
      <c r="D4" s="1441"/>
      <c r="E4" s="1441" t="s">
        <v>14</v>
      </c>
      <c r="F4" s="1441"/>
      <c r="G4" s="1441" t="s">
        <v>1</v>
      </c>
      <c r="H4" s="1441"/>
      <c r="I4" s="1441"/>
      <c r="J4" s="1441" t="s">
        <v>4</v>
      </c>
      <c r="K4" s="1441"/>
      <c r="L4" s="1441" t="s">
        <v>6</v>
      </c>
      <c r="M4" s="1441"/>
      <c r="N4" s="38"/>
      <c r="O4" s="1441" t="s">
        <v>0</v>
      </c>
      <c r="P4" s="1441"/>
      <c r="Q4" s="1441" t="s">
        <v>14</v>
      </c>
      <c r="R4" s="1441"/>
      <c r="S4" s="1441" t="s">
        <v>1</v>
      </c>
      <c r="T4" s="1441"/>
      <c r="U4" s="1441"/>
      <c r="V4" s="1441" t="s">
        <v>4</v>
      </c>
      <c r="W4" s="1441"/>
      <c r="X4" s="1441" t="s">
        <v>6</v>
      </c>
      <c r="Y4" s="1441"/>
    </row>
    <row r="5" spans="1:25" s="1327" customFormat="1" ht="11.25" customHeight="1" x14ac:dyDescent="0.2">
      <c r="A5" s="2"/>
      <c r="B5" s="2"/>
      <c r="C5" s="1425" t="s">
        <v>476</v>
      </c>
      <c r="D5" s="1425"/>
      <c r="E5" s="1425"/>
      <c r="F5" s="1425"/>
      <c r="G5" s="1425"/>
      <c r="H5" s="1425"/>
      <c r="I5" s="2424" t="s">
        <v>476</v>
      </c>
      <c r="J5" s="2424"/>
      <c r="K5" s="2608" t="s">
        <v>905</v>
      </c>
      <c r="L5" s="2608"/>
      <c r="M5" s="1430"/>
      <c r="N5" s="38"/>
      <c r="O5" s="1425" t="s">
        <v>476</v>
      </c>
      <c r="P5" s="1425"/>
      <c r="Q5" s="1425"/>
      <c r="R5" s="1425"/>
      <c r="S5" s="1425"/>
      <c r="T5" s="1425"/>
      <c r="U5" s="2424" t="s">
        <v>476</v>
      </c>
      <c r="V5" s="2424"/>
      <c r="W5" s="2608" t="s">
        <v>905</v>
      </c>
      <c r="X5" s="2608"/>
      <c r="Y5" s="1430"/>
    </row>
    <row r="6" spans="1:25" s="1327" customFormat="1" ht="11.25" customHeight="1" x14ac:dyDescent="0.2">
      <c r="A6" s="2"/>
      <c r="B6" s="2"/>
      <c r="C6" s="1425" t="s">
        <v>730</v>
      </c>
      <c r="D6" s="395"/>
      <c r="E6" s="1425"/>
      <c r="F6" s="395"/>
      <c r="G6" s="1425" t="s">
        <v>476</v>
      </c>
      <c r="H6" s="1425"/>
      <c r="I6" s="2424" t="s">
        <v>487</v>
      </c>
      <c r="J6" s="2424"/>
      <c r="K6" s="639"/>
      <c r="L6" s="2608" t="s">
        <v>487</v>
      </c>
      <c r="M6" s="2608"/>
      <c r="N6" s="38"/>
      <c r="O6" s="1425" t="s">
        <v>730</v>
      </c>
      <c r="P6" s="395"/>
      <c r="Q6" s="1425"/>
      <c r="R6" s="395"/>
      <c r="S6" s="1425" t="s">
        <v>476</v>
      </c>
      <c r="T6" s="1425"/>
      <c r="U6" s="2424" t="s">
        <v>487</v>
      </c>
      <c r="V6" s="2424"/>
      <c r="W6" s="639"/>
      <c r="X6" s="2608" t="s">
        <v>487</v>
      </c>
      <c r="Y6" s="2608"/>
    </row>
    <row r="7" spans="1:25" s="1327" customFormat="1" ht="11.25" customHeight="1" x14ac:dyDescent="0.2">
      <c r="A7" s="2"/>
      <c r="B7" s="2"/>
      <c r="C7" s="1425" t="s">
        <v>728</v>
      </c>
      <c r="D7" s="395"/>
      <c r="E7" s="1425" t="s">
        <v>476</v>
      </c>
      <c r="F7" s="395"/>
      <c r="G7" s="1425" t="s">
        <v>487</v>
      </c>
      <c r="H7" s="1425"/>
      <c r="I7" s="2424" t="s">
        <v>488</v>
      </c>
      <c r="J7" s="2424"/>
      <c r="K7" s="639"/>
      <c r="L7" s="2608" t="s">
        <v>645</v>
      </c>
      <c r="M7" s="2608"/>
      <c r="N7" s="38"/>
      <c r="O7" s="1425" t="s">
        <v>728</v>
      </c>
      <c r="P7" s="395"/>
      <c r="Q7" s="1425" t="s">
        <v>476</v>
      </c>
      <c r="R7" s="395"/>
      <c r="S7" s="1425" t="s">
        <v>487</v>
      </c>
      <c r="T7" s="1425"/>
      <c r="U7" s="2424" t="s">
        <v>488</v>
      </c>
      <c r="V7" s="2424"/>
      <c r="W7" s="639"/>
      <c r="X7" s="2608" t="s">
        <v>645</v>
      </c>
      <c r="Y7" s="2608"/>
    </row>
    <row r="8" spans="1:25" s="1327" customFormat="1" ht="11.25" customHeight="1" x14ac:dyDescent="0.2">
      <c r="A8" s="2"/>
      <c r="B8" s="2"/>
      <c r="C8" s="1431" t="s">
        <v>729</v>
      </c>
      <c r="D8" s="581" t="s">
        <v>907</v>
      </c>
      <c r="E8" s="1431" t="s">
        <v>731</v>
      </c>
      <c r="F8" s="581" t="s">
        <v>908</v>
      </c>
      <c r="G8" s="1431" t="s">
        <v>486</v>
      </c>
      <c r="H8" s="581" t="s">
        <v>911</v>
      </c>
      <c r="I8" s="2611" t="s">
        <v>489</v>
      </c>
      <c r="J8" s="2611"/>
      <c r="K8" s="639"/>
      <c r="L8" s="615" t="s">
        <v>326</v>
      </c>
      <c r="M8" s="669" t="s">
        <v>913</v>
      </c>
      <c r="N8" s="38"/>
      <c r="O8" s="1431" t="s">
        <v>729</v>
      </c>
      <c r="P8" s="581" t="s">
        <v>907</v>
      </c>
      <c r="Q8" s="1431" t="s">
        <v>731</v>
      </c>
      <c r="R8" s="581" t="s">
        <v>908</v>
      </c>
      <c r="S8" s="1431" t="s">
        <v>486</v>
      </c>
      <c r="T8" s="581" t="s">
        <v>911</v>
      </c>
      <c r="U8" s="2611" t="s">
        <v>489</v>
      </c>
      <c r="V8" s="2611"/>
      <c r="W8" s="639"/>
      <c r="X8" s="615" t="s">
        <v>326</v>
      </c>
      <c r="Y8" s="669" t="s">
        <v>913</v>
      </c>
    </row>
    <row r="9" spans="1:25" s="623" customFormat="1" ht="11.25" customHeight="1" x14ac:dyDescent="0.2">
      <c r="A9" s="619">
        <v>1</v>
      </c>
      <c r="B9" s="620" t="s">
        <v>171</v>
      </c>
      <c r="C9" s="1718">
        <v>44589</v>
      </c>
      <c r="D9" s="621"/>
      <c r="E9" s="621">
        <v>348356</v>
      </c>
      <c r="F9" s="621"/>
      <c r="G9" s="621">
        <v>347410</v>
      </c>
      <c r="H9" s="621"/>
      <c r="I9" s="621"/>
      <c r="J9" s="621">
        <v>946</v>
      </c>
      <c r="K9" s="621"/>
      <c r="L9" s="621">
        <v>0</v>
      </c>
      <c r="M9" s="622"/>
      <c r="N9" s="1131"/>
      <c r="O9" s="1132">
        <v>49718</v>
      </c>
      <c r="P9" s="1133"/>
      <c r="Q9" s="1133">
        <v>335354</v>
      </c>
      <c r="R9" s="1133"/>
      <c r="S9" s="1133">
        <v>334788</v>
      </c>
      <c r="T9" s="1133"/>
      <c r="U9" s="1133"/>
      <c r="V9" s="1133">
        <v>566</v>
      </c>
      <c r="W9" s="621"/>
      <c r="X9" s="621">
        <v>0</v>
      </c>
      <c r="Y9" s="622"/>
    </row>
    <row r="10" spans="1:25" s="623" customFormat="1" ht="11.25" customHeight="1" x14ac:dyDescent="0.2">
      <c r="A10" s="624">
        <v>2</v>
      </c>
      <c r="B10" s="625" t="s">
        <v>723</v>
      </c>
      <c r="C10" s="1719">
        <v>74817</v>
      </c>
      <c r="D10" s="626"/>
      <c r="E10" s="626">
        <v>18045</v>
      </c>
      <c r="F10" s="626"/>
      <c r="G10" s="626">
        <v>2627</v>
      </c>
      <c r="H10" s="626"/>
      <c r="I10" s="626"/>
      <c r="J10" s="626">
        <v>15418</v>
      </c>
      <c r="K10" s="626"/>
      <c r="L10" s="626">
        <v>0</v>
      </c>
      <c r="M10" s="627"/>
      <c r="N10" s="1131"/>
      <c r="O10" s="1134">
        <v>64411</v>
      </c>
      <c r="P10" s="1135"/>
      <c r="Q10" s="1135">
        <v>18415</v>
      </c>
      <c r="R10" s="1135"/>
      <c r="S10" s="1135">
        <v>2850</v>
      </c>
      <c r="T10" s="1135"/>
      <c r="U10" s="1135"/>
      <c r="V10" s="1135">
        <v>15565</v>
      </c>
      <c r="W10" s="626"/>
      <c r="X10" s="626">
        <v>0</v>
      </c>
      <c r="Y10" s="627"/>
    </row>
    <row r="11" spans="1:25" s="623" customFormat="1" ht="14.45" customHeight="1" thickBot="1" x14ac:dyDescent="0.25">
      <c r="A11" s="628">
        <v>3</v>
      </c>
      <c r="B11" s="629" t="s">
        <v>1204</v>
      </c>
      <c r="C11" s="1720">
        <f>SUM(C9:C10)</f>
        <v>119406</v>
      </c>
      <c r="D11" s="630"/>
      <c r="E11" s="630">
        <f>SUM(E9:E10)</f>
        <v>366401</v>
      </c>
      <c r="F11" s="630"/>
      <c r="G11" s="630">
        <f>SUM(G9:G10)</f>
        <v>350037</v>
      </c>
      <c r="H11" s="630"/>
      <c r="I11" s="630"/>
      <c r="J11" s="630">
        <f>SUM(J9:J10)</f>
        <v>16364</v>
      </c>
      <c r="K11" s="630"/>
      <c r="L11" s="630">
        <f>SUM(L9:L10)</f>
        <v>0</v>
      </c>
      <c r="M11" s="983"/>
      <c r="N11" s="1131"/>
      <c r="O11" s="1136">
        <f>SUM(O9:O10)</f>
        <v>114129</v>
      </c>
      <c r="P11" s="1137"/>
      <c r="Q11" s="1137">
        <f>SUM(Q9:Q10)</f>
        <v>353769</v>
      </c>
      <c r="R11" s="1137"/>
      <c r="S11" s="1137">
        <f>SUM(S9:S10)</f>
        <v>337638</v>
      </c>
      <c r="T11" s="1137"/>
      <c r="U11" s="1137"/>
      <c r="V11" s="1137">
        <f>SUM(V9:V10)</f>
        <v>16131</v>
      </c>
      <c r="W11" s="630"/>
      <c r="X11" s="630">
        <f>SUM(X9:X10)</f>
        <v>0</v>
      </c>
      <c r="Y11" s="983"/>
    </row>
    <row r="12" spans="1:25" s="623" customFormat="1" ht="12.75" customHeight="1" thickBot="1" x14ac:dyDescent="0.25">
      <c r="A12" s="632">
        <v>4</v>
      </c>
      <c r="B12" s="633" t="s">
        <v>732</v>
      </c>
      <c r="C12" s="1721">
        <v>1599</v>
      </c>
      <c r="D12" s="634"/>
      <c r="E12" s="634">
        <v>958</v>
      </c>
      <c r="F12" s="634"/>
      <c r="G12" s="634">
        <v>956</v>
      </c>
      <c r="H12" s="634"/>
      <c r="I12" s="634"/>
      <c r="J12" s="634">
        <v>2</v>
      </c>
      <c r="K12" s="634"/>
      <c r="L12" s="634">
        <v>0</v>
      </c>
      <c r="M12" s="631"/>
      <c r="N12" s="1131"/>
      <c r="O12" s="1138">
        <v>666</v>
      </c>
      <c r="P12" s="1139"/>
      <c r="Q12" s="1139">
        <v>1010</v>
      </c>
      <c r="R12" s="1139"/>
      <c r="S12" s="1139">
        <v>1008</v>
      </c>
      <c r="T12" s="1139"/>
      <c r="U12" s="1139"/>
      <c r="V12" s="1139">
        <v>2</v>
      </c>
      <c r="W12" s="634"/>
      <c r="X12" s="634">
        <v>0</v>
      </c>
      <c r="Y12" s="631"/>
    </row>
    <row r="13" spans="1:25" s="1327" customFormat="1" ht="9" customHeight="1" x14ac:dyDescent="0.25">
      <c r="A13" s="66"/>
      <c r="B13" s="66"/>
      <c r="C13" s="66"/>
      <c r="D13" s="66"/>
      <c r="E13" s="66"/>
      <c r="F13" s="66"/>
      <c r="G13" s="66"/>
      <c r="H13" s="66"/>
      <c r="I13" s="66"/>
      <c r="J13" s="66"/>
      <c r="K13" s="66"/>
      <c r="L13" s="66"/>
      <c r="M13" s="66"/>
      <c r="N13" s="38"/>
      <c r="O13" s="66"/>
      <c r="P13" s="66"/>
      <c r="Q13" s="66"/>
      <c r="R13" s="66"/>
      <c r="S13" s="66"/>
      <c r="T13" s="66"/>
      <c r="U13" s="66"/>
      <c r="V13" s="66"/>
      <c r="W13" s="66"/>
      <c r="X13" s="66"/>
      <c r="Y13" s="66"/>
    </row>
    <row r="14" spans="1:25" ht="11.25" customHeight="1" x14ac:dyDescent="0.2">
      <c r="A14" s="2329" t="s">
        <v>420</v>
      </c>
      <c r="B14" s="2329"/>
      <c r="C14" s="2612"/>
      <c r="D14" s="2612"/>
      <c r="E14" s="2612"/>
      <c r="F14" s="2612"/>
      <c r="G14" s="2612"/>
      <c r="H14" s="2612"/>
      <c r="I14" s="2612"/>
      <c r="J14" s="2612"/>
      <c r="K14" s="2612"/>
      <c r="L14" s="2612"/>
      <c r="M14" s="2612"/>
      <c r="N14" s="38"/>
      <c r="O14" s="2550" t="s">
        <v>102</v>
      </c>
      <c r="P14" s="2551"/>
      <c r="Q14" s="2551"/>
      <c r="R14" s="2551"/>
      <c r="S14" s="2551"/>
      <c r="T14" s="2551"/>
      <c r="U14" s="2551"/>
      <c r="V14" s="2551"/>
      <c r="W14" s="2551"/>
      <c r="X14" s="2551"/>
      <c r="Y14" s="2552"/>
    </row>
    <row r="15" spans="1:25" ht="11.25" customHeight="1" x14ac:dyDescent="0.2">
      <c r="C15" s="286"/>
      <c r="D15" s="286"/>
      <c r="E15" s="286"/>
      <c r="F15" s="286"/>
      <c r="G15" s="286"/>
      <c r="H15" s="286"/>
      <c r="I15" s="286"/>
      <c r="J15" s="286"/>
      <c r="K15" s="286"/>
      <c r="L15" s="286"/>
      <c r="M15" s="286"/>
      <c r="N15" s="38"/>
      <c r="O15" s="1018" t="s">
        <v>0</v>
      </c>
      <c r="P15" s="1018"/>
      <c r="Q15" s="1018" t="s">
        <v>14</v>
      </c>
      <c r="R15" s="1018"/>
      <c r="S15" s="1018" t="s">
        <v>1</v>
      </c>
      <c r="T15" s="1018"/>
      <c r="U15" s="1018"/>
      <c r="V15" s="1018" t="s">
        <v>4</v>
      </c>
      <c r="W15" s="1018"/>
      <c r="X15" s="1018" t="s">
        <v>6</v>
      </c>
      <c r="Y15" s="1018"/>
    </row>
    <row r="16" spans="1:25" ht="11.25" customHeight="1" x14ac:dyDescent="0.2">
      <c r="A16" s="2"/>
      <c r="B16" s="2"/>
      <c r="C16" s="271"/>
      <c r="D16" s="271"/>
      <c r="E16" s="271"/>
      <c r="F16" s="271"/>
      <c r="G16" s="271"/>
      <c r="H16" s="271"/>
      <c r="I16" s="2424"/>
      <c r="J16" s="2424"/>
      <c r="K16" s="2608"/>
      <c r="L16" s="2608"/>
      <c r="M16" s="638"/>
      <c r="N16" s="38"/>
      <c r="O16" s="1005" t="s">
        <v>476</v>
      </c>
      <c r="P16" s="1005"/>
      <c r="Q16" s="1005"/>
      <c r="R16" s="1005"/>
      <c r="S16" s="1005"/>
      <c r="T16" s="1005"/>
      <c r="U16" s="2424" t="s">
        <v>476</v>
      </c>
      <c r="V16" s="2424"/>
      <c r="W16" s="2608" t="s">
        <v>905</v>
      </c>
      <c r="X16" s="2608"/>
      <c r="Y16" s="1007"/>
    </row>
    <row r="17" spans="1:25" ht="11.25" customHeight="1" x14ac:dyDescent="0.2">
      <c r="A17" s="2"/>
      <c r="B17" s="2"/>
      <c r="C17" s="271"/>
      <c r="D17" s="395"/>
      <c r="E17" s="271"/>
      <c r="F17" s="395"/>
      <c r="G17" s="271"/>
      <c r="H17" s="271"/>
      <c r="I17" s="2424"/>
      <c r="J17" s="2424"/>
      <c r="K17" s="639"/>
      <c r="L17" s="2608"/>
      <c r="M17" s="2608"/>
      <c r="N17" s="38"/>
      <c r="O17" s="1005" t="s">
        <v>730</v>
      </c>
      <c r="P17" s="395"/>
      <c r="Q17" s="1005"/>
      <c r="R17" s="395"/>
      <c r="S17" s="1005" t="s">
        <v>476</v>
      </c>
      <c r="T17" s="1005"/>
      <c r="U17" s="2424" t="s">
        <v>487</v>
      </c>
      <c r="V17" s="2424"/>
      <c r="W17" s="639"/>
      <c r="X17" s="2608" t="s">
        <v>487</v>
      </c>
      <c r="Y17" s="2608"/>
    </row>
    <row r="18" spans="1:25" ht="11.25" customHeight="1" x14ac:dyDescent="0.2">
      <c r="A18" s="2"/>
      <c r="B18" s="2"/>
      <c r="C18" s="271"/>
      <c r="D18" s="395"/>
      <c r="E18" s="271"/>
      <c r="F18" s="395"/>
      <c r="G18" s="271"/>
      <c r="H18" s="271"/>
      <c r="I18" s="2424"/>
      <c r="J18" s="2424"/>
      <c r="K18" s="639"/>
      <c r="L18" s="2608"/>
      <c r="M18" s="2608"/>
      <c r="N18" s="38"/>
      <c r="O18" s="1005" t="s">
        <v>728</v>
      </c>
      <c r="P18" s="395"/>
      <c r="Q18" s="1005" t="s">
        <v>476</v>
      </c>
      <c r="R18" s="395"/>
      <c r="S18" s="1005" t="s">
        <v>487</v>
      </c>
      <c r="T18" s="1005"/>
      <c r="U18" s="2424" t="s">
        <v>488</v>
      </c>
      <c r="V18" s="2424"/>
      <c r="W18" s="639"/>
      <c r="X18" s="2608" t="s">
        <v>645</v>
      </c>
      <c r="Y18" s="2608"/>
    </row>
    <row r="19" spans="1:25" ht="11.25" customHeight="1" x14ac:dyDescent="0.2">
      <c r="A19" s="2"/>
      <c r="B19" s="2"/>
      <c r="C19" s="1425"/>
      <c r="D19" s="1486"/>
      <c r="E19" s="1425"/>
      <c r="F19" s="1486"/>
      <c r="G19" s="1425"/>
      <c r="H19" s="1486"/>
      <c r="I19" s="2424"/>
      <c r="J19" s="2424"/>
      <c r="K19" s="639"/>
      <c r="L19" s="1487"/>
      <c r="M19" s="1488"/>
      <c r="N19" s="38"/>
      <c r="O19" s="1008" t="s">
        <v>729</v>
      </c>
      <c r="P19" s="581" t="s">
        <v>907</v>
      </c>
      <c r="Q19" s="1008" t="s">
        <v>731</v>
      </c>
      <c r="R19" s="581" t="s">
        <v>908</v>
      </c>
      <c r="S19" s="1008" t="s">
        <v>486</v>
      </c>
      <c r="T19" s="581" t="s">
        <v>911</v>
      </c>
      <c r="U19" s="2611" t="s">
        <v>489</v>
      </c>
      <c r="V19" s="2611"/>
      <c r="W19" s="639"/>
      <c r="X19" s="615" t="s">
        <v>326</v>
      </c>
      <c r="Y19" s="669" t="s">
        <v>913</v>
      </c>
    </row>
    <row r="20" spans="1:25" s="623" customFormat="1" ht="11.25" customHeight="1" x14ac:dyDescent="0.2">
      <c r="A20" s="619">
        <v>1</v>
      </c>
      <c r="B20" s="620" t="s">
        <v>171</v>
      </c>
      <c r="C20" s="1489"/>
      <c r="D20" s="1489"/>
      <c r="E20" s="1489"/>
      <c r="F20" s="1489"/>
      <c r="G20" s="1489"/>
      <c r="H20" s="1489"/>
      <c r="I20" s="1489"/>
      <c r="J20" s="1489"/>
      <c r="K20" s="1489"/>
      <c r="L20" s="1489"/>
      <c r="M20" s="1489"/>
      <c r="N20" s="1489"/>
      <c r="O20" s="1132">
        <v>50022</v>
      </c>
      <c r="P20" s="1133"/>
      <c r="Q20" s="1133">
        <v>331639</v>
      </c>
      <c r="R20" s="1133"/>
      <c r="S20" s="1133">
        <v>331242</v>
      </c>
      <c r="T20" s="1133"/>
      <c r="U20" s="1133"/>
      <c r="V20" s="1133">
        <v>397</v>
      </c>
      <c r="W20" s="621"/>
      <c r="X20" s="621">
        <v>0</v>
      </c>
      <c r="Y20" s="622"/>
    </row>
    <row r="21" spans="1:25" s="623" customFormat="1" ht="11.25" customHeight="1" x14ac:dyDescent="0.2">
      <c r="A21" s="624">
        <v>2</v>
      </c>
      <c r="B21" s="625" t="s">
        <v>723</v>
      </c>
      <c r="C21" s="626"/>
      <c r="D21" s="626"/>
      <c r="E21" s="626"/>
      <c r="F21" s="626"/>
      <c r="G21" s="626"/>
      <c r="H21" s="626"/>
      <c r="I21" s="626"/>
      <c r="J21" s="626"/>
      <c r="K21" s="626"/>
      <c r="L21" s="626"/>
      <c r="M21" s="1490"/>
      <c r="N21" s="1131"/>
      <c r="O21" s="1134">
        <v>58978</v>
      </c>
      <c r="P21" s="1135"/>
      <c r="Q21" s="1135">
        <v>16754</v>
      </c>
      <c r="R21" s="1135"/>
      <c r="S21" s="1135">
        <v>2599</v>
      </c>
      <c r="T21" s="1135"/>
      <c r="U21" s="1135"/>
      <c r="V21" s="1135">
        <v>14155</v>
      </c>
      <c r="W21" s="626"/>
      <c r="X21" s="626">
        <v>0</v>
      </c>
      <c r="Y21" s="627"/>
    </row>
    <row r="22" spans="1:25" s="623" customFormat="1" ht="14.45" customHeight="1" thickBot="1" x14ac:dyDescent="0.25">
      <c r="A22" s="628">
        <v>3</v>
      </c>
      <c r="B22" s="629" t="s">
        <v>1204</v>
      </c>
      <c r="C22" s="630"/>
      <c r="D22" s="630"/>
      <c r="E22" s="630"/>
      <c r="F22" s="630"/>
      <c r="G22" s="630"/>
      <c r="H22" s="630"/>
      <c r="I22" s="630"/>
      <c r="J22" s="630"/>
      <c r="K22" s="630"/>
      <c r="L22" s="630"/>
      <c r="M22" s="1491"/>
      <c r="N22" s="983"/>
      <c r="O22" s="1136">
        <f>SUM(O20:O21)</f>
        <v>109000</v>
      </c>
      <c r="P22" s="1137"/>
      <c r="Q22" s="1137">
        <f>SUM(Q20:Q21)</f>
        <v>348393</v>
      </c>
      <c r="R22" s="1137"/>
      <c r="S22" s="1137">
        <f>SUM(S20:S21)</f>
        <v>333841</v>
      </c>
      <c r="T22" s="1137"/>
      <c r="U22" s="1137"/>
      <c r="V22" s="1137">
        <f>SUM(V20:V21)</f>
        <v>14552</v>
      </c>
      <c r="W22" s="630"/>
      <c r="X22" s="630">
        <f>SUM(X20:X21)</f>
        <v>0</v>
      </c>
      <c r="Y22" s="983"/>
    </row>
    <row r="23" spans="1:25" s="623" customFormat="1" ht="12.75" customHeight="1" thickBot="1" x14ac:dyDescent="0.25">
      <c r="A23" s="632">
        <v>4</v>
      </c>
      <c r="B23" s="633" t="s">
        <v>732</v>
      </c>
      <c r="C23" s="634"/>
      <c r="D23" s="634"/>
      <c r="E23" s="634"/>
      <c r="F23" s="634"/>
      <c r="G23" s="634"/>
      <c r="H23" s="634"/>
      <c r="I23" s="634"/>
      <c r="J23" s="634"/>
      <c r="K23" s="634"/>
      <c r="L23" s="634"/>
      <c r="M23" s="1492"/>
      <c r="N23" s="631"/>
      <c r="O23" s="1138">
        <v>727</v>
      </c>
      <c r="P23" s="1139"/>
      <c r="Q23" s="1139">
        <v>1189</v>
      </c>
      <c r="R23" s="1139"/>
      <c r="S23" s="1139">
        <v>1187</v>
      </c>
      <c r="T23" s="1139"/>
      <c r="U23" s="1139"/>
      <c r="V23" s="1139">
        <v>2</v>
      </c>
      <c r="W23" s="634"/>
      <c r="X23" s="634">
        <v>0</v>
      </c>
      <c r="Y23" s="631"/>
    </row>
    <row r="24" spans="1:25" ht="2.25" customHeight="1" x14ac:dyDescent="0.2">
      <c r="A24" s="2609"/>
      <c r="B24" s="2609"/>
      <c r="C24" s="2609"/>
      <c r="D24" s="2609"/>
      <c r="E24" s="2609"/>
      <c r="F24" s="2609"/>
      <c r="G24" s="2609"/>
      <c r="H24" s="2609"/>
      <c r="I24" s="2609"/>
      <c r="J24" s="2609"/>
      <c r="K24" s="2609"/>
      <c r="L24" s="2609"/>
      <c r="M24" s="265"/>
      <c r="N24" s="38"/>
      <c r="Y24" s="1002"/>
    </row>
    <row r="25" spans="1:25" ht="9.75" customHeight="1" x14ac:dyDescent="0.2">
      <c r="A25" s="1364" t="s">
        <v>907</v>
      </c>
      <c r="B25" s="2607" t="s">
        <v>733</v>
      </c>
      <c r="C25" s="2607"/>
      <c r="D25" s="2607"/>
      <c r="E25" s="2607"/>
      <c r="F25" s="2607"/>
      <c r="G25" s="2607"/>
      <c r="H25" s="2607"/>
      <c r="I25" s="2607"/>
      <c r="J25" s="2607"/>
      <c r="K25" s="2607"/>
      <c r="L25" s="2607"/>
      <c r="M25" s="2607"/>
      <c r="N25" s="2607"/>
      <c r="O25" s="2607"/>
      <c r="P25" s="2607"/>
      <c r="Q25" s="2607"/>
      <c r="R25" s="2607"/>
      <c r="S25" s="2607"/>
      <c r="T25" s="2607"/>
      <c r="U25" s="2607"/>
      <c r="V25" s="2607"/>
      <c r="W25" s="2607"/>
      <c r="X25" s="2607"/>
      <c r="Y25" s="2607"/>
    </row>
    <row r="26" spans="1:25" ht="9.75" customHeight="1" x14ac:dyDescent="0.2">
      <c r="A26" s="1364" t="s">
        <v>908</v>
      </c>
      <c r="B26" s="2607" t="s">
        <v>734</v>
      </c>
      <c r="C26" s="2607"/>
      <c r="D26" s="2607"/>
      <c r="E26" s="2607"/>
      <c r="F26" s="2607"/>
      <c r="G26" s="2607"/>
      <c r="H26" s="2607"/>
      <c r="I26" s="2607"/>
      <c r="J26" s="2607"/>
      <c r="K26" s="2607"/>
      <c r="L26" s="2607"/>
      <c r="M26" s="2607"/>
      <c r="N26" s="2607"/>
      <c r="O26" s="2607"/>
      <c r="P26" s="2607"/>
      <c r="Q26" s="2607"/>
      <c r="R26" s="2607"/>
      <c r="S26" s="2607"/>
      <c r="T26" s="2607"/>
      <c r="U26" s="2607"/>
      <c r="V26" s="2607"/>
      <c r="W26" s="2607"/>
      <c r="X26" s="2607"/>
      <c r="Y26" s="2607"/>
    </row>
    <row r="27" spans="1:25" ht="9.75" customHeight="1" x14ac:dyDescent="0.2">
      <c r="A27" s="1364" t="s">
        <v>911</v>
      </c>
      <c r="B27" s="2607" t="s">
        <v>735</v>
      </c>
      <c r="C27" s="2607"/>
      <c r="D27" s="2607"/>
      <c r="E27" s="2607"/>
      <c r="F27" s="2607"/>
      <c r="G27" s="2607"/>
      <c r="H27" s="2607"/>
      <c r="I27" s="2607"/>
      <c r="J27" s="2607"/>
      <c r="K27" s="2607"/>
      <c r="L27" s="2607"/>
      <c r="M27" s="2607"/>
      <c r="N27" s="2607"/>
      <c r="O27" s="2607"/>
      <c r="P27" s="2607"/>
      <c r="Q27" s="2607"/>
      <c r="R27" s="2607"/>
      <c r="S27" s="2607"/>
      <c r="T27" s="2607"/>
      <c r="U27" s="2607"/>
      <c r="V27" s="2607"/>
      <c r="W27" s="2607"/>
      <c r="X27" s="2607"/>
      <c r="Y27" s="2607"/>
    </row>
    <row r="28" spans="1:25" ht="9.75" customHeight="1" x14ac:dyDescent="0.2">
      <c r="A28" s="984" t="s">
        <v>913</v>
      </c>
      <c r="B28" s="2610" t="s">
        <v>893</v>
      </c>
      <c r="C28" s="2610"/>
      <c r="D28" s="2610"/>
      <c r="E28" s="2610"/>
      <c r="F28" s="2610"/>
      <c r="G28" s="2610"/>
      <c r="H28" s="2610"/>
      <c r="I28" s="2610"/>
      <c r="J28" s="2610"/>
      <c r="K28" s="2610"/>
      <c r="L28" s="2610"/>
      <c r="M28" s="2610"/>
      <c r="N28" s="2610"/>
      <c r="O28" s="2610"/>
      <c r="P28" s="2610"/>
      <c r="Q28" s="2610"/>
      <c r="R28" s="2610"/>
      <c r="S28" s="2610"/>
      <c r="T28" s="2610"/>
      <c r="U28" s="2610"/>
      <c r="V28" s="2610"/>
      <c r="W28" s="2610"/>
      <c r="X28" s="2610"/>
      <c r="Y28" s="2610"/>
    </row>
    <row r="29" spans="1:25" ht="9.75" customHeight="1" x14ac:dyDescent="0.2">
      <c r="N29" s="38"/>
    </row>
  </sheetData>
  <mergeCells count="40">
    <mergeCell ref="I8:J8"/>
    <mergeCell ref="U8:V8"/>
    <mergeCell ref="I6:J6"/>
    <mergeCell ref="L6:M6"/>
    <mergeCell ref="U6:V6"/>
    <mergeCell ref="X6:Y6"/>
    <mergeCell ref="I7:J7"/>
    <mergeCell ref="L7:M7"/>
    <mergeCell ref="U7:V7"/>
    <mergeCell ref="X7:Y7"/>
    <mergeCell ref="A3:B3"/>
    <mergeCell ref="C3:M3"/>
    <mergeCell ref="O3:Y3"/>
    <mergeCell ref="I5:J5"/>
    <mergeCell ref="K5:L5"/>
    <mergeCell ref="U5:V5"/>
    <mergeCell ref="W5:X5"/>
    <mergeCell ref="B28:Y28"/>
    <mergeCell ref="U18:V18"/>
    <mergeCell ref="X18:Y18"/>
    <mergeCell ref="U19:V19"/>
    <mergeCell ref="A1:Y1"/>
    <mergeCell ref="B25:Y25"/>
    <mergeCell ref="O14:Y14"/>
    <mergeCell ref="U16:V16"/>
    <mergeCell ref="W16:X16"/>
    <mergeCell ref="U17:V17"/>
    <mergeCell ref="X17:Y17"/>
    <mergeCell ref="A14:B14"/>
    <mergeCell ref="C14:M14"/>
    <mergeCell ref="I16:J16"/>
    <mergeCell ref="I17:J17"/>
    <mergeCell ref="K16:L16"/>
    <mergeCell ref="B26:Y26"/>
    <mergeCell ref="B27:Y27"/>
    <mergeCell ref="I18:J18"/>
    <mergeCell ref="L17:M17"/>
    <mergeCell ref="I19:J19"/>
    <mergeCell ref="L18:M18"/>
    <mergeCell ref="A24:L24"/>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zoomScaleSheetLayoutView="100" workbookViewId="0">
      <selection activeCell="G38" sqref="G38"/>
    </sheetView>
  </sheetViews>
  <sheetFormatPr defaultColWidth="9.140625" defaultRowHeight="9.75" customHeight="1" x14ac:dyDescent="0.2"/>
  <cols>
    <col min="1" max="1" width="2.85546875" style="15" customWidth="1"/>
    <col min="2" max="2" width="60.140625" style="15" customWidth="1"/>
    <col min="3" max="3" width="2.85546875" style="15" customWidth="1"/>
    <col min="4" max="4" width="10" style="15" customWidth="1"/>
    <col min="5" max="5" width="1.7109375" style="15" customWidth="1"/>
    <col min="6" max="6" width="10" style="15" customWidth="1"/>
    <col min="7" max="8" width="1.7109375" style="15" customWidth="1"/>
    <col min="9" max="9" width="9.28515625" style="15" customWidth="1"/>
    <col min="10" max="10" width="1.7109375" style="15" customWidth="1"/>
    <col min="11" max="11" width="9.28515625" style="15" customWidth="1"/>
    <col min="12" max="13" width="1.7109375" style="15" customWidth="1"/>
    <col min="14" max="14" width="9.28515625" style="15" customWidth="1"/>
    <col min="15" max="15" width="1.7109375" style="15" customWidth="1"/>
    <col min="16" max="16" width="10.28515625" style="15" customWidth="1"/>
    <col min="17" max="17" width="1.42578125" style="15" customWidth="1"/>
    <col min="18" max="18" width="9.140625" style="15" customWidth="1"/>
    <col min="19" max="16384" width="9.140625" style="15"/>
  </cols>
  <sheetData>
    <row r="1" spans="1:17" ht="19.149999999999999" customHeight="1" x14ac:dyDescent="0.25">
      <c r="A1" s="2617" t="s">
        <v>1364</v>
      </c>
      <c r="B1" s="2617"/>
      <c r="C1" s="2617"/>
      <c r="D1" s="2617"/>
      <c r="E1" s="2617"/>
      <c r="F1" s="2617"/>
      <c r="G1" s="2617"/>
      <c r="H1" s="2617"/>
      <c r="I1" s="2617"/>
      <c r="J1" s="2617"/>
      <c r="K1" s="2617"/>
      <c r="L1" s="2617"/>
      <c r="M1" s="2617"/>
      <c r="N1" s="2617"/>
      <c r="O1" s="2617"/>
      <c r="P1" s="2617"/>
      <c r="Q1" s="2617"/>
    </row>
    <row r="2" spans="1:17" ht="9.75" customHeight="1" x14ac:dyDescent="0.25">
      <c r="A2" s="2426"/>
      <c r="B2" s="2426"/>
      <c r="C2" s="2426"/>
      <c r="D2" s="2426"/>
      <c r="E2" s="2426"/>
      <c r="F2" s="2426"/>
      <c r="G2" s="2426"/>
      <c r="H2" s="2426"/>
      <c r="I2" s="2426"/>
      <c r="J2" s="2426"/>
      <c r="K2" s="2426"/>
      <c r="L2" s="2426"/>
      <c r="M2" s="2426"/>
      <c r="N2" s="2426"/>
      <c r="O2" s="2426"/>
      <c r="P2" s="2426"/>
      <c r="Q2" s="264"/>
    </row>
    <row r="3" spans="1:17" ht="10.5" customHeight="1" x14ac:dyDescent="0.2">
      <c r="A3" s="2329" t="s">
        <v>420</v>
      </c>
      <c r="B3" s="2329"/>
      <c r="C3" s="2622" t="s">
        <v>1274</v>
      </c>
      <c r="D3" s="2555"/>
      <c r="E3" s="2555"/>
      <c r="F3" s="2555"/>
      <c r="G3" s="2555"/>
      <c r="H3" s="2555"/>
      <c r="I3" s="2555"/>
      <c r="J3" s="2555"/>
      <c r="K3" s="2555"/>
      <c r="L3" s="2555"/>
      <c r="M3" s="2555"/>
      <c r="N3" s="2555"/>
      <c r="O3" s="2555"/>
      <c r="P3" s="2555"/>
      <c r="Q3" s="2556"/>
    </row>
    <row r="4" spans="1:17" ht="10.5" customHeight="1" x14ac:dyDescent="0.2">
      <c r="C4" s="1018"/>
      <c r="D4" s="1018" t="s">
        <v>0</v>
      </c>
      <c r="E4" s="1018"/>
      <c r="F4" s="1018" t="s">
        <v>15</v>
      </c>
      <c r="G4" s="1018"/>
      <c r="H4" s="1018"/>
      <c r="I4" s="1018" t="s">
        <v>2</v>
      </c>
      <c r="J4" s="1018"/>
      <c r="K4" s="1018" t="s">
        <v>4</v>
      </c>
      <c r="L4" s="1018"/>
      <c r="M4" s="1018"/>
      <c r="N4" s="1018" t="s">
        <v>5</v>
      </c>
      <c r="O4" s="1018"/>
      <c r="P4" s="1018" t="s">
        <v>6</v>
      </c>
      <c r="Q4" s="1018"/>
    </row>
    <row r="5" spans="1:17" ht="31.15" customHeight="1" x14ac:dyDescent="0.2">
      <c r="A5" s="2"/>
      <c r="B5" s="2"/>
      <c r="C5" s="2619" t="s">
        <v>1205</v>
      </c>
      <c r="D5" s="2620"/>
      <c r="E5" s="2620"/>
      <c r="F5" s="2620"/>
      <c r="G5" s="40"/>
      <c r="H5" s="2621" t="s">
        <v>491</v>
      </c>
      <c r="I5" s="2430"/>
      <c r="J5" s="2430"/>
      <c r="K5" s="2430"/>
      <c r="L5" s="40"/>
      <c r="M5" s="2430" t="s">
        <v>492</v>
      </c>
      <c r="N5" s="2430"/>
      <c r="O5" s="2430"/>
      <c r="P5" s="2430"/>
      <c r="Q5" s="41"/>
    </row>
    <row r="6" spans="1:17" ht="10.5" customHeight="1" x14ac:dyDescent="0.2">
      <c r="A6" s="2"/>
      <c r="B6" s="78"/>
      <c r="C6" s="2424" t="s">
        <v>493</v>
      </c>
      <c r="D6" s="2424"/>
      <c r="E6" s="2424" t="s">
        <v>493</v>
      </c>
      <c r="F6" s="2424"/>
      <c r="G6" s="1005"/>
      <c r="H6" s="2424" t="s">
        <v>493</v>
      </c>
      <c r="I6" s="2424"/>
      <c r="J6" s="2424" t="s">
        <v>493</v>
      </c>
      <c r="K6" s="2424"/>
      <c r="L6" s="1009"/>
      <c r="M6" s="2615"/>
      <c r="N6" s="2615"/>
      <c r="O6" s="2424" t="s">
        <v>531</v>
      </c>
      <c r="P6" s="2424"/>
      <c r="Q6" s="1005"/>
    </row>
    <row r="7" spans="1:17" ht="10.5" customHeight="1" x14ac:dyDescent="0.2">
      <c r="A7" s="2"/>
      <c r="B7" s="1019" t="s">
        <v>515</v>
      </c>
      <c r="C7" s="2611" t="s">
        <v>494</v>
      </c>
      <c r="D7" s="2611"/>
      <c r="E7" s="2611" t="s">
        <v>736</v>
      </c>
      <c r="F7" s="2611"/>
      <c r="G7" s="1008"/>
      <c r="H7" s="2611" t="s">
        <v>494</v>
      </c>
      <c r="I7" s="2611"/>
      <c r="J7" s="2611" t="s">
        <v>736</v>
      </c>
      <c r="K7" s="2611"/>
      <c r="L7" s="1010"/>
      <c r="M7" s="2616" t="s">
        <v>495</v>
      </c>
      <c r="N7" s="2616"/>
      <c r="O7" s="2611" t="s">
        <v>742</v>
      </c>
      <c r="P7" s="2611"/>
      <c r="Q7" s="1005"/>
    </row>
    <row r="8" spans="1:17" ht="10.5" customHeight="1" x14ac:dyDescent="0.2">
      <c r="A8" s="396">
        <v>1</v>
      </c>
      <c r="B8" s="397" t="s">
        <v>737</v>
      </c>
      <c r="C8" s="398"/>
      <c r="D8" s="1722">
        <v>12944</v>
      </c>
      <c r="E8" s="1722"/>
      <c r="F8" s="1722">
        <v>0</v>
      </c>
      <c r="G8" s="1722"/>
      <c r="H8" s="1722"/>
      <c r="I8" s="1722">
        <v>12944</v>
      </c>
      <c r="J8" s="1722"/>
      <c r="K8" s="1722">
        <v>0</v>
      </c>
      <c r="L8" s="1722"/>
      <c r="M8" s="1722"/>
      <c r="N8" s="1722">
        <v>2515</v>
      </c>
      <c r="O8" s="1722"/>
      <c r="P8" s="1723">
        <v>19</v>
      </c>
      <c r="Q8" s="80"/>
    </row>
    <row r="9" spans="1:17" ht="10.5" customHeight="1" x14ac:dyDescent="0.2">
      <c r="A9" s="81">
        <v>2</v>
      </c>
      <c r="B9" s="82" t="s">
        <v>497</v>
      </c>
      <c r="C9" s="83"/>
      <c r="D9" s="1724">
        <v>0</v>
      </c>
      <c r="E9" s="1724"/>
      <c r="F9" s="1724">
        <v>0</v>
      </c>
      <c r="G9" s="1724"/>
      <c r="H9" s="1724"/>
      <c r="I9" s="1724">
        <v>0</v>
      </c>
      <c r="J9" s="1724"/>
      <c r="K9" s="1724">
        <v>0</v>
      </c>
      <c r="L9" s="1724"/>
      <c r="M9" s="1724"/>
      <c r="N9" s="1724">
        <v>0</v>
      </c>
      <c r="O9" s="1724"/>
      <c r="P9" s="1725">
        <v>0</v>
      </c>
      <c r="Q9" s="84"/>
    </row>
    <row r="10" spans="1:17" ht="10.5" customHeight="1" x14ac:dyDescent="0.2">
      <c r="A10" s="399">
        <v>3</v>
      </c>
      <c r="B10" s="400" t="s">
        <v>498</v>
      </c>
      <c r="C10" s="401"/>
      <c r="D10" s="1726">
        <v>0</v>
      </c>
      <c r="E10" s="1726"/>
      <c r="F10" s="1726">
        <v>0</v>
      </c>
      <c r="G10" s="1726"/>
      <c r="H10" s="1726"/>
      <c r="I10" s="1726">
        <v>0</v>
      </c>
      <c r="J10" s="1726"/>
      <c r="K10" s="1726">
        <v>0</v>
      </c>
      <c r="L10" s="1726"/>
      <c r="M10" s="1726"/>
      <c r="N10" s="1726">
        <v>0</v>
      </c>
      <c r="O10" s="1726"/>
      <c r="P10" s="1725">
        <v>0</v>
      </c>
      <c r="Q10" s="84"/>
    </row>
    <row r="11" spans="1:17" ht="10.5" customHeight="1" x14ac:dyDescent="0.2">
      <c r="A11" s="81">
        <v>4</v>
      </c>
      <c r="B11" s="2" t="s">
        <v>456</v>
      </c>
      <c r="C11" s="85"/>
      <c r="D11" s="1724">
        <v>2085</v>
      </c>
      <c r="E11" s="1724"/>
      <c r="F11" s="1724">
        <v>6</v>
      </c>
      <c r="G11" s="1724"/>
      <c r="H11" s="1724"/>
      <c r="I11" s="1724">
        <v>2085</v>
      </c>
      <c r="J11" s="1724"/>
      <c r="K11" s="1724">
        <v>6</v>
      </c>
      <c r="L11" s="1724"/>
      <c r="M11" s="1724"/>
      <c r="N11" s="1724">
        <v>481</v>
      </c>
      <c r="O11" s="1724"/>
      <c r="P11" s="1725">
        <v>23</v>
      </c>
      <c r="Q11" s="84"/>
    </row>
    <row r="12" spans="1:17" ht="10.5" customHeight="1" x14ac:dyDescent="0.2">
      <c r="A12" s="399">
        <v>5</v>
      </c>
      <c r="B12" s="400" t="s">
        <v>738</v>
      </c>
      <c r="C12" s="401"/>
      <c r="D12" s="1726">
        <v>0</v>
      </c>
      <c r="E12" s="1726"/>
      <c r="F12" s="1726">
        <v>0</v>
      </c>
      <c r="G12" s="1726"/>
      <c r="H12" s="1726"/>
      <c r="I12" s="1726">
        <v>0</v>
      </c>
      <c r="J12" s="1726"/>
      <c r="K12" s="1726">
        <v>0</v>
      </c>
      <c r="L12" s="1726"/>
      <c r="M12" s="1726"/>
      <c r="N12" s="1726">
        <v>0</v>
      </c>
      <c r="O12" s="1726"/>
      <c r="P12" s="1725">
        <v>0</v>
      </c>
      <c r="Q12" s="84"/>
    </row>
    <row r="13" spans="1:17" ht="10.5" customHeight="1" x14ac:dyDescent="0.2">
      <c r="A13" s="81">
        <v>6</v>
      </c>
      <c r="B13" s="2" t="s">
        <v>499</v>
      </c>
      <c r="C13" s="85"/>
      <c r="D13" s="1724">
        <v>30007</v>
      </c>
      <c r="E13" s="1724"/>
      <c r="F13" s="1724">
        <v>6682</v>
      </c>
      <c r="G13" s="1724"/>
      <c r="H13" s="1724"/>
      <c r="I13" s="1724">
        <v>30007</v>
      </c>
      <c r="J13" s="1724"/>
      <c r="K13" s="1724">
        <v>6682</v>
      </c>
      <c r="L13" s="1724"/>
      <c r="M13" s="1724"/>
      <c r="N13" s="1724">
        <v>36495</v>
      </c>
      <c r="O13" s="1724"/>
      <c r="P13" s="1725">
        <v>99</v>
      </c>
      <c r="Q13" s="84"/>
    </row>
    <row r="14" spans="1:17" ht="10.5" customHeight="1" x14ac:dyDescent="0.2">
      <c r="A14" s="399">
        <v>7</v>
      </c>
      <c r="B14" s="400" t="s">
        <v>739</v>
      </c>
      <c r="C14" s="401"/>
      <c r="D14" s="1726">
        <v>1218</v>
      </c>
      <c r="E14" s="1726"/>
      <c r="F14" s="1726">
        <v>26</v>
      </c>
      <c r="G14" s="1726"/>
      <c r="H14" s="1726"/>
      <c r="I14" s="1726">
        <v>1218</v>
      </c>
      <c r="J14" s="1726"/>
      <c r="K14" s="1726">
        <v>26</v>
      </c>
      <c r="L14" s="1726"/>
      <c r="M14" s="1726"/>
      <c r="N14" s="1726">
        <v>902</v>
      </c>
      <c r="O14" s="1726"/>
      <c r="P14" s="1725">
        <v>73</v>
      </c>
      <c r="Q14" s="84"/>
    </row>
    <row r="15" spans="1:17" ht="10.5" customHeight="1" x14ac:dyDescent="0.2">
      <c r="A15" s="81">
        <v>8</v>
      </c>
      <c r="B15" s="2" t="s">
        <v>740</v>
      </c>
      <c r="C15" s="85"/>
      <c r="D15" s="1724">
        <v>3876</v>
      </c>
      <c r="E15" s="1724"/>
      <c r="F15" s="1724">
        <v>1</v>
      </c>
      <c r="G15" s="1724"/>
      <c r="H15" s="1724"/>
      <c r="I15" s="1724">
        <v>3876</v>
      </c>
      <c r="J15" s="1724"/>
      <c r="K15" s="1724">
        <v>1</v>
      </c>
      <c r="L15" s="1724"/>
      <c r="M15" s="1724"/>
      <c r="N15" s="1724">
        <v>2520</v>
      </c>
      <c r="O15" s="1724"/>
      <c r="P15" s="1725">
        <v>65</v>
      </c>
      <c r="Q15" s="84"/>
    </row>
    <row r="16" spans="1:17" ht="10.5" customHeight="1" x14ac:dyDescent="0.2">
      <c r="A16" s="399">
        <v>9</v>
      </c>
      <c r="B16" s="400" t="s">
        <v>741</v>
      </c>
      <c r="C16" s="401"/>
      <c r="D16" s="1726">
        <v>0</v>
      </c>
      <c r="E16" s="1726"/>
      <c r="F16" s="1726">
        <v>0</v>
      </c>
      <c r="G16" s="1726"/>
      <c r="H16" s="1726"/>
      <c r="I16" s="1726">
        <v>0</v>
      </c>
      <c r="J16" s="1726"/>
      <c r="K16" s="1726">
        <v>0</v>
      </c>
      <c r="L16" s="1726"/>
      <c r="M16" s="1726"/>
      <c r="N16" s="1726">
        <v>0</v>
      </c>
      <c r="O16" s="1726"/>
      <c r="P16" s="1725">
        <v>0</v>
      </c>
      <c r="Q16" s="84"/>
    </row>
    <row r="17" spans="1:17" ht="12" customHeight="1" x14ac:dyDescent="0.2">
      <c r="A17" s="81">
        <v>10</v>
      </c>
      <c r="B17" s="2" t="s">
        <v>1206</v>
      </c>
      <c r="C17" s="85"/>
      <c r="D17" s="1724">
        <v>420</v>
      </c>
      <c r="E17" s="1724"/>
      <c r="F17" s="1724">
        <v>0</v>
      </c>
      <c r="G17" s="1724"/>
      <c r="H17" s="1724"/>
      <c r="I17" s="1724">
        <v>420</v>
      </c>
      <c r="J17" s="1724"/>
      <c r="K17" s="1724">
        <v>0</v>
      </c>
      <c r="L17" s="1724"/>
      <c r="M17" s="1724"/>
      <c r="N17" s="1724">
        <v>446</v>
      </c>
      <c r="O17" s="1724"/>
      <c r="P17" s="1725">
        <v>106</v>
      </c>
      <c r="Q17" s="84"/>
    </row>
    <row r="18" spans="1:17" ht="12" customHeight="1" x14ac:dyDescent="0.2">
      <c r="A18" s="399">
        <v>11</v>
      </c>
      <c r="B18" s="400" t="s">
        <v>1207</v>
      </c>
      <c r="C18" s="401"/>
      <c r="D18" s="1726">
        <v>0</v>
      </c>
      <c r="E18" s="1726"/>
      <c r="F18" s="1726">
        <v>0</v>
      </c>
      <c r="G18" s="1726"/>
      <c r="H18" s="1726"/>
      <c r="I18" s="1726">
        <v>0</v>
      </c>
      <c r="J18" s="1726"/>
      <c r="K18" s="1726">
        <v>0</v>
      </c>
      <c r="L18" s="1726"/>
      <c r="M18" s="1726"/>
      <c r="N18" s="1726">
        <v>0</v>
      </c>
      <c r="O18" s="1726"/>
      <c r="P18" s="1725">
        <v>0</v>
      </c>
      <c r="Q18" s="84"/>
    </row>
    <row r="19" spans="1:17" ht="10.5" customHeight="1" x14ac:dyDescent="0.2">
      <c r="A19" s="399">
        <v>12</v>
      </c>
      <c r="B19" s="400" t="s">
        <v>500</v>
      </c>
      <c r="C19" s="401"/>
      <c r="D19" s="1726">
        <v>0</v>
      </c>
      <c r="E19" s="1726"/>
      <c r="F19" s="1726">
        <v>0</v>
      </c>
      <c r="G19" s="1726"/>
      <c r="H19" s="1726"/>
      <c r="I19" s="1726">
        <v>0</v>
      </c>
      <c r="J19" s="1726"/>
      <c r="K19" s="1726">
        <v>0</v>
      </c>
      <c r="L19" s="1726"/>
      <c r="M19" s="1726"/>
      <c r="N19" s="1726">
        <v>0</v>
      </c>
      <c r="O19" s="1726"/>
      <c r="P19" s="1725">
        <v>0</v>
      </c>
      <c r="Q19" s="84"/>
    </row>
    <row r="20" spans="1:17" ht="12" customHeight="1" x14ac:dyDescent="0.2">
      <c r="A20" s="81">
        <v>13</v>
      </c>
      <c r="B20" s="2" t="s">
        <v>1208</v>
      </c>
      <c r="C20" s="85"/>
      <c r="D20" s="1724">
        <v>14769</v>
      </c>
      <c r="E20" s="1724"/>
      <c r="F20" s="1724">
        <v>0</v>
      </c>
      <c r="G20" s="1724"/>
      <c r="H20" s="1724"/>
      <c r="I20" s="1724">
        <v>14769</v>
      </c>
      <c r="J20" s="1724"/>
      <c r="K20" s="1724">
        <v>0</v>
      </c>
      <c r="L20" s="1724"/>
      <c r="M20" s="1724"/>
      <c r="N20" s="1724">
        <v>10425</v>
      </c>
      <c r="O20" s="1724"/>
      <c r="P20" s="1725">
        <v>71</v>
      </c>
      <c r="Q20" s="86"/>
    </row>
    <row r="21" spans="1:17" ht="12" customHeight="1" thickBot="1" x14ac:dyDescent="0.25">
      <c r="A21" s="87">
        <v>14</v>
      </c>
      <c r="B21" s="47" t="s">
        <v>11</v>
      </c>
      <c r="C21" s="88"/>
      <c r="D21" s="1727">
        <f>SUM(D8:D20)</f>
        <v>65319</v>
      </c>
      <c r="E21" s="1727"/>
      <c r="F21" s="1727">
        <f>SUM(F8:F20)</f>
        <v>6715</v>
      </c>
      <c r="G21" s="1727"/>
      <c r="H21" s="1727"/>
      <c r="I21" s="1727">
        <f>SUM(I8:I20)</f>
        <v>65319</v>
      </c>
      <c r="J21" s="1727"/>
      <c r="K21" s="1727">
        <f>SUM(K8:K20)</f>
        <v>6715</v>
      </c>
      <c r="L21" s="1727"/>
      <c r="M21" s="1727"/>
      <c r="N21" s="1727">
        <f>SUM(N8:N20)</f>
        <v>53784</v>
      </c>
      <c r="O21" s="1727"/>
      <c r="P21" s="1728">
        <v>75</v>
      </c>
      <c r="Q21" s="89"/>
    </row>
    <row r="22" spans="1:17" ht="9.75" customHeight="1" x14ac:dyDescent="0.25">
      <c r="A22" s="1003"/>
      <c r="B22" s="1003"/>
      <c r="C22" s="1003"/>
      <c r="D22" s="1003"/>
      <c r="E22" s="1003"/>
      <c r="F22" s="1003"/>
      <c r="G22" s="1003"/>
      <c r="H22" s="1003"/>
      <c r="I22" s="1003"/>
      <c r="J22" s="1003"/>
      <c r="K22" s="1003"/>
      <c r="L22" s="1003"/>
      <c r="M22" s="1003"/>
      <c r="N22" s="1003"/>
      <c r="O22" s="1003"/>
      <c r="P22" s="1003"/>
      <c r="Q22" s="1003"/>
    </row>
    <row r="23" spans="1:17" ht="10.5" customHeight="1" x14ac:dyDescent="0.2">
      <c r="A23" s="2329" t="s">
        <v>420</v>
      </c>
      <c r="B23" s="2329"/>
      <c r="C23" s="2618" t="s">
        <v>949</v>
      </c>
      <c r="D23" s="2551"/>
      <c r="E23" s="2551"/>
      <c r="F23" s="2551"/>
      <c r="G23" s="2551"/>
      <c r="H23" s="2551"/>
      <c r="I23" s="2551"/>
      <c r="J23" s="2551"/>
      <c r="K23" s="2551"/>
      <c r="L23" s="2551"/>
      <c r="M23" s="2551"/>
      <c r="N23" s="2551"/>
      <c r="O23" s="2551"/>
      <c r="P23" s="2551"/>
      <c r="Q23" s="2552"/>
    </row>
    <row r="24" spans="1:17" ht="10.5" customHeight="1" x14ac:dyDescent="0.2">
      <c r="C24" s="286"/>
      <c r="D24" s="286" t="s">
        <v>0</v>
      </c>
      <c r="E24" s="286"/>
      <c r="F24" s="286" t="s">
        <v>15</v>
      </c>
      <c r="G24" s="286"/>
      <c r="H24" s="286"/>
      <c r="I24" s="286" t="s">
        <v>2</v>
      </c>
      <c r="J24" s="286"/>
      <c r="K24" s="286" t="s">
        <v>4</v>
      </c>
      <c r="L24" s="286"/>
      <c r="M24" s="286"/>
      <c r="N24" s="286" t="s">
        <v>5</v>
      </c>
      <c r="O24" s="286"/>
      <c r="P24" s="286" t="s">
        <v>6</v>
      </c>
      <c r="Q24" s="286"/>
    </row>
    <row r="25" spans="1:17" ht="31.15" customHeight="1" x14ac:dyDescent="0.2">
      <c r="A25" s="2"/>
      <c r="B25" s="2"/>
      <c r="C25" s="2619" t="s">
        <v>1205</v>
      </c>
      <c r="D25" s="2620"/>
      <c r="E25" s="2620"/>
      <c r="F25" s="2620"/>
      <c r="G25" s="40"/>
      <c r="H25" s="2621" t="s">
        <v>491</v>
      </c>
      <c r="I25" s="2430"/>
      <c r="J25" s="2430"/>
      <c r="K25" s="2430"/>
      <c r="L25" s="40"/>
      <c r="M25" s="2430" t="s">
        <v>492</v>
      </c>
      <c r="N25" s="2430"/>
      <c r="O25" s="2430"/>
      <c r="P25" s="2430"/>
      <c r="Q25" s="41"/>
    </row>
    <row r="26" spans="1:17" ht="10.5" customHeight="1" x14ac:dyDescent="0.2">
      <c r="A26" s="2"/>
      <c r="B26" s="78"/>
      <c r="C26" s="2424" t="s">
        <v>493</v>
      </c>
      <c r="D26" s="2424"/>
      <c r="E26" s="2424" t="s">
        <v>493</v>
      </c>
      <c r="F26" s="2424"/>
      <c r="G26" s="271"/>
      <c r="H26" s="2424" t="s">
        <v>493</v>
      </c>
      <c r="I26" s="2424"/>
      <c r="J26" s="2424" t="s">
        <v>493</v>
      </c>
      <c r="K26" s="2424"/>
      <c r="L26" s="276"/>
      <c r="M26" s="2615"/>
      <c r="N26" s="2615"/>
      <c r="O26" s="2424" t="s">
        <v>531</v>
      </c>
      <c r="P26" s="2424"/>
      <c r="Q26" s="271"/>
    </row>
    <row r="27" spans="1:17" ht="10.5" customHeight="1" x14ac:dyDescent="0.2">
      <c r="A27" s="2"/>
      <c r="B27" s="79" t="s">
        <v>515</v>
      </c>
      <c r="C27" s="2611" t="s">
        <v>494</v>
      </c>
      <c r="D27" s="2611"/>
      <c r="E27" s="2611" t="s">
        <v>736</v>
      </c>
      <c r="F27" s="2611"/>
      <c r="G27" s="274"/>
      <c r="H27" s="2611" t="s">
        <v>494</v>
      </c>
      <c r="I27" s="2611"/>
      <c r="J27" s="2611" t="s">
        <v>736</v>
      </c>
      <c r="K27" s="2611"/>
      <c r="L27" s="275"/>
      <c r="M27" s="2616" t="s">
        <v>495</v>
      </c>
      <c r="N27" s="2616"/>
      <c r="O27" s="2611" t="s">
        <v>742</v>
      </c>
      <c r="P27" s="2611"/>
      <c r="Q27" s="271"/>
    </row>
    <row r="28" spans="1:17" ht="10.5" customHeight="1" x14ac:dyDescent="0.2">
      <c r="A28" s="396">
        <v>1</v>
      </c>
      <c r="B28" s="397" t="s">
        <v>737</v>
      </c>
      <c r="C28" s="398"/>
      <c r="D28" s="1141">
        <v>13745</v>
      </c>
      <c r="E28" s="1141"/>
      <c r="F28" s="1141">
        <v>0</v>
      </c>
      <c r="G28" s="1141"/>
      <c r="H28" s="1141"/>
      <c r="I28" s="1141">
        <v>13745</v>
      </c>
      <c r="J28" s="1141"/>
      <c r="K28" s="1141">
        <v>0</v>
      </c>
      <c r="L28" s="1141"/>
      <c r="M28" s="1141"/>
      <c r="N28" s="1141">
        <v>2432</v>
      </c>
      <c r="O28" s="1141"/>
      <c r="P28" s="1493">
        <v>18</v>
      </c>
      <c r="Q28" s="80"/>
    </row>
    <row r="29" spans="1:17" ht="10.5" customHeight="1" x14ac:dyDescent="0.2">
      <c r="A29" s="81">
        <v>2</v>
      </c>
      <c r="B29" s="82" t="s">
        <v>497</v>
      </c>
      <c r="C29" s="83"/>
      <c r="D29" s="1144">
        <v>0</v>
      </c>
      <c r="E29" s="1144"/>
      <c r="F29" s="1144">
        <v>0</v>
      </c>
      <c r="G29" s="1144"/>
      <c r="H29" s="1144"/>
      <c r="I29" s="1144">
        <v>0</v>
      </c>
      <c r="J29" s="1144"/>
      <c r="K29" s="1144">
        <v>0</v>
      </c>
      <c r="L29" s="1144"/>
      <c r="M29" s="1144"/>
      <c r="N29" s="1144">
        <v>0</v>
      </c>
      <c r="O29" s="1144"/>
      <c r="P29" s="1494">
        <v>0</v>
      </c>
      <c r="Q29" s="84"/>
    </row>
    <row r="30" spans="1:17" ht="10.5" customHeight="1" x14ac:dyDescent="0.2">
      <c r="A30" s="399">
        <v>3</v>
      </c>
      <c r="B30" s="400" t="s">
        <v>498</v>
      </c>
      <c r="C30" s="401"/>
      <c r="D30" s="1147">
        <v>0</v>
      </c>
      <c r="E30" s="1147"/>
      <c r="F30" s="1147">
        <v>0</v>
      </c>
      <c r="G30" s="1147"/>
      <c r="H30" s="1147"/>
      <c r="I30" s="1147">
        <v>0</v>
      </c>
      <c r="J30" s="1147"/>
      <c r="K30" s="1147">
        <v>0</v>
      </c>
      <c r="L30" s="1147"/>
      <c r="M30" s="1147"/>
      <c r="N30" s="1147">
        <v>0</v>
      </c>
      <c r="O30" s="1147"/>
      <c r="P30" s="1494">
        <v>0</v>
      </c>
      <c r="Q30" s="84"/>
    </row>
    <row r="31" spans="1:17" ht="10.5" customHeight="1" x14ac:dyDescent="0.2">
      <c r="A31" s="81">
        <v>4</v>
      </c>
      <c r="B31" s="2" t="s">
        <v>456</v>
      </c>
      <c r="C31" s="85"/>
      <c r="D31" s="1144">
        <v>1952</v>
      </c>
      <c r="E31" s="1144"/>
      <c r="F31" s="1144">
        <v>4</v>
      </c>
      <c r="G31" s="1144"/>
      <c r="H31" s="1144"/>
      <c r="I31" s="1144">
        <v>1952</v>
      </c>
      <c r="J31" s="1144"/>
      <c r="K31" s="1144">
        <v>4</v>
      </c>
      <c r="L31" s="1144"/>
      <c r="M31" s="1144"/>
      <c r="N31" s="1144">
        <v>476</v>
      </c>
      <c r="O31" s="1144"/>
      <c r="P31" s="1494">
        <v>24</v>
      </c>
      <c r="Q31" s="84"/>
    </row>
    <row r="32" spans="1:17" ht="10.5" customHeight="1" x14ac:dyDescent="0.2">
      <c r="A32" s="399">
        <v>5</v>
      </c>
      <c r="B32" s="400" t="s">
        <v>738</v>
      </c>
      <c r="C32" s="401"/>
      <c r="D32" s="1147">
        <v>0</v>
      </c>
      <c r="E32" s="1147"/>
      <c r="F32" s="1147">
        <v>0</v>
      </c>
      <c r="G32" s="1147"/>
      <c r="H32" s="1147"/>
      <c r="I32" s="1147">
        <v>0</v>
      </c>
      <c r="J32" s="1147"/>
      <c r="K32" s="1147">
        <v>0</v>
      </c>
      <c r="L32" s="1147"/>
      <c r="M32" s="1147"/>
      <c r="N32" s="1147">
        <v>0</v>
      </c>
      <c r="O32" s="1147"/>
      <c r="P32" s="1494">
        <v>0</v>
      </c>
      <c r="Q32" s="84"/>
    </row>
    <row r="33" spans="1:17" ht="10.5" customHeight="1" x14ac:dyDescent="0.2">
      <c r="A33" s="81">
        <v>6</v>
      </c>
      <c r="B33" s="2" t="s">
        <v>499</v>
      </c>
      <c r="C33" s="85"/>
      <c r="D33" s="1144">
        <v>27508</v>
      </c>
      <c r="E33" s="1144"/>
      <c r="F33" s="1144">
        <v>6285</v>
      </c>
      <c r="G33" s="1144"/>
      <c r="H33" s="1144"/>
      <c r="I33" s="1144">
        <v>27508</v>
      </c>
      <c r="J33" s="1144"/>
      <c r="K33" s="1144">
        <v>6285</v>
      </c>
      <c r="L33" s="1144"/>
      <c r="M33" s="1144"/>
      <c r="N33" s="1144">
        <v>33559</v>
      </c>
      <c r="O33" s="1144"/>
      <c r="P33" s="1494">
        <v>99</v>
      </c>
      <c r="Q33" s="84"/>
    </row>
    <row r="34" spans="1:17" ht="10.5" customHeight="1" x14ac:dyDescent="0.2">
      <c r="A34" s="399">
        <v>7</v>
      </c>
      <c r="B34" s="400" t="s">
        <v>739</v>
      </c>
      <c r="C34" s="401"/>
      <c r="D34" s="1147">
        <v>1197</v>
      </c>
      <c r="E34" s="1147"/>
      <c r="F34" s="1147">
        <v>26</v>
      </c>
      <c r="G34" s="1147"/>
      <c r="H34" s="1147"/>
      <c r="I34" s="1147">
        <v>1197</v>
      </c>
      <c r="J34" s="1147"/>
      <c r="K34" s="1147">
        <v>26</v>
      </c>
      <c r="L34" s="1147"/>
      <c r="M34" s="1147"/>
      <c r="N34" s="1147">
        <v>886</v>
      </c>
      <c r="O34" s="1147"/>
      <c r="P34" s="1494">
        <v>72</v>
      </c>
      <c r="Q34" s="84"/>
    </row>
    <row r="35" spans="1:17" ht="10.5" customHeight="1" x14ac:dyDescent="0.2">
      <c r="A35" s="81">
        <v>8</v>
      </c>
      <c r="B35" s="2" t="s">
        <v>740</v>
      </c>
      <c r="C35" s="85"/>
      <c r="D35" s="1144">
        <v>3682</v>
      </c>
      <c r="E35" s="1144"/>
      <c r="F35" s="1144">
        <v>2</v>
      </c>
      <c r="G35" s="1144"/>
      <c r="H35" s="1144"/>
      <c r="I35" s="1144">
        <v>3682</v>
      </c>
      <c r="J35" s="1144"/>
      <c r="K35" s="1144">
        <v>2</v>
      </c>
      <c r="L35" s="1144"/>
      <c r="M35" s="1144"/>
      <c r="N35" s="1144">
        <v>2413</v>
      </c>
      <c r="O35" s="1144"/>
      <c r="P35" s="1494">
        <v>65</v>
      </c>
      <c r="Q35" s="84"/>
    </row>
    <row r="36" spans="1:17" ht="10.5" customHeight="1" x14ac:dyDescent="0.2">
      <c r="A36" s="399">
        <v>9</v>
      </c>
      <c r="B36" s="400" t="s">
        <v>741</v>
      </c>
      <c r="C36" s="401"/>
      <c r="D36" s="1147">
        <v>0</v>
      </c>
      <c r="E36" s="1147"/>
      <c r="F36" s="1147">
        <v>0</v>
      </c>
      <c r="G36" s="1147"/>
      <c r="H36" s="1147"/>
      <c r="I36" s="1147">
        <v>0</v>
      </c>
      <c r="J36" s="1147"/>
      <c r="K36" s="1147">
        <v>0</v>
      </c>
      <c r="L36" s="1147"/>
      <c r="M36" s="1147"/>
      <c r="N36" s="1147">
        <v>0</v>
      </c>
      <c r="O36" s="1147"/>
      <c r="P36" s="1494">
        <v>0</v>
      </c>
      <c r="Q36" s="84"/>
    </row>
    <row r="37" spans="1:17" ht="12" customHeight="1" x14ac:dyDescent="0.2">
      <c r="A37" s="81">
        <v>10</v>
      </c>
      <c r="B37" s="2" t="s">
        <v>1206</v>
      </c>
      <c r="C37" s="85"/>
      <c r="D37" s="1144">
        <v>411</v>
      </c>
      <c r="E37" s="1144"/>
      <c r="F37" s="1144">
        <v>0</v>
      </c>
      <c r="G37" s="1144"/>
      <c r="H37" s="1144"/>
      <c r="I37" s="1144">
        <v>411</v>
      </c>
      <c r="J37" s="1144"/>
      <c r="K37" s="1144">
        <v>0</v>
      </c>
      <c r="L37" s="1144"/>
      <c r="M37" s="1144"/>
      <c r="N37" s="1144">
        <v>436</v>
      </c>
      <c r="O37" s="1144"/>
      <c r="P37" s="1494">
        <v>106</v>
      </c>
      <c r="Q37" s="84"/>
    </row>
    <row r="38" spans="1:17" ht="12" customHeight="1" x14ac:dyDescent="0.2">
      <c r="A38" s="399">
        <v>11</v>
      </c>
      <c r="B38" s="400" t="s">
        <v>1207</v>
      </c>
      <c r="C38" s="401"/>
      <c r="D38" s="1147">
        <v>0</v>
      </c>
      <c r="E38" s="1147"/>
      <c r="F38" s="1147">
        <v>0</v>
      </c>
      <c r="G38" s="1147"/>
      <c r="H38" s="1147"/>
      <c r="I38" s="1147">
        <v>0</v>
      </c>
      <c r="J38" s="1147"/>
      <c r="K38" s="1147">
        <v>0</v>
      </c>
      <c r="L38" s="1147"/>
      <c r="M38" s="1147"/>
      <c r="N38" s="1147">
        <v>0</v>
      </c>
      <c r="O38" s="1147"/>
      <c r="P38" s="1494">
        <v>0</v>
      </c>
      <c r="Q38" s="84"/>
    </row>
    <row r="39" spans="1:17" ht="10.5" customHeight="1" x14ac:dyDescent="0.2">
      <c r="A39" s="399">
        <v>12</v>
      </c>
      <c r="B39" s="400" t="s">
        <v>500</v>
      </c>
      <c r="C39" s="401"/>
      <c r="D39" s="1147">
        <v>0</v>
      </c>
      <c r="E39" s="1147"/>
      <c r="F39" s="1147">
        <v>0</v>
      </c>
      <c r="G39" s="1147"/>
      <c r="H39" s="1147"/>
      <c r="I39" s="1147">
        <v>0</v>
      </c>
      <c r="J39" s="1147"/>
      <c r="K39" s="1147">
        <v>0</v>
      </c>
      <c r="L39" s="1147"/>
      <c r="M39" s="1147"/>
      <c r="N39" s="1147">
        <v>0</v>
      </c>
      <c r="O39" s="1147"/>
      <c r="P39" s="1494">
        <v>0</v>
      </c>
      <c r="Q39" s="84"/>
    </row>
    <row r="40" spans="1:17" ht="12" customHeight="1" x14ac:dyDescent="0.2">
      <c r="A40" s="81">
        <v>13</v>
      </c>
      <c r="B40" s="2" t="s">
        <v>1208</v>
      </c>
      <c r="C40" s="85"/>
      <c r="D40" s="1144">
        <v>8152</v>
      </c>
      <c r="E40" s="1144"/>
      <c r="F40" s="1144">
        <v>0</v>
      </c>
      <c r="G40" s="1144"/>
      <c r="H40" s="1144"/>
      <c r="I40" s="1144">
        <v>8152</v>
      </c>
      <c r="J40" s="1144"/>
      <c r="K40" s="1144">
        <v>0</v>
      </c>
      <c r="L40" s="1144"/>
      <c r="M40" s="1144"/>
      <c r="N40" s="1144">
        <v>9679</v>
      </c>
      <c r="O40" s="1144"/>
      <c r="P40" s="1494">
        <v>119</v>
      </c>
      <c r="Q40" s="86"/>
    </row>
    <row r="41" spans="1:17" ht="12" customHeight="1" thickBot="1" x14ac:dyDescent="0.25">
      <c r="A41" s="87">
        <v>14</v>
      </c>
      <c r="B41" s="47" t="s">
        <v>11</v>
      </c>
      <c r="C41" s="88"/>
      <c r="D41" s="1150">
        <f>SUM(D28:D40)</f>
        <v>56647</v>
      </c>
      <c r="E41" s="1150"/>
      <c r="F41" s="1150">
        <f>SUM(F28:F40)</f>
        <v>6317</v>
      </c>
      <c r="G41" s="1150"/>
      <c r="H41" s="1150"/>
      <c r="I41" s="1150">
        <f>SUM(I28:I40)</f>
        <v>56647</v>
      </c>
      <c r="J41" s="1150"/>
      <c r="K41" s="1150">
        <f>SUM(K28:K40)</f>
        <v>6317</v>
      </c>
      <c r="L41" s="1150"/>
      <c r="M41" s="1150"/>
      <c r="N41" s="1150">
        <f>SUM(N28:N40)</f>
        <v>49881</v>
      </c>
      <c r="O41" s="1150"/>
      <c r="P41" s="1495">
        <v>79</v>
      </c>
      <c r="Q41" s="89"/>
    </row>
    <row r="42" spans="1:17" ht="9" hidden="1" customHeight="1" x14ac:dyDescent="0.2">
      <c r="A42" s="2613"/>
      <c r="B42" s="2613"/>
      <c r="C42" s="2613"/>
      <c r="D42" s="2613"/>
      <c r="E42" s="2613"/>
      <c r="F42" s="2613"/>
      <c r="G42" s="2613"/>
      <c r="H42" s="2613"/>
      <c r="I42" s="2613"/>
      <c r="J42" s="2613"/>
      <c r="K42" s="2613"/>
      <c r="L42" s="2613"/>
      <c r="M42" s="2613"/>
      <c r="N42" s="2613"/>
      <c r="O42" s="2613"/>
      <c r="P42" s="2613"/>
      <c r="Q42" s="78"/>
    </row>
    <row r="43" spans="1:17" ht="9" customHeight="1" x14ac:dyDescent="0.2">
      <c r="A43" s="1365" t="s">
        <v>907</v>
      </c>
      <c r="B43" s="2614" t="s">
        <v>490</v>
      </c>
      <c r="C43" s="2614"/>
      <c r="D43" s="2614"/>
      <c r="E43" s="2614"/>
      <c r="F43" s="2614"/>
      <c r="G43" s="2614"/>
      <c r="H43" s="2614"/>
      <c r="I43" s="2614"/>
      <c r="J43" s="2614"/>
      <c r="K43" s="2614"/>
      <c r="L43" s="2614"/>
      <c r="M43" s="2614"/>
      <c r="N43" s="2614"/>
      <c r="O43" s="2614"/>
      <c r="P43" s="2614"/>
      <c r="Q43" s="268"/>
    </row>
    <row r="44" spans="1:17" s="129" customFormat="1" ht="10.5" customHeight="1" x14ac:dyDescent="0.2">
      <c r="A44" s="376" t="s">
        <v>908</v>
      </c>
      <c r="B44" s="2326" t="s">
        <v>744</v>
      </c>
      <c r="C44" s="2326"/>
      <c r="D44" s="2326"/>
      <c r="E44" s="2326"/>
      <c r="F44" s="2326"/>
      <c r="G44" s="2326"/>
      <c r="H44" s="2326"/>
      <c r="I44" s="2326"/>
      <c r="J44" s="2326"/>
      <c r="K44" s="2326"/>
      <c r="L44" s="2326"/>
      <c r="M44" s="2326"/>
      <c r="N44" s="2326"/>
      <c r="O44" s="2326"/>
      <c r="P44" s="2326"/>
      <c r="Q44" s="1815"/>
    </row>
    <row r="45" spans="1:17" ht="9" customHeight="1" x14ac:dyDescent="0.2">
      <c r="A45" s="1365" t="s">
        <v>911</v>
      </c>
      <c r="B45" s="2614" t="s">
        <v>743</v>
      </c>
      <c r="C45" s="2614"/>
      <c r="D45" s="2614"/>
      <c r="E45" s="2614"/>
      <c r="F45" s="2614"/>
      <c r="G45" s="2614"/>
      <c r="H45" s="2614"/>
      <c r="I45" s="2614"/>
      <c r="J45" s="2614"/>
      <c r="K45" s="2614"/>
      <c r="L45" s="2614"/>
      <c r="M45" s="2614"/>
      <c r="N45" s="2614"/>
      <c r="O45" s="2614"/>
      <c r="P45" s="2614"/>
      <c r="Q45" s="268"/>
    </row>
    <row r="46" spans="1:17" ht="28.9" customHeight="1" x14ac:dyDescent="0.2">
      <c r="A46" s="1365" t="s">
        <v>913</v>
      </c>
      <c r="B46" s="2614" t="s">
        <v>1120</v>
      </c>
      <c r="C46" s="2614"/>
      <c r="D46" s="2614"/>
      <c r="E46" s="2614"/>
      <c r="F46" s="2614"/>
      <c r="G46" s="2614"/>
      <c r="H46" s="2614"/>
      <c r="I46" s="2614"/>
      <c r="J46" s="2614"/>
      <c r="K46" s="2614"/>
      <c r="L46" s="2614"/>
      <c r="M46" s="2614"/>
      <c r="N46" s="2614"/>
      <c r="O46" s="2614"/>
      <c r="P46" s="2614"/>
      <c r="Q46" s="268"/>
    </row>
  </sheetData>
  <mergeCells count="41">
    <mergeCell ref="M6:N6"/>
    <mergeCell ref="O6:P6"/>
    <mergeCell ref="C7:D7"/>
    <mergeCell ref="E7:F7"/>
    <mergeCell ref="H7:I7"/>
    <mergeCell ref="J7:K7"/>
    <mergeCell ref="M7:N7"/>
    <mergeCell ref="O7:P7"/>
    <mergeCell ref="A1:Q1"/>
    <mergeCell ref="A2:P2"/>
    <mergeCell ref="A23:B23"/>
    <mergeCell ref="C23:Q23"/>
    <mergeCell ref="C25:F25"/>
    <mergeCell ref="H25:K25"/>
    <mergeCell ref="M25:P25"/>
    <mergeCell ref="A3:B3"/>
    <mergeCell ref="C3:Q3"/>
    <mergeCell ref="C5:F5"/>
    <mergeCell ref="H5:K5"/>
    <mergeCell ref="M5:P5"/>
    <mergeCell ref="C6:D6"/>
    <mergeCell ref="E6:F6"/>
    <mergeCell ref="H6:I6"/>
    <mergeCell ref="J6:K6"/>
    <mergeCell ref="O27:P27"/>
    <mergeCell ref="C26:D26"/>
    <mergeCell ref="E26:F26"/>
    <mergeCell ref="H26:I26"/>
    <mergeCell ref="J26:K26"/>
    <mergeCell ref="M26:N26"/>
    <mergeCell ref="O26:P26"/>
    <mergeCell ref="C27:D27"/>
    <mergeCell ref="E27:F27"/>
    <mergeCell ref="H27:I27"/>
    <mergeCell ref="J27:K27"/>
    <mergeCell ref="M27:N27"/>
    <mergeCell ref="A42:P42"/>
    <mergeCell ref="B43:P43"/>
    <mergeCell ref="B44:P44"/>
    <mergeCell ref="B45:P45"/>
    <mergeCell ref="B46:P4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zoomScaleSheetLayoutView="100" workbookViewId="0">
      <selection activeCell="G38" sqref="G38"/>
    </sheetView>
  </sheetViews>
  <sheetFormatPr defaultColWidth="9.140625" defaultRowHeight="9.75" customHeight="1" x14ac:dyDescent="0.2"/>
  <cols>
    <col min="1" max="1" width="2.85546875" style="1327" customWidth="1"/>
    <col min="2" max="2" width="60.28515625" style="1327" customWidth="1"/>
    <col min="3" max="3" width="2.85546875" style="1327" customWidth="1"/>
    <col min="4" max="4" width="10" style="1327" customWidth="1"/>
    <col min="5" max="5" width="1.7109375" style="1327" customWidth="1"/>
    <col min="6" max="6" width="10" style="1327" customWidth="1"/>
    <col min="7" max="8" width="1.7109375" style="1327" customWidth="1"/>
    <col min="9" max="9" width="9.28515625" style="1327" customWidth="1"/>
    <col min="10" max="10" width="1.7109375" style="1327" customWidth="1"/>
    <col min="11" max="11" width="9.28515625" style="1327" customWidth="1"/>
    <col min="12" max="13" width="1.7109375" style="1327" customWidth="1"/>
    <col min="14" max="14" width="9.28515625" style="1327" customWidth="1"/>
    <col min="15" max="15" width="1.7109375" style="1327" customWidth="1"/>
    <col min="16" max="16" width="10.28515625" style="1327" customWidth="1"/>
    <col min="17" max="17" width="1.42578125" style="1327" customWidth="1"/>
    <col min="18" max="18" width="9.140625" style="1327" customWidth="1"/>
    <col min="19" max="16384" width="9.140625" style="1327"/>
  </cols>
  <sheetData>
    <row r="1" spans="1:17" ht="19.149999999999999" customHeight="1" x14ac:dyDescent="0.25">
      <c r="A1" s="2617" t="s">
        <v>1365</v>
      </c>
      <c r="B1" s="2617"/>
      <c r="C1" s="2617"/>
      <c r="D1" s="2617"/>
      <c r="E1" s="2617"/>
      <c r="F1" s="2617"/>
      <c r="G1" s="2617"/>
      <c r="H1" s="2617"/>
      <c r="I1" s="2617"/>
      <c r="J1" s="2617"/>
      <c r="K1" s="2617"/>
      <c r="L1" s="2617"/>
      <c r="M1" s="2617"/>
      <c r="N1" s="2617"/>
      <c r="O1" s="2617"/>
      <c r="P1" s="2617"/>
      <c r="Q1" s="2617"/>
    </row>
    <row r="2" spans="1:17" ht="9.75" customHeight="1" x14ac:dyDescent="0.25">
      <c r="A2" s="2426"/>
      <c r="B2" s="2426"/>
      <c r="C2" s="2426"/>
      <c r="D2" s="2426"/>
      <c r="E2" s="2426"/>
      <c r="F2" s="2426"/>
      <c r="G2" s="2426"/>
      <c r="H2" s="2426"/>
      <c r="I2" s="2426"/>
      <c r="J2" s="2426"/>
      <c r="K2" s="2426"/>
      <c r="L2" s="2426"/>
      <c r="M2" s="2426"/>
      <c r="N2" s="2426"/>
      <c r="O2" s="2426"/>
      <c r="P2" s="2426"/>
      <c r="Q2" s="1422"/>
    </row>
    <row r="3" spans="1:17" ht="10.5" customHeight="1" x14ac:dyDescent="0.2">
      <c r="A3" s="2329" t="s">
        <v>420</v>
      </c>
      <c r="B3" s="2329"/>
      <c r="C3" s="2618" t="s">
        <v>102</v>
      </c>
      <c r="D3" s="2551"/>
      <c r="E3" s="2551"/>
      <c r="F3" s="2551"/>
      <c r="G3" s="2551"/>
      <c r="H3" s="2551"/>
      <c r="I3" s="2551"/>
      <c r="J3" s="2551"/>
      <c r="K3" s="2551"/>
      <c r="L3" s="2551"/>
      <c r="M3" s="2551"/>
      <c r="N3" s="2551"/>
      <c r="O3" s="2551"/>
      <c r="P3" s="2551"/>
      <c r="Q3" s="2552"/>
    </row>
    <row r="4" spans="1:17" ht="10.5" customHeight="1" x14ac:dyDescent="0.2">
      <c r="C4" s="1441"/>
      <c r="D4" s="1441" t="s">
        <v>0</v>
      </c>
      <c r="E4" s="1441"/>
      <c r="F4" s="1441" t="s">
        <v>15</v>
      </c>
      <c r="G4" s="1441"/>
      <c r="H4" s="1441"/>
      <c r="I4" s="1441" t="s">
        <v>2</v>
      </c>
      <c r="J4" s="1441"/>
      <c r="K4" s="1441" t="s">
        <v>4</v>
      </c>
      <c r="L4" s="1441"/>
      <c r="M4" s="1441"/>
      <c r="N4" s="1441" t="s">
        <v>5</v>
      </c>
      <c r="O4" s="1441"/>
      <c r="P4" s="1441" t="s">
        <v>6</v>
      </c>
      <c r="Q4" s="1441"/>
    </row>
    <row r="5" spans="1:17" ht="31.15" customHeight="1" x14ac:dyDescent="0.2">
      <c r="A5" s="2"/>
      <c r="B5" s="2"/>
      <c r="C5" s="2619" t="s">
        <v>1205</v>
      </c>
      <c r="D5" s="2620"/>
      <c r="E5" s="2620"/>
      <c r="F5" s="2620"/>
      <c r="G5" s="40"/>
      <c r="H5" s="2621" t="s">
        <v>491</v>
      </c>
      <c r="I5" s="2430"/>
      <c r="J5" s="2430"/>
      <c r="K5" s="2430"/>
      <c r="L5" s="40"/>
      <c r="M5" s="2430" t="s">
        <v>492</v>
      </c>
      <c r="N5" s="2430"/>
      <c r="O5" s="2430"/>
      <c r="P5" s="2430"/>
      <c r="Q5" s="41"/>
    </row>
    <row r="6" spans="1:17" ht="10.5" customHeight="1" x14ac:dyDescent="0.2">
      <c r="A6" s="2"/>
      <c r="B6" s="78"/>
      <c r="C6" s="2424" t="s">
        <v>493</v>
      </c>
      <c r="D6" s="2424"/>
      <c r="E6" s="2424" t="s">
        <v>493</v>
      </c>
      <c r="F6" s="2424"/>
      <c r="G6" s="1425"/>
      <c r="H6" s="2424" t="s">
        <v>493</v>
      </c>
      <c r="I6" s="2424"/>
      <c r="J6" s="2424" t="s">
        <v>493</v>
      </c>
      <c r="K6" s="2424"/>
      <c r="L6" s="1432"/>
      <c r="M6" s="2615"/>
      <c r="N6" s="2615"/>
      <c r="O6" s="2424" t="s">
        <v>531</v>
      </c>
      <c r="P6" s="2424"/>
      <c r="Q6" s="1425"/>
    </row>
    <row r="7" spans="1:17" ht="10.5" customHeight="1" x14ac:dyDescent="0.2">
      <c r="A7" s="2"/>
      <c r="B7" s="1442" t="s">
        <v>515</v>
      </c>
      <c r="C7" s="2611" t="s">
        <v>494</v>
      </c>
      <c r="D7" s="2611"/>
      <c r="E7" s="2611" t="s">
        <v>736</v>
      </c>
      <c r="F7" s="2611"/>
      <c r="G7" s="1431"/>
      <c r="H7" s="2611" t="s">
        <v>494</v>
      </c>
      <c r="I7" s="2611"/>
      <c r="J7" s="2611" t="s">
        <v>736</v>
      </c>
      <c r="K7" s="2611"/>
      <c r="L7" s="1433"/>
      <c r="M7" s="2616" t="s">
        <v>495</v>
      </c>
      <c r="N7" s="2616"/>
      <c r="O7" s="2611" t="s">
        <v>742</v>
      </c>
      <c r="P7" s="2611"/>
      <c r="Q7" s="1425"/>
    </row>
    <row r="8" spans="1:17" ht="10.5" customHeight="1" x14ac:dyDescent="0.2">
      <c r="A8" s="396">
        <v>1</v>
      </c>
      <c r="B8" s="397" t="s">
        <v>737</v>
      </c>
      <c r="C8" s="398"/>
      <c r="D8" s="1140">
        <v>12047</v>
      </c>
      <c r="E8" s="1140"/>
      <c r="F8" s="1140">
        <v>0</v>
      </c>
      <c r="G8" s="1140"/>
      <c r="H8" s="1140"/>
      <c r="I8" s="1141">
        <v>12047</v>
      </c>
      <c r="J8" s="1141"/>
      <c r="K8" s="1141">
        <v>0</v>
      </c>
      <c r="L8" s="1140"/>
      <c r="M8" s="1140"/>
      <c r="N8" s="1140">
        <v>2319</v>
      </c>
      <c r="O8" s="1140"/>
      <c r="P8" s="1142">
        <v>19</v>
      </c>
      <c r="Q8" s="80"/>
    </row>
    <row r="9" spans="1:17" ht="10.5" customHeight="1" x14ac:dyDescent="0.2">
      <c r="A9" s="81">
        <v>2</v>
      </c>
      <c r="B9" s="82" t="s">
        <v>497</v>
      </c>
      <c r="C9" s="83"/>
      <c r="D9" s="1143">
        <v>0</v>
      </c>
      <c r="E9" s="1143"/>
      <c r="F9" s="1143">
        <v>0</v>
      </c>
      <c r="G9" s="1143"/>
      <c r="H9" s="1143"/>
      <c r="I9" s="1144">
        <v>0</v>
      </c>
      <c r="J9" s="1144"/>
      <c r="K9" s="1144">
        <v>0</v>
      </c>
      <c r="L9" s="1143"/>
      <c r="M9" s="1143"/>
      <c r="N9" s="1143">
        <v>0</v>
      </c>
      <c r="O9" s="1143"/>
      <c r="P9" s="1145">
        <v>0</v>
      </c>
      <c r="Q9" s="84"/>
    </row>
    <row r="10" spans="1:17" ht="10.5" customHeight="1" x14ac:dyDescent="0.2">
      <c r="A10" s="399">
        <v>3</v>
      </c>
      <c r="B10" s="400" t="s">
        <v>498</v>
      </c>
      <c r="C10" s="401"/>
      <c r="D10" s="1146">
        <v>0</v>
      </c>
      <c r="E10" s="1146"/>
      <c r="F10" s="1146">
        <v>0</v>
      </c>
      <c r="G10" s="1146"/>
      <c r="H10" s="1146"/>
      <c r="I10" s="1147">
        <v>0</v>
      </c>
      <c r="J10" s="1147"/>
      <c r="K10" s="1147">
        <v>0</v>
      </c>
      <c r="L10" s="1146"/>
      <c r="M10" s="1146"/>
      <c r="N10" s="1146">
        <v>0</v>
      </c>
      <c r="O10" s="1146"/>
      <c r="P10" s="1145">
        <v>0</v>
      </c>
      <c r="Q10" s="84"/>
    </row>
    <row r="11" spans="1:17" ht="10.5" customHeight="1" x14ac:dyDescent="0.2">
      <c r="A11" s="81">
        <v>4</v>
      </c>
      <c r="B11" s="2" t="s">
        <v>456</v>
      </c>
      <c r="C11" s="85"/>
      <c r="D11" s="1143">
        <v>1868</v>
      </c>
      <c r="E11" s="1143"/>
      <c r="F11" s="1143">
        <v>5</v>
      </c>
      <c r="G11" s="1143"/>
      <c r="H11" s="1143"/>
      <c r="I11" s="1144">
        <v>1868</v>
      </c>
      <c r="J11" s="1144"/>
      <c r="K11" s="1144">
        <v>5</v>
      </c>
      <c r="L11" s="1143"/>
      <c r="M11" s="1143"/>
      <c r="N11" s="1143">
        <v>465</v>
      </c>
      <c r="O11" s="1143"/>
      <c r="P11" s="1145">
        <v>25</v>
      </c>
      <c r="Q11" s="84"/>
    </row>
    <row r="12" spans="1:17" ht="10.5" customHeight="1" x14ac:dyDescent="0.2">
      <c r="A12" s="399">
        <v>5</v>
      </c>
      <c r="B12" s="400" t="s">
        <v>738</v>
      </c>
      <c r="C12" s="401"/>
      <c r="D12" s="1146">
        <v>0</v>
      </c>
      <c r="E12" s="1146"/>
      <c r="F12" s="1146">
        <v>0</v>
      </c>
      <c r="G12" s="1146"/>
      <c r="H12" s="1146"/>
      <c r="I12" s="1147">
        <v>0</v>
      </c>
      <c r="J12" s="1147"/>
      <c r="K12" s="1147">
        <v>0</v>
      </c>
      <c r="L12" s="1146"/>
      <c r="M12" s="1146"/>
      <c r="N12" s="1146">
        <v>0</v>
      </c>
      <c r="O12" s="1146"/>
      <c r="P12" s="1145">
        <v>0</v>
      </c>
      <c r="Q12" s="84"/>
    </row>
    <row r="13" spans="1:17" ht="10.5" customHeight="1" x14ac:dyDescent="0.2">
      <c r="A13" s="81">
        <v>6</v>
      </c>
      <c r="B13" s="2" t="s">
        <v>499</v>
      </c>
      <c r="C13" s="85"/>
      <c r="D13" s="1143">
        <v>26876</v>
      </c>
      <c r="E13" s="1143"/>
      <c r="F13" s="1143">
        <v>5712</v>
      </c>
      <c r="G13" s="1143"/>
      <c r="H13" s="1143"/>
      <c r="I13" s="1144">
        <v>26876</v>
      </c>
      <c r="J13" s="1144"/>
      <c r="K13" s="1144">
        <v>5712</v>
      </c>
      <c r="L13" s="1143"/>
      <c r="M13" s="1143"/>
      <c r="N13" s="1143">
        <v>32409</v>
      </c>
      <c r="O13" s="1143"/>
      <c r="P13" s="1145">
        <v>99</v>
      </c>
      <c r="Q13" s="84"/>
    </row>
    <row r="14" spans="1:17" ht="10.5" customHeight="1" x14ac:dyDescent="0.2">
      <c r="A14" s="399">
        <v>7</v>
      </c>
      <c r="B14" s="400" t="s">
        <v>739</v>
      </c>
      <c r="C14" s="401"/>
      <c r="D14" s="1146">
        <v>1218</v>
      </c>
      <c r="E14" s="1146"/>
      <c r="F14" s="1146">
        <v>26</v>
      </c>
      <c r="G14" s="1146"/>
      <c r="H14" s="1146"/>
      <c r="I14" s="1147">
        <v>1218</v>
      </c>
      <c r="J14" s="1147"/>
      <c r="K14" s="1147">
        <v>26</v>
      </c>
      <c r="L14" s="1146"/>
      <c r="M14" s="1146"/>
      <c r="N14" s="1146">
        <v>915</v>
      </c>
      <c r="O14" s="1146"/>
      <c r="P14" s="1145">
        <v>74</v>
      </c>
      <c r="Q14" s="84"/>
    </row>
    <row r="15" spans="1:17" ht="10.5" customHeight="1" x14ac:dyDescent="0.2">
      <c r="A15" s="81">
        <v>8</v>
      </c>
      <c r="B15" s="2" t="s">
        <v>740</v>
      </c>
      <c r="C15" s="85"/>
      <c r="D15" s="1143">
        <v>3647</v>
      </c>
      <c r="E15" s="1143"/>
      <c r="F15" s="1143">
        <v>2</v>
      </c>
      <c r="G15" s="1143"/>
      <c r="H15" s="1143"/>
      <c r="I15" s="1144">
        <v>3647</v>
      </c>
      <c r="J15" s="1144"/>
      <c r="K15" s="1144">
        <v>2</v>
      </c>
      <c r="L15" s="1143"/>
      <c r="M15" s="1143"/>
      <c r="N15" s="1143">
        <v>2751</v>
      </c>
      <c r="O15" s="1143"/>
      <c r="P15" s="1145">
        <v>75</v>
      </c>
      <c r="Q15" s="84"/>
    </row>
    <row r="16" spans="1:17" ht="10.5" customHeight="1" x14ac:dyDescent="0.2">
      <c r="A16" s="399">
        <v>9</v>
      </c>
      <c r="B16" s="400" t="s">
        <v>741</v>
      </c>
      <c r="C16" s="401"/>
      <c r="D16" s="1146">
        <v>0</v>
      </c>
      <c r="E16" s="1146"/>
      <c r="F16" s="1146">
        <v>0</v>
      </c>
      <c r="G16" s="1146"/>
      <c r="H16" s="1146"/>
      <c r="I16" s="1147">
        <v>0</v>
      </c>
      <c r="J16" s="1147"/>
      <c r="K16" s="1147">
        <v>0</v>
      </c>
      <c r="L16" s="1146"/>
      <c r="M16" s="1146"/>
      <c r="N16" s="1146">
        <v>0</v>
      </c>
      <c r="O16" s="1146"/>
      <c r="P16" s="1145">
        <v>0</v>
      </c>
      <c r="Q16" s="84"/>
    </row>
    <row r="17" spans="1:17" ht="12" customHeight="1" x14ac:dyDescent="0.2">
      <c r="A17" s="81">
        <v>10</v>
      </c>
      <c r="B17" s="2" t="s">
        <v>1206</v>
      </c>
      <c r="C17" s="85"/>
      <c r="D17" s="1143">
        <v>411</v>
      </c>
      <c r="E17" s="1143"/>
      <c r="F17" s="1143">
        <v>0</v>
      </c>
      <c r="G17" s="1143"/>
      <c r="H17" s="1143"/>
      <c r="I17" s="1144">
        <v>411</v>
      </c>
      <c r="J17" s="1144"/>
      <c r="K17" s="1144">
        <v>0</v>
      </c>
      <c r="L17" s="1143"/>
      <c r="M17" s="1143"/>
      <c r="N17" s="1148">
        <v>436</v>
      </c>
      <c r="O17" s="1143"/>
      <c r="P17" s="1145">
        <v>106</v>
      </c>
      <c r="Q17" s="84"/>
    </row>
    <row r="18" spans="1:17" ht="12" customHeight="1" x14ac:dyDescent="0.2">
      <c r="A18" s="399">
        <v>11</v>
      </c>
      <c r="B18" s="400" t="s">
        <v>1207</v>
      </c>
      <c r="C18" s="401"/>
      <c r="D18" s="1146">
        <v>0</v>
      </c>
      <c r="E18" s="1146"/>
      <c r="F18" s="1146">
        <v>0</v>
      </c>
      <c r="G18" s="1146"/>
      <c r="H18" s="1146"/>
      <c r="I18" s="1147">
        <v>0</v>
      </c>
      <c r="J18" s="1147"/>
      <c r="K18" s="1147">
        <v>0</v>
      </c>
      <c r="L18" s="1146"/>
      <c r="M18" s="1146"/>
      <c r="N18" s="1146">
        <v>0</v>
      </c>
      <c r="O18" s="1146"/>
      <c r="P18" s="1145">
        <v>0</v>
      </c>
      <c r="Q18" s="84"/>
    </row>
    <row r="19" spans="1:17" ht="10.5" customHeight="1" x14ac:dyDescent="0.2">
      <c r="A19" s="399">
        <v>12</v>
      </c>
      <c r="B19" s="400" t="s">
        <v>500</v>
      </c>
      <c r="C19" s="401"/>
      <c r="D19" s="1146">
        <v>0</v>
      </c>
      <c r="E19" s="1146"/>
      <c r="F19" s="1146">
        <v>0</v>
      </c>
      <c r="G19" s="1146"/>
      <c r="H19" s="1146"/>
      <c r="I19" s="1147">
        <v>0</v>
      </c>
      <c r="J19" s="1147"/>
      <c r="K19" s="1147">
        <v>0</v>
      </c>
      <c r="L19" s="1146"/>
      <c r="M19" s="1146"/>
      <c r="N19" s="1146">
        <v>0</v>
      </c>
      <c r="O19" s="1146"/>
      <c r="P19" s="1145">
        <v>0</v>
      </c>
      <c r="Q19" s="84"/>
    </row>
    <row r="20" spans="1:17" ht="12" customHeight="1" x14ac:dyDescent="0.2">
      <c r="A20" s="81">
        <v>13</v>
      </c>
      <c r="B20" s="2" t="s">
        <v>1208</v>
      </c>
      <c r="C20" s="85"/>
      <c r="D20" s="1143">
        <v>8707</v>
      </c>
      <c r="E20" s="1143"/>
      <c r="F20" s="1143">
        <v>0</v>
      </c>
      <c r="G20" s="1143"/>
      <c r="H20" s="1143"/>
      <c r="I20" s="1144">
        <v>8707</v>
      </c>
      <c r="J20" s="1144"/>
      <c r="K20" s="1144">
        <v>0</v>
      </c>
      <c r="L20" s="1143"/>
      <c r="M20" s="1143"/>
      <c r="N20" s="1143">
        <v>10095</v>
      </c>
      <c r="O20" s="1143"/>
      <c r="P20" s="1145">
        <v>116</v>
      </c>
      <c r="Q20" s="86"/>
    </row>
    <row r="21" spans="1:17" ht="12" customHeight="1" thickBot="1" x14ac:dyDescent="0.25">
      <c r="A21" s="87">
        <v>14</v>
      </c>
      <c r="B21" s="47" t="s">
        <v>11</v>
      </c>
      <c r="C21" s="88"/>
      <c r="D21" s="1149">
        <f>SUM(D8:D20)</f>
        <v>54774</v>
      </c>
      <c r="E21" s="1149"/>
      <c r="F21" s="1149">
        <f>SUM(F8:F20)</f>
        <v>5745</v>
      </c>
      <c r="G21" s="1149"/>
      <c r="H21" s="1149"/>
      <c r="I21" s="1149">
        <f>SUM(I8:I20)</f>
        <v>54774</v>
      </c>
      <c r="J21" s="1150"/>
      <c r="K21" s="1149">
        <f>SUM(K8:K20)</f>
        <v>5745</v>
      </c>
      <c r="L21" s="1149"/>
      <c r="M21" s="1149"/>
      <c r="N21" s="1149">
        <f>SUM(N8:N20)</f>
        <v>49390</v>
      </c>
      <c r="O21" s="1149"/>
      <c r="P21" s="1151">
        <v>82</v>
      </c>
      <c r="Q21" s="89"/>
    </row>
    <row r="22" spans="1:17" ht="9" customHeight="1" x14ac:dyDescent="0.2">
      <c r="A22" s="2613"/>
      <c r="B22" s="2613"/>
      <c r="C22" s="2613"/>
      <c r="D22" s="2613"/>
      <c r="E22" s="2613"/>
      <c r="F22" s="2613"/>
      <c r="G22" s="2613"/>
      <c r="H22" s="2613"/>
      <c r="I22" s="2613"/>
      <c r="J22" s="2613"/>
      <c r="K22" s="2613"/>
      <c r="L22" s="2613"/>
      <c r="M22" s="2613"/>
      <c r="N22" s="2613"/>
      <c r="O22" s="2613"/>
      <c r="P22" s="2613"/>
      <c r="Q22" s="78"/>
    </row>
    <row r="23" spans="1:17" ht="9" customHeight="1" x14ac:dyDescent="0.2">
      <c r="A23" s="2623" t="s">
        <v>1366</v>
      </c>
      <c r="B23" s="2623"/>
      <c r="C23" s="2623"/>
      <c r="D23" s="2623"/>
      <c r="E23" s="2623"/>
      <c r="F23" s="2623"/>
      <c r="G23" s="2623"/>
      <c r="H23" s="2623"/>
      <c r="I23" s="2623"/>
      <c r="J23" s="2623"/>
      <c r="K23" s="2623"/>
      <c r="L23" s="2623"/>
      <c r="M23" s="2623"/>
      <c r="N23" s="2623"/>
      <c r="O23" s="2623"/>
      <c r="P23" s="2623"/>
      <c r="Q23" s="2623"/>
    </row>
  </sheetData>
  <mergeCells count="21">
    <mergeCell ref="A22:P22"/>
    <mergeCell ref="A23:Q23"/>
    <mergeCell ref="O6:P6"/>
    <mergeCell ref="C7:D7"/>
    <mergeCell ref="E7:F7"/>
    <mergeCell ref="H7:I7"/>
    <mergeCell ref="J7:K7"/>
    <mergeCell ref="M7:N7"/>
    <mergeCell ref="O7:P7"/>
    <mergeCell ref="C6:D6"/>
    <mergeCell ref="E6:F6"/>
    <mergeCell ref="H6:I6"/>
    <mergeCell ref="J6:K6"/>
    <mergeCell ref="M6:N6"/>
    <mergeCell ref="A1:Q1"/>
    <mergeCell ref="A2:P2"/>
    <mergeCell ref="A3:B3"/>
    <mergeCell ref="C3:Q3"/>
    <mergeCell ref="C5:F5"/>
    <mergeCell ref="H5:K5"/>
    <mergeCell ref="M5:P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zoomScaleNormal="100" zoomScaleSheetLayoutView="100" workbookViewId="0">
      <selection activeCell="G38" sqref="G38"/>
    </sheetView>
  </sheetViews>
  <sheetFormatPr defaultColWidth="9.140625" defaultRowHeight="9.75" customHeight="1" x14ac:dyDescent="0.2"/>
  <cols>
    <col min="1" max="1" width="2.85546875" style="15" customWidth="1"/>
    <col min="2" max="2" width="2.140625" style="15" customWidth="1"/>
    <col min="3" max="3" width="49.42578125" style="15" customWidth="1"/>
    <col min="4" max="4" width="6.28515625" style="15" customWidth="1"/>
    <col min="5" max="5" width="1.7109375" style="15" customWidth="1"/>
    <col min="6" max="6" width="5.42578125" style="15" customWidth="1"/>
    <col min="7" max="7" width="1.7109375" style="15" customWidth="1"/>
    <col min="8" max="8" width="6" style="15" bestFit="1" customWidth="1"/>
    <col min="9" max="9" width="1.7109375" style="15" customWidth="1"/>
    <col min="10" max="10" width="5.42578125" style="15" customWidth="1"/>
    <col min="11" max="11" width="1.7109375" style="15" customWidth="1"/>
    <col min="12" max="12" width="5.42578125" style="15" customWidth="1"/>
    <col min="13" max="13" width="1.7109375" style="15" customWidth="1"/>
    <col min="14" max="14" width="6" style="15" bestFit="1" customWidth="1"/>
    <col min="15" max="15" width="1.7109375" style="15" customWidth="1"/>
    <col min="16" max="16" width="6.85546875" style="15" bestFit="1" customWidth="1"/>
    <col min="17" max="17" width="1.7109375" style="15" customWidth="1"/>
    <col min="18" max="18" width="5.42578125" style="15" customWidth="1"/>
    <col min="19" max="19" width="1.7109375" style="15" customWidth="1"/>
    <col min="20" max="20" width="6.85546875" style="15" bestFit="1" customWidth="1"/>
    <col min="21" max="21" width="3.5703125" style="15" customWidth="1"/>
    <col min="22" max="22" width="11.7109375" style="15" customWidth="1"/>
    <col min="23" max="23" width="1.28515625" style="15" customWidth="1"/>
    <col min="24" max="24" width="9.140625" style="15" customWidth="1"/>
    <col min="25" max="16384" width="9.140625" style="15"/>
  </cols>
  <sheetData>
    <row r="1" spans="1:23" ht="18.75" customHeight="1" x14ac:dyDescent="0.25">
      <c r="A1" s="2633" t="s">
        <v>745</v>
      </c>
      <c r="B1" s="2633"/>
      <c r="C1" s="2633"/>
      <c r="D1" s="2633"/>
      <c r="E1" s="2633"/>
      <c r="F1" s="2633"/>
      <c r="G1" s="2633"/>
      <c r="H1" s="2633"/>
      <c r="I1" s="2633"/>
      <c r="J1" s="2633"/>
      <c r="K1" s="2633"/>
      <c r="L1" s="2633"/>
      <c r="M1" s="2633"/>
      <c r="N1" s="2633"/>
      <c r="O1" s="2633"/>
      <c r="P1" s="2633"/>
      <c r="Q1" s="2633"/>
      <c r="R1" s="2633"/>
      <c r="S1" s="2633"/>
      <c r="T1" s="2633"/>
      <c r="U1" s="2633"/>
      <c r="V1" s="2633"/>
      <c r="W1" s="2633"/>
    </row>
    <row r="2" spans="1:23" ht="9" customHeight="1" x14ac:dyDescent="0.25">
      <c r="A2" s="2426"/>
      <c r="B2" s="2426"/>
      <c r="C2" s="2426"/>
      <c r="D2" s="2426"/>
      <c r="E2" s="2426"/>
      <c r="F2" s="2426"/>
      <c r="G2" s="2426"/>
      <c r="H2" s="2426"/>
      <c r="I2" s="2426"/>
      <c r="J2" s="2426"/>
      <c r="K2" s="2426"/>
      <c r="L2" s="2426"/>
      <c r="M2" s="2426"/>
      <c r="N2" s="2426"/>
      <c r="O2" s="2426"/>
      <c r="P2" s="2426"/>
      <c r="Q2" s="2426"/>
      <c r="R2" s="2426"/>
      <c r="S2" s="2426"/>
      <c r="T2" s="2426"/>
      <c r="U2" s="2426"/>
      <c r="V2" s="2426"/>
      <c r="W2" s="264"/>
    </row>
    <row r="3" spans="1:23" ht="10.5" customHeight="1" x14ac:dyDescent="0.2">
      <c r="A3" s="2329" t="s">
        <v>541</v>
      </c>
      <c r="B3" s="2329"/>
      <c r="C3" s="2329"/>
      <c r="D3" s="2554" t="s">
        <v>1274</v>
      </c>
      <c r="E3" s="2555"/>
      <c r="F3" s="2555"/>
      <c r="G3" s="2555"/>
      <c r="H3" s="2555"/>
      <c r="I3" s="2555"/>
      <c r="J3" s="2555"/>
      <c r="K3" s="2555"/>
      <c r="L3" s="2555"/>
      <c r="M3" s="2555"/>
      <c r="N3" s="2555"/>
      <c r="O3" s="2555"/>
      <c r="P3" s="2555"/>
      <c r="Q3" s="2555"/>
      <c r="R3" s="2555"/>
      <c r="S3" s="2555"/>
      <c r="T3" s="2555"/>
      <c r="U3" s="2555"/>
      <c r="V3" s="2555"/>
      <c r="W3" s="2556"/>
    </row>
    <row r="4" spans="1:23" ht="10.5" customHeight="1" x14ac:dyDescent="0.2">
      <c r="D4" s="90" t="s">
        <v>0</v>
      </c>
      <c r="E4" s="90"/>
      <c r="F4" s="90" t="s">
        <v>1</v>
      </c>
      <c r="G4" s="90"/>
      <c r="H4" s="90" t="s">
        <v>2</v>
      </c>
      <c r="I4" s="90"/>
      <c r="J4" s="90" t="s">
        <v>4</v>
      </c>
      <c r="K4" s="90"/>
      <c r="L4" s="90" t="s">
        <v>5</v>
      </c>
      <c r="M4" s="90"/>
      <c r="N4" s="90" t="s">
        <v>6</v>
      </c>
      <c r="O4" s="90"/>
      <c r="P4" s="90" t="s">
        <v>7</v>
      </c>
      <c r="Q4" s="90"/>
      <c r="R4" s="90" t="s">
        <v>16</v>
      </c>
      <c r="S4" s="90"/>
      <c r="T4" s="90" t="s">
        <v>17</v>
      </c>
      <c r="U4" s="90"/>
      <c r="V4" s="90" t="s">
        <v>18</v>
      </c>
      <c r="W4" s="91"/>
    </row>
    <row r="5" spans="1:23" ht="10.5" customHeight="1" x14ac:dyDescent="0.2">
      <c r="A5" s="2"/>
      <c r="B5" s="2"/>
      <c r="C5" s="2"/>
      <c r="D5" s="2430" t="s">
        <v>502</v>
      </c>
      <c r="E5" s="2430"/>
      <c r="F5" s="2430"/>
      <c r="G5" s="2430"/>
      <c r="H5" s="2430"/>
      <c r="I5" s="2430"/>
      <c r="J5" s="2430"/>
      <c r="K5" s="2430"/>
      <c r="L5" s="2430"/>
      <c r="M5" s="2430"/>
      <c r="N5" s="2430"/>
      <c r="O5" s="2430"/>
      <c r="P5" s="2430"/>
      <c r="Q5" s="2430"/>
      <c r="R5" s="2430"/>
      <c r="S5" s="2430"/>
      <c r="T5" s="2430"/>
      <c r="U5" s="2430"/>
      <c r="V5" s="2430"/>
      <c r="W5" s="41"/>
    </row>
    <row r="6" spans="1:23" ht="10.5" customHeight="1" x14ac:dyDescent="0.2">
      <c r="A6" s="2"/>
      <c r="B6" s="2"/>
      <c r="C6" s="2"/>
      <c r="D6" s="1005"/>
      <c r="E6" s="1005"/>
      <c r="F6" s="1005"/>
      <c r="G6" s="1005"/>
      <c r="H6" s="1005"/>
      <c r="I6" s="1005"/>
      <c r="J6" s="1005"/>
      <c r="K6" s="1005"/>
      <c r="L6" s="1005"/>
      <c r="M6" s="1005"/>
      <c r="N6" s="1005"/>
      <c r="O6" s="1005"/>
      <c r="P6" s="1005"/>
      <c r="Q6" s="1005"/>
      <c r="R6" s="1005"/>
      <c r="S6" s="1005"/>
      <c r="T6" s="1005"/>
      <c r="U6" s="2424" t="s">
        <v>746</v>
      </c>
      <c r="V6" s="2424"/>
      <c r="W6" s="1005"/>
    </row>
    <row r="7" spans="1:23" ht="10.5" customHeight="1" x14ac:dyDescent="0.2">
      <c r="A7" s="2"/>
      <c r="B7" s="2"/>
      <c r="C7" s="2"/>
      <c r="D7" s="1005"/>
      <c r="E7" s="1005"/>
      <c r="F7" s="1005"/>
      <c r="G7" s="1005"/>
      <c r="H7" s="1005"/>
      <c r="I7" s="1005"/>
      <c r="J7" s="1005"/>
      <c r="K7" s="1005"/>
      <c r="L7" s="1005"/>
      <c r="M7" s="1005"/>
      <c r="N7" s="1005"/>
      <c r="O7" s="1005"/>
      <c r="P7" s="1005"/>
      <c r="Q7" s="1005"/>
      <c r="R7" s="1005"/>
      <c r="S7" s="1005"/>
      <c r="T7" s="1005"/>
      <c r="U7" s="2424" t="s">
        <v>747</v>
      </c>
      <c r="V7" s="2424"/>
      <c r="W7" s="1005"/>
    </row>
    <row r="8" spans="1:23" ht="10.5" customHeight="1" x14ac:dyDescent="0.2">
      <c r="A8" s="2"/>
      <c r="B8" s="2"/>
      <c r="C8" s="2"/>
      <c r="D8" s="1005"/>
      <c r="E8" s="1005"/>
      <c r="F8" s="1005"/>
      <c r="G8" s="1005"/>
      <c r="H8" s="1005"/>
      <c r="I8" s="1005"/>
      <c r="J8" s="1005"/>
      <c r="K8" s="1005"/>
      <c r="L8" s="1005"/>
      <c r="M8" s="1005"/>
      <c r="N8" s="1005"/>
      <c r="O8" s="1005"/>
      <c r="P8" s="1005"/>
      <c r="Q8" s="1005"/>
      <c r="R8" s="1005"/>
      <c r="S8" s="1005"/>
      <c r="T8" s="1005"/>
      <c r="U8" s="2424" t="s">
        <v>514</v>
      </c>
      <c r="V8" s="2424"/>
      <c r="W8" s="1005"/>
    </row>
    <row r="9" spans="1:23" ht="10.5" customHeight="1" x14ac:dyDescent="0.2">
      <c r="A9" s="2"/>
      <c r="B9" s="2"/>
      <c r="C9" s="2"/>
      <c r="D9" s="1005"/>
      <c r="E9" s="1005"/>
      <c r="F9" s="1005"/>
      <c r="G9" s="1005"/>
      <c r="H9" s="1005"/>
      <c r="I9" s="1005"/>
      <c r="J9" s="1005"/>
      <c r="K9" s="1005"/>
      <c r="L9" s="1005"/>
      <c r="M9" s="1005"/>
      <c r="N9" s="1005"/>
      <c r="O9" s="1005"/>
      <c r="P9" s="1005"/>
      <c r="Q9" s="1005"/>
      <c r="R9" s="1005"/>
      <c r="S9" s="1005"/>
      <c r="T9" s="2424" t="s">
        <v>513</v>
      </c>
      <c r="U9" s="2424"/>
      <c r="V9" s="2424"/>
      <c r="W9" s="1005"/>
    </row>
    <row r="10" spans="1:23" ht="10.5" customHeight="1" x14ac:dyDescent="0.2">
      <c r="A10" s="2"/>
      <c r="B10" s="2630" t="s">
        <v>515</v>
      </c>
      <c r="C10" s="2630"/>
      <c r="D10" s="92" t="s">
        <v>503</v>
      </c>
      <c r="E10" s="1008"/>
      <c r="F10" s="92" t="s">
        <v>504</v>
      </c>
      <c r="G10" s="1008"/>
      <c r="H10" s="92" t="s">
        <v>505</v>
      </c>
      <c r="I10" s="1008"/>
      <c r="J10" s="92" t="s">
        <v>506</v>
      </c>
      <c r="K10" s="1008"/>
      <c r="L10" s="92" t="s">
        <v>507</v>
      </c>
      <c r="M10" s="1008"/>
      <c r="N10" s="92" t="s">
        <v>508</v>
      </c>
      <c r="O10" s="1008"/>
      <c r="P10" s="92" t="s">
        <v>509</v>
      </c>
      <c r="Q10" s="1008"/>
      <c r="R10" s="92" t="s">
        <v>510</v>
      </c>
      <c r="S10" s="1008"/>
      <c r="T10" s="1008" t="s">
        <v>511</v>
      </c>
      <c r="U10" s="2611" t="s">
        <v>512</v>
      </c>
      <c r="V10" s="2611"/>
      <c r="W10" s="1005"/>
    </row>
    <row r="11" spans="1:23" ht="10.5" customHeight="1" x14ac:dyDescent="0.2">
      <c r="A11" s="2">
        <v>1</v>
      </c>
      <c r="B11" s="2631" t="s">
        <v>737</v>
      </c>
      <c r="C11" s="2632"/>
      <c r="D11" s="1729">
        <v>6996</v>
      </c>
      <c r="E11" s="1343"/>
      <c r="F11" s="1343">
        <v>0</v>
      </c>
      <c r="G11" s="1343"/>
      <c r="H11" s="1343">
        <v>4523</v>
      </c>
      <c r="I11" s="1343"/>
      <c r="J11" s="1343">
        <v>0</v>
      </c>
      <c r="K11" s="1343"/>
      <c r="L11" s="1343">
        <v>109</v>
      </c>
      <c r="M11" s="1343"/>
      <c r="N11" s="1343">
        <v>0</v>
      </c>
      <c r="O11" s="1343"/>
      <c r="P11" s="1343">
        <v>836</v>
      </c>
      <c r="Q11" s="1343"/>
      <c r="R11" s="1343">
        <v>480</v>
      </c>
      <c r="S11" s="1343"/>
      <c r="T11" s="1343">
        <v>0</v>
      </c>
      <c r="U11" s="1343"/>
      <c r="V11" s="1343">
        <f>SUM(D11:T11)</f>
        <v>12944</v>
      </c>
      <c r="W11" s="93"/>
    </row>
    <row r="12" spans="1:23" ht="10.5" customHeight="1" x14ac:dyDescent="0.2">
      <c r="A12" s="402">
        <v>2</v>
      </c>
      <c r="B12" s="2626" t="s">
        <v>881</v>
      </c>
      <c r="C12" s="2627"/>
      <c r="D12" s="1730">
        <v>0</v>
      </c>
      <c r="E12" s="1731"/>
      <c r="F12" s="1731">
        <v>0</v>
      </c>
      <c r="G12" s="1731"/>
      <c r="H12" s="1731">
        <v>0</v>
      </c>
      <c r="I12" s="1731"/>
      <c r="J12" s="1731">
        <v>0</v>
      </c>
      <c r="K12" s="1731"/>
      <c r="L12" s="1731">
        <v>0</v>
      </c>
      <c r="M12" s="1731"/>
      <c r="N12" s="1731">
        <v>0</v>
      </c>
      <c r="O12" s="1731"/>
      <c r="P12" s="1731">
        <v>0</v>
      </c>
      <c r="Q12" s="1731"/>
      <c r="R12" s="1731">
        <v>0</v>
      </c>
      <c r="S12" s="1731"/>
      <c r="T12" s="1731">
        <v>0</v>
      </c>
      <c r="U12" s="1731"/>
      <c r="V12" s="1731">
        <f>SUM(D12:T12)</f>
        <v>0</v>
      </c>
      <c r="W12" s="94"/>
    </row>
    <row r="13" spans="1:23" ht="10.5" customHeight="1" x14ac:dyDescent="0.2">
      <c r="A13" s="2">
        <v>3</v>
      </c>
      <c r="B13" s="2626" t="s">
        <v>498</v>
      </c>
      <c r="C13" s="2627"/>
      <c r="D13" s="1732">
        <v>0</v>
      </c>
      <c r="E13" s="1724"/>
      <c r="F13" s="1724">
        <v>0</v>
      </c>
      <c r="G13" s="1724"/>
      <c r="H13" s="1724">
        <v>0</v>
      </c>
      <c r="I13" s="1724"/>
      <c r="J13" s="1724">
        <v>0</v>
      </c>
      <c r="K13" s="1724"/>
      <c r="L13" s="1724">
        <v>0</v>
      </c>
      <c r="M13" s="1724"/>
      <c r="N13" s="1724">
        <v>0</v>
      </c>
      <c r="O13" s="1724"/>
      <c r="P13" s="1724">
        <v>0</v>
      </c>
      <c r="Q13" s="1724"/>
      <c r="R13" s="1724">
        <v>0</v>
      </c>
      <c r="S13" s="1724"/>
      <c r="T13" s="1724">
        <v>0</v>
      </c>
      <c r="U13" s="1724"/>
      <c r="V13" s="1731">
        <f t="shared" ref="V13:V22" si="0">SUM(D13:T13)</f>
        <v>0</v>
      </c>
      <c r="W13" s="94"/>
    </row>
    <row r="14" spans="1:23" ht="10.5" customHeight="1" x14ac:dyDescent="0.2">
      <c r="A14" s="402">
        <v>4</v>
      </c>
      <c r="B14" s="2626" t="s">
        <v>456</v>
      </c>
      <c r="C14" s="2627"/>
      <c r="D14" s="1730">
        <v>0</v>
      </c>
      <c r="E14" s="1731"/>
      <c r="F14" s="1731">
        <v>0</v>
      </c>
      <c r="G14" s="1731"/>
      <c r="H14" s="1731">
        <v>1963</v>
      </c>
      <c r="I14" s="1731"/>
      <c r="J14" s="1731">
        <v>0</v>
      </c>
      <c r="K14" s="1731"/>
      <c r="L14" s="1731">
        <v>85</v>
      </c>
      <c r="M14" s="1731"/>
      <c r="N14" s="1731">
        <v>0</v>
      </c>
      <c r="O14" s="1731"/>
      <c r="P14" s="1731">
        <v>37</v>
      </c>
      <c r="Q14" s="1731"/>
      <c r="R14" s="1731">
        <v>6</v>
      </c>
      <c r="S14" s="1731"/>
      <c r="T14" s="1731">
        <v>0</v>
      </c>
      <c r="U14" s="1731"/>
      <c r="V14" s="1731">
        <f t="shared" si="0"/>
        <v>2091</v>
      </c>
      <c r="W14" s="94"/>
    </row>
    <row r="15" spans="1:23" ht="10.5" customHeight="1" x14ac:dyDescent="0.2">
      <c r="A15" s="2">
        <v>5</v>
      </c>
      <c r="B15" s="2626" t="s">
        <v>738</v>
      </c>
      <c r="C15" s="2627"/>
      <c r="D15" s="1732">
        <v>0</v>
      </c>
      <c r="E15" s="1724"/>
      <c r="F15" s="1724">
        <v>0</v>
      </c>
      <c r="G15" s="1724"/>
      <c r="H15" s="1724">
        <v>0</v>
      </c>
      <c r="I15" s="1724"/>
      <c r="J15" s="1724">
        <v>0</v>
      </c>
      <c r="K15" s="1724"/>
      <c r="L15" s="1724">
        <v>0</v>
      </c>
      <c r="M15" s="1724"/>
      <c r="N15" s="1724">
        <v>0</v>
      </c>
      <c r="O15" s="1724"/>
      <c r="P15" s="1724">
        <v>0</v>
      </c>
      <c r="Q15" s="1724"/>
      <c r="R15" s="1724">
        <v>0</v>
      </c>
      <c r="S15" s="1724"/>
      <c r="T15" s="1724">
        <v>0</v>
      </c>
      <c r="U15" s="1724"/>
      <c r="V15" s="1731">
        <f t="shared" si="0"/>
        <v>0</v>
      </c>
      <c r="W15" s="94"/>
    </row>
    <row r="16" spans="1:23" ht="10.5" customHeight="1" x14ac:dyDescent="0.2">
      <c r="A16" s="402">
        <v>6</v>
      </c>
      <c r="B16" s="2626" t="s">
        <v>499</v>
      </c>
      <c r="C16" s="2627"/>
      <c r="D16" s="1730">
        <v>245</v>
      </c>
      <c r="E16" s="1731"/>
      <c r="F16" s="1731">
        <v>0</v>
      </c>
      <c r="G16" s="1731"/>
      <c r="H16" s="1731">
        <v>34</v>
      </c>
      <c r="I16" s="1731"/>
      <c r="J16" s="1731">
        <v>0</v>
      </c>
      <c r="K16" s="1731"/>
      <c r="L16" s="1731">
        <v>22</v>
      </c>
      <c r="M16" s="1731"/>
      <c r="N16" s="1731">
        <v>0</v>
      </c>
      <c r="O16" s="1731"/>
      <c r="P16" s="1731">
        <v>36209</v>
      </c>
      <c r="Q16" s="1731"/>
      <c r="R16" s="1731">
        <v>179</v>
      </c>
      <c r="S16" s="1731"/>
      <c r="T16" s="1731">
        <v>0</v>
      </c>
      <c r="U16" s="1731"/>
      <c r="V16" s="1731">
        <f t="shared" si="0"/>
        <v>36689</v>
      </c>
      <c r="W16" s="94"/>
    </row>
    <row r="17" spans="1:23" ht="10.5" customHeight="1" x14ac:dyDescent="0.2">
      <c r="A17" s="2">
        <v>7</v>
      </c>
      <c r="B17" s="2626" t="s">
        <v>748</v>
      </c>
      <c r="C17" s="2627"/>
      <c r="D17" s="1732">
        <v>49</v>
      </c>
      <c r="E17" s="1724"/>
      <c r="F17" s="1724">
        <v>0</v>
      </c>
      <c r="G17" s="1724"/>
      <c r="H17" s="1724">
        <v>13</v>
      </c>
      <c r="I17" s="1724"/>
      <c r="J17" s="1724">
        <v>0</v>
      </c>
      <c r="K17" s="1724"/>
      <c r="L17" s="1724">
        <v>4</v>
      </c>
      <c r="M17" s="1724"/>
      <c r="N17" s="1724">
        <v>1140</v>
      </c>
      <c r="O17" s="1724"/>
      <c r="P17" s="1724">
        <v>31</v>
      </c>
      <c r="Q17" s="1724"/>
      <c r="R17" s="1724">
        <v>7</v>
      </c>
      <c r="S17" s="1724"/>
      <c r="T17" s="1724">
        <v>0</v>
      </c>
      <c r="U17" s="1724"/>
      <c r="V17" s="1731">
        <f t="shared" si="0"/>
        <v>1244</v>
      </c>
      <c r="W17" s="94"/>
    </row>
    <row r="18" spans="1:23" ht="10.5" customHeight="1" x14ac:dyDescent="0.2">
      <c r="A18" s="402">
        <v>8</v>
      </c>
      <c r="B18" s="2626" t="s">
        <v>740</v>
      </c>
      <c r="C18" s="2627"/>
      <c r="D18" s="1730">
        <v>0</v>
      </c>
      <c r="E18" s="1731"/>
      <c r="F18" s="1731">
        <v>0</v>
      </c>
      <c r="G18" s="1731"/>
      <c r="H18" s="1731">
        <v>16</v>
      </c>
      <c r="I18" s="1731"/>
      <c r="J18" s="1731">
        <v>1013</v>
      </c>
      <c r="K18" s="1731"/>
      <c r="L18" s="1731">
        <v>0</v>
      </c>
      <c r="M18" s="1731"/>
      <c r="N18" s="1731">
        <v>2759</v>
      </c>
      <c r="O18" s="1731"/>
      <c r="P18" s="1731">
        <v>82</v>
      </c>
      <c r="Q18" s="1731"/>
      <c r="R18" s="1731">
        <v>7</v>
      </c>
      <c r="S18" s="1731"/>
      <c r="T18" s="1731">
        <v>0</v>
      </c>
      <c r="U18" s="1731"/>
      <c r="V18" s="1731">
        <f t="shared" si="0"/>
        <v>3877</v>
      </c>
      <c r="W18" s="94"/>
    </row>
    <row r="19" spans="1:23" ht="10.5" customHeight="1" x14ac:dyDescent="0.2">
      <c r="A19" s="2">
        <v>9</v>
      </c>
      <c r="B19" s="2626" t="s">
        <v>741</v>
      </c>
      <c r="C19" s="2627"/>
      <c r="D19" s="1732">
        <v>0</v>
      </c>
      <c r="E19" s="1724"/>
      <c r="F19" s="1724">
        <v>0</v>
      </c>
      <c r="G19" s="1724"/>
      <c r="H19" s="1724">
        <v>0</v>
      </c>
      <c r="I19" s="1724"/>
      <c r="J19" s="1724">
        <v>0</v>
      </c>
      <c r="K19" s="1724"/>
      <c r="L19" s="1724">
        <v>0</v>
      </c>
      <c r="M19" s="1724"/>
      <c r="N19" s="1724">
        <v>0</v>
      </c>
      <c r="O19" s="1724"/>
      <c r="P19" s="1724">
        <v>0</v>
      </c>
      <c r="Q19" s="1724"/>
      <c r="R19" s="1724">
        <v>0</v>
      </c>
      <c r="S19" s="1724"/>
      <c r="T19" s="1724">
        <v>0</v>
      </c>
      <c r="U19" s="1724"/>
      <c r="V19" s="1731">
        <f t="shared" si="0"/>
        <v>0</v>
      </c>
      <c r="W19" s="94"/>
    </row>
    <row r="20" spans="1:23" ht="12" customHeight="1" x14ac:dyDescent="0.2">
      <c r="A20" s="402">
        <v>10</v>
      </c>
      <c r="B20" s="2626" t="s">
        <v>1209</v>
      </c>
      <c r="C20" s="2627"/>
      <c r="D20" s="1730">
        <v>0</v>
      </c>
      <c r="E20" s="1731"/>
      <c r="F20" s="1731">
        <v>0</v>
      </c>
      <c r="G20" s="1731"/>
      <c r="H20" s="1731">
        <v>0</v>
      </c>
      <c r="I20" s="1731"/>
      <c r="J20" s="1731">
        <v>0</v>
      </c>
      <c r="K20" s="1731"/>
      <c r="L20" s="1731">
        <v>0</v>
      </c>
      <c r="M20" s="1731"/>
      <c r="N20" s="1731">
        <v>0</v>
      </c>
      <c r="O20" s="1731"/>
      <c r="P20" s="1731">
        <v>420</v>
      </c>
      <c r="Q20" s="1731"/>
      <c r="R20" s="1731">
        <v>0</v>
      </c>
      <c r="S20" s="1731"/>
      <c r="T20" s="1731">
        <v>0</v>
      </c>
      <c r="U20" s="1731"/>
      <c r="V20" s="1731">
        <f t="shared" si="0"/>
        <v>420</v>
      </c>
      <c r="W20" s="94"/>
    </row>
    <row r="21" spans="1:23" ht="10.5" customHeight="1" x14ac:dyDescent="0.2">
      <c r="A21" s="2">
        <v>11</v>
      </c>
      <c r="B21" s="2626" t="s">
        <v>501</v>
      </c>
      <c r="C21" s="2627"/>
      <c r="D21" s="1732">
        <v>0</v>
      </c>
      <c r="E21" s="1724"/>
      <c r="F21" s="1724">
        <v>0</v>
      </c>
      <c r="G21" s="1724"/>
      <c r="H21" s="1724">
        <v>0</v>
      </c>
      <c r="I21" s="1724"/>
      <c r="J21" s="1724">
        <v>0</v>
      </c>
      <c r="K21" s="1724"/>
      <c r="L21" s="1724">
        <v>0</v>
      </c>
      <c r="M21" s="1724"/>
      <c r="N21" s="1724">
        <v>0</v>
      </c>
      <c r="O21" s="1724"/>
      <c r="P21" s="1724">
        <v>0</v>
      </c>
      <c r="Q21" s="1724"/>
      <c r="R21" s="1724">
        <v>0</v>
      </c>
      <c r="S21" s="1724"/>
      <c r="T21" s="1724">
        <v>0</v>
      </c>
      <c r="U21" s="1724"/>
      <c r="V21" s="1731">
        <f t="shared" si="0"/>
        <v>0</v>
      </c>
      <c r="W21" s="94"/>
    </row>
    <row r="22" spans="1:23" ht="10.5" customHeight="1" x14ac:dyDescent="0.2">
      <c r="A22" s="402">
        <v>12</v>
      </c>
      <c r="B22" s="2626" t="s">
        <v>500</v>
      </c>
      <c r="C22" s="2627"/>
      <c r="D22" s="1730">
        <v>0</v>
      </c>
      <c r="E22" s="1731"/>
      <c r="F22" s="1731">
        <v>0</v>
      </c>
      <c r="G22" s="1731"/>
      <c r="H22" s="1731">
        <v>0</v>
      </c>
      <c r="I22" s="1731"/>
      <c r="J22" s="1731">
        <v>0</v>
      </c>
      <c r="K22" s="1731"/>
      <c r="L22" s="1731">
        <v>0</v>
      </c>
      <c r="M22" s="1731"/>
      <c r="N22" s="1731">
        <v>0</v>
      </c>
      <c r="O22" s="1731"/>
      <c r="P22" s="1731">
        <v>0</v>
      </c>
      <c r="Q22" s="1731"/>
      <c r="R22" s="1731">
        <v>0</v>
      </c>
      <c r="S22" s="1731"/>
      <c r="T22" s="1731">
        <v>0</v>
      </c>
      <c r="U22" s="1731"/>
      <c r="V22" s="1731">
        <f t="shared" si="0"/>
        <v>0</v>
      </c>
      <c r="W22" s="94"/>
    </row>
    <row r="23" spans="1:23" ht="12" customHeight="1" x14ac:dyDescent="0.2">
      <c r="A23" s="2">
        <v>13</v>
      </c>
      <c r="B23" s="2628" t="s">
        <v>1210</v>
      </c>
      <c r="C23" s="2629"/>
      <c r="D23" s="1732">
        <v>7649</v>
      </c>
      <c r="E23" s="1724"/>
      <c r="F23" s="1724">
        <v>0</v>
      </c>
      <c r="G23" s="1724"/>
      <c r="H23" s="1724">
        <v>0</v>
      </c>
      <c r="I23" s="1724"/>
      <c r="J23" s="1724">
        <v>0</v>
      </c>
      <c r="K23" s="1724"/>
      <c r="L23" s="1724">
        <v>0</v>
      </c>
      <c r="M23" s="1724"/>
      <c r="N23" s="1724">
        <v>0</v>
      </c>
      <c r="O23" s="1724"/>
      <c r="P23" s="1724">
        <v>5174</v>
      </c>
      <c r="Q23" s="1724"/>
      <c r="R23" s="1724">
        <v>0</v>
      </c>
      <c r="S23" s="1724"/>
      <c r="T23" s="1724">
        <v>1946</v>
      </c>
      <c r="U23" s="1724"/>
      <c r="V23" s="1724">
        <f>SUM(D23:T23)</f>
        <v>14769</v>
      </c>
      <c r="W23" s="95"/>
    </row>
    <row r="24" spans="1:23" ht="12.75" customHeight="1" thickBot="1" x14ac:dyDescent="0.25">
      <c r="A24" s="47">
        <v>14</v>
      </c>
      <c r="B24" s="2624" t="s">
        <v>11</v>
      </c>
      <c r="C24" s="2624"/>
      <c r="D24" s="1733">
        <f>SUM(D11:D23)</f>
        <v>14939</v>
      </c>
      <c r="E24" s="1727"/>
      <c r="F24" s="1727">
        <f>SUM(F11:F23)</f>
        <v>0</v>
      </c>
      <c r="G24" s="1727"/>
      <c r="H24" s="1727">
        <f>SUM(H11:H23)</f>
        <v>6549</v>
      </c>
      <c r="I24" s="1727"/>
      <c r="J24" s="1727">
        <f>SUM(J11:J23)</f>
        <v>1013</v>
      </c>
      <c r="K24" s="1727"/>
      <c r="L24" s="1727">
        <f>SUM(L11:L23)</f>
        <v>220</v>
      </c>
      <c r="M24" s="1727"/>
      <c r="N24" s="1727">
        <f>SUM(N11:N23)</f>
        <v>3899</v>
      </c>
      <c r="O24" s="1727"/>
      <c r="P24" s="1727">
        <f>SUM(P11:P23)</f>
        <v>42789</v>
      </c>
      <c r="Q24" s="1727"/>
      <c r="R24" s="1727">
        <f>SUM(R11:R23)</f>
        <v>679</v>
      </c>
      <c r="S24" s="1727"/>
      <c r="T24" s="1727">
        <f>SUM(T11:T23)</f>
        <v>1946</v>
      </c>
      <c r="U24" s="1727"/>
      <c r="V24" s="1727">
        <f>SUM(V11:V23)</f>
        <v>72034</v>
      </c>
      <c r="W24" s="96"/>
    </row>
    <row r="25" spans="1:23" ht="9" customHeight="1" x14ac:dyDescent="0.25">
      <c r="A25" s="1003"/>
      <c r="B25" s="1003"/>
      <c r="C25" s="1003"/>
      <c r="D25" s="1003"/>
      <c r="E25" s="1003"/>
      <c r="F25" s="1003"/>
      <c r="G25" s="1003"/>
      <c r="H25" s="1003"/>
      <c r="I25" s="1003"/>
      <c r="J25" s="1003"/>
      <c r="K25" s="1003"/>
      <c r="L25" s="1003"/>
      <c r="M25" s="1003"/>
      <c r="N25" s="1003"/>
      <c r="O25" s="1003"/>
      <c r="P25" s="1003"/>
      <c r="Q25" s="1003"/>
      <c r="R25" s="1003"/>
      <c r="S25" s="1003"/>
      <c r="T25" s="1003"/>
      <c r="U25" s="1003"/>
      <c r="V25" s="1003"/>
      <c r="W25" s="1003"/>
    </row>
    <row r="26" spans="1:23" ht="10.5" customHeight="1" x14ac:dyDescent="0.2">
      <c r="A26" s="2329" t="s">
        <v>541</v>
      </c>
      <c r="B26" s="2329"/>
      <c r="C26" s="2329"/>
      <c r="D26" s="2550" t="s">
        <v>949</v>
      </c>
      <c r="E26" s="2551"/>
      <c r="F26" s="2551"/>
      <c r="G26" s="2551"/>
      <c r="H26" s="2551"/>
      <c r="I26" s="2551"/>
      <c r="J26" s="2551"/>
      <c r="K26" s="2551"/>
      <c r="L26" s="2551"/>
      <c r="M26" s="2551"/>
      <c r="N26" s="2551"/>
      <c r="O26" s="2551"/>
      <c r="P26" s="2551"/>
      <c r="Q26" s="2551"/>
      <c r="R26" s="2551"/>
      <c r="S26" s="2551"/>
      <c r="T26" s="2551"/>
      <c r="U26" s="2551"/>
      <c r="V26" s="2551"/>
      <c r="W26" s="2552"/>
    </row>
    <row r="27" spans="1:23" ht="10.5" customHeight="1" x14ac:dyDescent="0.2">
      <c r="D27" s="90" t="s">
        <v>0</v>
      </c>
      <c r="E27" s="90"/>
      <c r="F27" s="90" t="s">
        <v>1</v>
      </c>
      <c r="G27" s="90"/>
      <c r="H27" s="90" t="s">
        <v>2</v>
      </c>
      <c r="I27" s="90"/>
      <c r="J27" s="90" t="s">
        <v>4</v>
      </c>
      <c r="K27" s="90"/>
      <c r="L27" s="90" t="s">
        <v>5</v>
      </c>
      <c r="M27" s="90"/>
      <c r="N27" s="90" t="s">
        <v>6</v>
      </c>
      <c r="O27" s="90"/>
      <c r="P27" s="90" t="s">
        <v>7</v>
      </c>
      <c r="Q27" s="90"/>
      <c r="R27" s="90" t="s">
        <v>16</v>
      </c>
      <c r="S27" s="90"/>
      <c r="T27" s="90" t="s">
        <v>17</v>
      </c>
      <c r="U27" s="90"/>
      <c r="V27" s="90" t="s">
        <v>18</v>
      </c>
      <c r="W27" s="91"/>
    </row>
    <row r="28" spans="1:23" ht="10.5" customHeight="1" x14ac:dyDescent="0.2">
      <c r="A28" s="2"/>
      <c r="B28" s="2"/>
      <c r="C28" s="2"/>
      <c r="D28" s="2430" t="s">
        <v>502</v>
      </c>
      <c r="E28" s="2430"/>
      <c r="F28" s="2430"/>
      <c r="G28" s="2430"/>
      <c r="H28" s="2430"/>
      <c r="I28" s="2430"/>
      <c r="J28" s="2430"/>
      <c r="K28" s="2430"/>
      <c r="L28" s="2430"/>
      <c r="M28" s="2430"/>
      <c r="N28" s="2430"/>
      <c r="O28" s="2430"/>
      <c r="P28" s="2430"/>
      <c r="Q28" s="2430"/>
      <c r="R28" s="2430"/>
      <c r="S28" s="2430"/>
      <c r="T28" s="2430"/>
      <c r="U28" s="2430"/>
      <c r="V28" s="2430"/>
      <c r="W28" s="41"/>
    </row>
    <row r="29" spans="1:23" ht="10.5" customHeight="1" x14ac:dyDescent="0.2">
      <c r="A29" s="2"/>
      <c r="B29" s="2"/>
      <c r="C29" s="2"/>
      <c r="D29" s="271"/>
      <c r="E29" s="271"/>
      <c r="F29" s="271"/>
      <c r="G29" s="271"/>
      <c r="H29" s="271"/>
      <c r="I29" s="271"/>
      <c r="J29" s="271"/>
      <c r="K29" s="271"/>
      <c r="L29" s="271"/>
      <c r="M29" s="271"/>
      <c r="N29" s="271"/>
      <c r="O29" s="271"/>
      <c r="P29" s="271"/>
      <c r="Q29" s="271"/>
      <c r="R29" s="271"/>
      <c r="S29" s="271"/>
      <c r="T29" s="271"/>
      <c r="U29" s="2424" t="s">
        <v>746</v>
      </c>
      <c r="V29" s="2424"/>
      <c r="W29" s="271"/>
    </row>
    <row r="30" spans="1:23" ht="10.5" customHeight="1" x14ac:dyDescent="0.2">
      <c r="A30" s="2"/>
      <c r="B30" s="2"/>
      <c r="C30" s="2"/>
      <c r="D30" s="271"/>
      <c r="E30" s="271"/>
      <c r="F30" s="271"/>
      <c r="G30" s="271"/>
      <c r="H30" s="271"/>
      <c r="I30" s="271"/>
      <c r="J30" s="271"/>
      <c r="K30" s="271"/>
      <c r="L30" s="271"/>
      <c r="M30" s="271"/>
      <c r="N30" s="271"/>
      <c r="O30" s="271"/>
      <c r="P30" s="271"/>
      <c r="Q30" s="271"/>
      <c r="R30" s="271"/>
      <c r="S30" s="271"/>
      <c r="T30" s="271"/>
      <c r="U30" s="2424" t="s">
        <v>747</v>
      </c>
      <c r="V30" s="2424"/>
      <c r="W30" s="271"/>
    </row>
    <row r="31" spans="1:23" ht="10.5" customHeight="1" x14ac:dyDescent="0.2">
      <c r="A31" s="2"/>
      <c r="B31" s="2"/>
      <c r="C31" s="2"/>
      <c r="D31" s="271"/>
      <c r="E31" s="271"/>
      <c r="F31" s="271"/>
      <c r="G31" s="271"/>
      <c r="H31" s="271"/>
      <c r="I31" s="271"/>
      <c r="J31" s="271"/>
      <c r="K31" s="271"/>
      <c r="L31" s="271"/>
      <c r="M31" s="271"/>
      <c r="N31" s="271"/>
      <c r="O31" s="271"/>
      <c r="P31" s="271"/>
      <c r="Q31" s="271"/>
      <c r="R31" s="271"/>
      <c r="S31" s="271"/>
      <c r="T31" s="271"/>
      <c r="U31" s="2424" t="s">
        <v>514</v>
      </c>
      <c r="V31" s="2424"/>
      <c r="W31" s="271"/>
    </row>
    <row r="32" spans="1:23" ht="10.5" customHeight="1" x14ac:dyDescent="0.2">
      <c r="A32" s="2"/>
      <c r="B32" s="2"/>
      <c r="C32" s="2"/>
      <c r="D32" s="271"/>
      <c r="E32" s="271"/>
      <c r="F32" s="271"/>
      <c r="G32" s="271"/>
      <c r="H32" s="271"/>
      <c r="I32" s="271"/>
      <c r="J32" s="271"/>
      <c r="K32" s="271"/>
      <c r="L32" s="271"/>
      <c r="M32" s="271"/>
      <c r="N32" s="271"/>
      <c r="O32" s="271"/>
      <c r="P32" s="271"/>
      <c r="Q32" s="271"/>
      <c r="R32" s="271"/>
      <c r="S32" s="271"/>
      <c r="T32" s="2424" t="s">
        <v>513</v>
      </c>
      <c r="U32" s="2424"/>
      <c r="V32" s="2424"/>
      <c r="W32" s="271"/>
    </row>
    <row r="33" spans="1:23" ht="10.5" customHeight="1" x14ac:dyDescent="0.2">
      <c r="A33" s="2"/>
      <c r="B33" s="2630" t="s">
        <v>515</v>
      </c>
      <c r="C33" s="2630"/>
      <c r="D33" s="92" t="s">
        <v>503</v>
      </c>
      <c r="E33" s="274"/>
      <c r="F33" s="92" t="s">
        <v>504</v>
      </c>
      <c r="G33" s="274"/>
      <c r="H33" s="92" t="s">
        <v>505</v>
      </c>
      <c r="I33" s="274"/>
      <c r="J33" s="92" t="s">
        <v>506</v>
      </c>
      <c r="K33" s="274"/>
      <c r="L33" s="92" t="s">
        <v>507</v>
      </c>
      <c r="M33" s="274"/>
      <c r="N33" s="92" t="s">
        <v>508</v>
      </c>
      <c r="O33" s="274"/>
      <c r="P33" s="92" t="s">
        <v>509</v>
      </c>
      <c r="Q33" s="274"/>
      <c r="R33" s="92" t="s">
        <v>510</v>
      </c>
      <c r="S33" s="274"/>
      <c r="T33" s="274" t="s">
        <v>511</v>
      </c>
      <c r="U33" s="2611" t="s">
        <v>512</v>
      </c>
      <c r="V33" s="2611"/>
      <c r="W33" s="271"/>
    </row>
    <row r="34" spans="1:23" ht="10.5" customHeight="1" x14ac:dyDescent="0.2">
      <c r="A34" s="2">
        <v>1</v>
      </c>
      <c r="B34" s="2631" t="s">
        <v>737</v>
      </c>
      <c r="C34" s="2632"/>
      <c r="D34" s="1496">
        <v>7902</v>
      </c>
      <c r="E34" s="1154"/>
      <c r="F34" s="1154">
        <v>0</v>
      </c>
      <c r="G34" s="1154"/>
      <c r="H34" s="1154">
        <v>4487</v>
      </c>
      <c r="I34" s="1154"/>
      <c r="J34" s="1154">
        <v>0</v>
      </c>
      <c r="K34" s="1154"/>
      <c r="L34" s="1154">
        <v>107</v>
      </c>
      <c r="M34" s="1154"/>
      <c r="N34" s="1154">
        <v>0</v>
      </c>
      <c r="O34" s="1154"/>
      <c r="P34" s="1154">
        <v>786</v>
      </c>
      <c r="Q34" s="1154"/>
      <c r="R34" s="1154">
        <v>463</v>
      </c>
      <c r="S34" s="1154"/>
      <c r="T34" s="1154">
        <v>0</v>
      </c>
      <c r="U34" s="1154"/>
      <c r="V34" s="1154">
        <f>SUM(D34:T34)</f>
        <v>13745</v>
      </c>
      <c r="W34" s="93"/>
    </row>
    <row r="35" spans="1:23" ht="10.5" customHeight="1" x14ac:dyDescent="0.2">
      <c r="A35" s="402">
        <v>2</v>
      </c>
      <c r="B35" s="2626" t="s">
        <v>881</v>
      </c>
      <c r="C35" s="2627"/>
      <c r="D35" s="1497">
        <v>0</v>
      </c>
      <c r="E35" s="1157"/>
      <c r="F35" s="1157">
        <v>0</v>
      </c>
      <c r="G35" s="1157"/>
      <c r="H35" s="1157">
        <v>0</v>
      </c>
      <c r="I35" s="1157"/>
      <c r="J35" s="1157">
        <v>0</v>
      </c>
      <c r="K35" s="1157"/>
      <c r="L35" s="1157">
        <v>0</v>
      </c>
      <c r="M35" s="1157"/>
      <c r="N35" s="1157">
        <v>0</v>
      </c>
      <c r="O35" s="1157"/>
      <c r="P35" s="1157">
        <v>0</v>
      </c>
      <c r="Q35" s="1157"/>
      <c r="R35" s="1157">
        <v>0</v>
      </c>
      <c r="S35" s="1157"/>
      <c r="T35" s="1157">
        <v>0</v>
      </c>
      <c r="U35" s="1157"/>
      <c r="V35" s="1157">
        <f>SUM(D35:T35)</f>
        <v>0</v>
      </c>
      <c r="W35" s="94"/>
    </row>
    <row r="36" spans="1:23" ht="10.5" customHeight="1" x14ac:dyDescent="0.2">
      <c r="A36" s="2">
        <v>3</v>
      </c>
      <c r="B36" s="2626" t="s">
        <v>498</v>
      </c>
      <c r="C36" s="2627"/>
      <c r="D36" s="1498">
        <v>0</v>
      </c>
      <c r="E36" s="1144"/>
      <c r="F36" s="1144">
        <v>0</v>
      </c>
      <c r="G36" s="1144"/>
      <c r="H36" s="1144">
        <v>0</v>
      </c>
      <c r="I36" s="1144"/>
      <c r="J36" s="1144">
        <v>0</v>
      </c>
      <c r="K36" s="1144"/>
      <c r="L36" s="1144">
        <v>0</v>
      </c>
      <c r="M36" s="1144"/>
      <c r="N36" s="1144">
        <v>0</v>
      </c>
      <c r="O36" s="1144"/>
      <c r="P36" s="1144">
        <v>0</v>
      </c>
      <c r="Q36" s="1144"/>
      <c r="R36" s="1144">
        <v>0</v>
      </c>
      <c r="S36" s="1144"/>
      <c r="T36" s="1144">
        <v>0</v>
      </c>
      <c r="U36" s="1144"/>
      <c r="V36" s="1157">
        <f t="shared" ref="V36:V45" si="1">SUM(D36:T36)</f>
        <v>0</v>
      </c>
      <c r="W36" s="94"/>
    </row>
    <row r="37" spans="1:23" ht="10.5" customHeight="1" x14ac:dyDescent="0.2">
      <c r="A37" s="402">
        <v>4</v>
      </c>
      <c r="B37" s="2626" t="s">
        <v>456</v>
      </c>
      <c r="C37" s="2627"/>
      <c r="D37" s="1497">
        <v>0</v>
      </c>
      <c r="E37" s="1157"/>
      <c r="F37" s="1157">
        <v>0</v>
      </c>
      <c r="G37" s="1157"/>
      <c r="H37" s="1157">
        <v>1800</v>
      </c>
      <c r="I37" s="1157"/>
      <c r="J37" s="1157">
        <v>0</v>
      </c>
      <c r="K37" s="1157"/>
      <c r="L37" s="1157">
        <v>83</v>
      </c>
      <c r="M37" s="1157"/>
      <c r="N37" s="1157">
        <v>0</v>
      </c>
      <c r="O37" s="1157"/>
      <c r="P37" s="1157">
        <v>70</v>
      </c>
      <c r="Q37" s="1157"/>
      <c r="R37" s="1157">
        <v>3</v>
      </c>
      <c r="S37" s="1157"/>
      <c r="T37" s="1157">
        <v>0</v>
      </c>
      <c r="U37" s="1157"/>
      <c r="V37" s="1157">
        <f t="shared" si="1"/>
        <v>1956</v>
      </c>
      <c r="W37" s="94"/>
    </row>
    <row r="38" spans="1:23" ht="10.5" customHeight="1" x14ac:dyDescent="0.2">
      <c r="A38" s="2">
        <v>5</v>
      </c>
      <c r="B38" s="2626" t="s">
        <v>738</v>
      </c>
      <c r="C38" s="2627"/>
      <c r="D38" s="1498">
        <v>0</v>
      </c>
      <c r="E38" s="1144"/>
      <c r="F38" s="1144">
        <v>0</v>
      </c>
      <c r="G38" s="1144"/>
      <c r="H38" s="1144">
        <v>0</v>
      </c>
      <c r="I38" s="1144"/>
      <c r="J38" s="1144">
        <v>0</v>
      </c>
      <c r="K38" s="1144"/>
      <c r="L38" s="1144">
        <v>0</v>
      </c>
      <c r="M38" s="1144"/>
      <c r="N38" s="1144">
        <v>0</v>
      </c>
      <c r="O38" s="1144"/>
      <c r="P38" s="1144">
        <v>0</v>
      </c>
      <c r="Q38" s="1144"/>
      <c r="R38" s="1144">
        <v>0</v>
      </c>
      <c r="S38" s="1144"/>
      <c r="T38" s="1144">
        <v>0</v>
      </c>
      <c r="U38" s="1144"/>
      <c r="V38" s="1157">
        <f t="shared" si="1"/>
        <v>0</v>
      </c>
      <c r="W38" s="94"/>
    </row>
    <row r="39" spans="1:23" ht="10.5" customHeight="1" x14ac:dyDescent="0.2">
      <c r="A39" s="402">
        <v>6</v>
      </c>
      <c r="B39" s="2626" t="s">
        <v>499</v>
      </c>
      <c r="C39" s="2627"/>
      <c r="D39" s="1497">
        <v>246</v>
      </c>
      <c r="E39" s="1157"/>
      <c r="F39" s="1157">
        <v>0</v>
      </c>
      <c r="G39" s="1157"/>
      <c r="H39" s="1157">
        <v>40</v>
      </c>
      <c r="I39" s="1157"/>
      <c r="J39" s="1157">
        <v>0</v>
      </c>
      <c r="K39" s="1157"/>
      <c r="L39" s="1157">
        <v>26</v>
      </c>
      <c r="M39" s="1157"/>
      <c r="N39" s="1157">
        <v>0</v>
      </c>
      <c r="O39" s="1157"/>
      <c r="P39" s="1157">
        <v>33363</v>
      </c>
      <c r="Q39" s="1157"/>
      <c r="R39" s="1157">
        <v>118</v>
      </c>
      <c r="S39" s="1157"/>
      <c r="T39" s="1157">
        <v>0</v>
      </c>
      <c r="U39" s="1157"/>
      <c r="V39" s="1157">
        <f t="shared" si="1"/>
        <v>33793</v>
      </c>
      <c r="W39" s="94"/>
    </row>
    <row r="40" spans="1:23" ht="10.5" customHeight="1" x14ac:dyDescent="0.2">
      <c r="A40" s="2">
        <v>7</v>
      </c>
      <c r="B40" s="2626" t="s">
        <v>748</v>
      </c>
      <c r="C40" s="2627"/>
      <c r="D40" s="1498">
        <v>43</v>
      </c>
      <c r="E40" s="1144"/>
      <c r="F40" s="1144">
        <v>0</v>
      </c>
      <c r="G40" s="1144"/>
      <c r="H40" s="1144">
        <v>17</v>
      </c>
      <c r="I40" s="1144"/>
      <c r="J40" s="1144">
        <v>0</v>
      </c>
      <c r="K40" s="1144"/>
      <c r="L40" s="1144">
        <v>5</v>
      </c>
      <c r="M40" s="1144"/>
      <c r="N40" s="1144">
        <v>1122</v>
      </c>
      <c r="O40" s="1144"/>
      <c r="P40" s="1144">
        <v>29</v>
      </c>
      <c r="Q40" s="1144"/>
      <c r="R40" s="1144">
        <v>7</v>
      </c>
      <c r="S40" s="1144"/>
      <c r="T40" s="1144">
        <v>0</v>
      </c>
      <c r="U40" s="1144"/>
      <c r="V40" s="1157">
        <f t="shared" si="1"/>
        <v>1223</v>
      </c>
      <c r="W40" s="94"/>
    </row>
    <row r="41" spans="1:23" ht="10.5" customHeight="1" x14ac:dyDescent="0.2">
      <c r="A41" s="402">
        <v>8</v>
      </c>
      <c r="B41" s="2626" t="s">
        <v>740</v>
      </c>
      <c r="C41" s="2627"/>
      <c r="D41" s="1497">
        <v>0</v>
      </c>
      <c r="E41" s="1157"/>
      <c r="F41" s="1157">
        <v>0</v>
      </c>
      <c r="G41" s="1157"/>
      <c r="H41" s="1157">
        <v>16</v>
      </c>
      <c r="I41" s="1157"/>
      <c r="J41" s="1157">
        <v>918</v>
      </c>
      <c r="K41" s="1157"/>
      <c r="L41" s="1157">
        <v>0</v>
      </c>
      <c r="M41" s="1157"/>
      <c r="N41" s="1157">
        <v>2660</v>
      </c>
      <c r="O41" s="1157"/>
      <c r="P41" s="1157">
        <v>83</v>
      </c>
      <c r="Q41" s="1157"/>
      <c r="R41" s="1157">
        <v>7</v>
      </c>
      <c r="S41" s="1157"/>
      <c r="T41" s="1157">
        <v>0</v>
      </c>
      <c r="U41" s="1157"/>
      <c r="V41" s="1157">
        <f t="shared" si="1"/>
        <v>3684</v>
      </c>
      <c r="W41" s="94"/>
    </row>
    <row r="42" spans="1:23" ht="10.5" customHeight="1" x14ac:dyDescent="0.2">
      <c r="A42" s="2">
        <v>9</v>
      </c>
      <c r="B42" s="2626" t="s">
        <v>741</v>
      </c>
      <c r="C42" s="2627"/>
      <c r="D42" s="1498">
        <v>0</v>
      </c>
      <c r="E42" s="1144"/>
      <c r="F42" s="1144">
        <v>0</v>
      </c>
      <c r="G42" s="1144"/>
      <c r="H42" s="1144">
        <v>0</v>
      </c>
      <c r="I42" s="1144"/>
      <c r="J42" s="1144">
        <v>0</v>
      </c>
      <c r="K42" s="1144"/>
      <c r="L42" s="1144">
        <v>0</v>
      </c>
      <c r="M42" s="1144"/>
      <c r="N42" s="1144">
        <v>0</v>
      </c>
      <c r="O42" s="1144"/>
      <c r="P42" s="1144">
        <v>0</v>
      </c>
      <c r="Q42" s="1144"/>
      <c r="R42" s="1144">
        <v>0</v>
      </c>
      <c r="S42" s="1144"/>
      <c r="T42" s="1144">
        <v>0</v>
      </c>
      <c r="U42" s="1144"/>
      <c r="V42" s="1157">
        <f t="shared" si="1"/>
        <v>0</v>
      </c>
      <c r="W42" s="94"/>
    </row>
    <row r="43" spans="1:23" ht="12" customHeight="1" x14ac:dyDescent="0.2">
      <c r="A43" s="402">
        <v>10</v>
      </c>
      <c r="B43" s="2626" t="s">
        <v>1209</v>
      </c>
      <c r="C43" s="2627"/>
      <c r="D43" s="1497">
        <v>0</v>
      </c>
      <c r="E43" s="1157"/>
      <c r="F43" s="1157">
        <v>0</v>
      </c>
      <c r="G43" s="1157"/>
      <c r="H43" s="1157">
        <v>0</v>
      </c>
      <c r="I43" s="1157"/>
      <c r="J43" s="1157">
        <v>0</v>
      </c>
      <c r="K43" s="1157"/>
      <c r="L43" s="1157">
        <v>0</v>
      </c>
      <c r="M43" s="1157"/>
      <c r="N43" s="1157">
        <v>0</v>
      </c>
      <c r="O43" s="1157"/>
      <c r="P43" s="1157">
        <v>411</v>
      </c>
      <c r="Q43" s="1157"/>
      <c r="R43" s="1157">
        <v>0</v>
      </c>
      <c r="S43" s="1157"/>
      <c r="T43" s="1157">
        <v>0</v>
      </c>
      <c r="U43" s="1157"/>
      <c r="V43" s="1157">
        <f t="shared" si="1"/>
        <v>411</v>
      </c>
      <c r="W43" s="94"/>
    </row>
    <row r="44" spans="1:23" ht="10.5" customHeight="1" x14ac:dyDescent="0.2">
      <c r="A44" s="2">
        <v>11</v>
      </c>
      <c r="B44" s="2626" t="s">
        <v>501</v>
      </c>
      <c r="C44" s="2627"/>
      <c r="D44" s="1498">
        <v>0</v>
      </c>
      <c r="E44" s="1144"/>
      <c r="F44" s="1144">
        <v>0</v>
      </c>
      <c r="G44" s="1144"/>
      <c r="H44" s="1144">
        <v>0</v>
      </c>
      <c r="I44" s="1144"/>
      <c r="J44" s="1144">
        <v>0</v>
      </c>
      <c r="K44" s="1144"/>
      <c r="L44" s="1144">
        <v>0</v>
      </c>
      <c r="M44" s="1144"/>
      <c r="N44" s="1144">
        <v>0</v>
      </c>
      <c r="O44" s="1144"/>
      <c r="P44" s="1144">
        <v>0</v>
      </c>
      <c r="Q44" s="1144"/>
      <c r="R44" s="1144">
        <v>0</v>
      </c>
      <c r="S44" s="1144"/>
      <c r="T44" s="1144">
        <v>0</v>
      </c>
      <c r="U44" s="1144"/>
      <c r="V44" s="1157">
        <f t="shared" si="1"/>
        <v>0</v>
      </c>
      <c r="W44" s="94"/>
    </row>
    <row r="45" spans="1:23" ht="10.5" customHeight="1" x14ac:dyDescent="0.2">
      <c r="A45" s="402">
        <v>12</v>
      </c>
      <c r="B45" s="2626" t="s">
        <v>500</v>
      </c>
      <c r="C45" s="2627"/>
      <c r="D45" s="1497">
        <v>0</v>
      </c>
      <c r="E45" s="1157"/>
      <c r="F45" s="1157">
        <v>0</v>
      </c>
      <c r="G45" s="1157"/>
      <c r="H45" s="1157">
        <v>0</v>
      </c>
      <c r="I45" s="1157"/>
      <c r="J45" s="1157">
        <v>0</v>
      </c>
      <c r="K45" s="1157"/>
      <c r="L45" s="1157">
        <v>0</v>
      </c>
      <c r="M45" s="1157"/>
      <c r="N45" s="1157">
        <v>0</v>
      </c>
      <c r="O45" s="1157"/>
      <c r="P45" s="1157">
        <v>0</v>
      </c>
      <c r="Q45" s="1157"/>
      <c r="R45" s="1157">
        <v>0</v>
      </c>
      <c r="S45" s="1157"/>
      <c r="T45" s="1157">
        <v>0</v>
      </c>
      <c r="U45" s="1157"/>
      <c r="V45" s="1157">
        <f t="shared" si="1"/>
        <v>0</v>
      </c>
      <c r="W45" s="94"/>
    </row>
    <row r="46" spans="1:23" ht="12" customHeight="1" x14ac:dyDescent="0.2">
      <c r="A46" s="2">
        <v>13</v>
      </c>
      <c r="B46" s="2628" t="s">
        <v>1210</v>
      </c>
      <c r="C46" s="2629"/>
      <c r="D46" s="1498">
        <v>1640</v>
      </c>
      <c r="E46" s="1144"/>
      <c r="F46" s="1144">
        <v>0</v>
      </c>
      <c r="G46" s="1144"/>
      <c r="H46" s="1144">
        <v>0</v>
      </c>
      <c r="I46" s="1144"/>
      <c r="J46" s="1144">
        <v>0</v>
      </c>
      <c r="K46" s="1144"/>
      <c r="L46" s="1144">
        <v>0</v>
      </c>
      <c r="M46" s="1144"/>
      <c r="N46" s="1144">
        <v>0</v>
      </c>
      <c r="O46" s="1144"/>
      <c r="P46" s="1144">
        <v>4653</v>
      </c>
      <c r="Q46" s="1144"/>
      <c r="R46" s="1144">
        <v>0</v>
      </c>
      <c r="S46" s="1144"/>
      <c r="T46" s="1144">
        <v>1859</v>
      </c>
      <c r="U46" s="1144"/>
      <c r="V46" s="1144">
        <f>SUM(D46:T46)</f>
        <v>8152</v>
      </c>
      <c r="W46" s="95"/>
    </row>
    <row r="47" spans="1:23" ht="12.75" customHeight="1" thickBot="1" x14ac:dyDescent="0.25">
      <c r="A47" s="47">
        <v>14</v>
      </c>
      <c r="B47" s="2624" t="s">
        <v>11</v>
      </c>
      <c r="C47" s="2624"/>
      <c r="D47" s="1499">
        <f>SUM(D34:D46)</f>
        <v>9831</v>
      </c>
      <c r="E47" s="1150"/>
      <c r="F47" s="1150">
        <f>SUM(F34:F46)</f>
        <v>0</v>
      </c>
      <c r="G47" s="1150"/>
      <c r="H47" s="1150">
        <f>SUM(H34:H46)</f>
        <v>6360</v>
      </c>
      <c r="I47" s="1150"/>
      <c r="J47" s="1150">
        <f>SUM(J34:J46)</f>
        <v>918</v>
      </c>
      <c r="K47" s="1150"/>
      <c r="L47" s="1150">
        <f>SUM(L34:L46)</f>
        <v>221</v>
      </c>
      <c r="M47" s="1150"/>
      <c r="N47" s="1150">
        <f>SUM(N34:N46)</f>
        <v>3782</v>
      </c>
      <c r="O47" s="1150"/>
      <c r="P47" s="1150">
        <f>SUM(P34:P46)</f>
        <v>39395</v>
      </c>
      <c r="Q47" s="1150"/>
      <c r="R47" s="1150">
        <f>SUM(R34:R46)</f>
        <v>598</v>
      </c>
      <c r="S47" s="1150"/>
      <c r="T47" s="1150">
        <f>SUM(T34:T46)</f>
        <v>1859</v>
      </c>
      <c r="U47" s="1150"/>
      <c r="V47" s="1150">
        <f>SUM(V34:V46)</f>
        <v>62964</v>
      </c>
      <c r="W47" s="96"/>
    </row>
    <row r="48" spans="1:23" ht="2.25" customHeight="1" x14ac:dyDescent="0.2">
      <c r="A48" s="2609"/>
      <c r="B48" s="2609"/>
      <c r="C48" s="2609"/>
      <c r="D48" s="2609"/>
      <c r="E48" s="2609"/>
      <c r="F48" s="2609"/>
      <c r="G48" s="2609"/>
      <c r="H48" s="2609"/>
      <c r="I48" s="2609"/>
      <c r="J48" s="2609"/>
      <c r="K48" s="2609"/>
      <c r="L48" s="2609"/>
      <c r="M48" s="2609"/>
      <c r="N48" s="2609"/>
      <c r="O48" s="2609"/>
      <c r="P48" s="2609"/>
      <c r="Q48" s="2609"/>
      <c r="R48" s="2609"/>
      <c r="S48" s="2609"/>
      <c r="T48" s="2609"/>
      <c r="U48" s="2609"/>
      <c r="V48" s="2609"/>
      <c r="W48" s="265"/>
    </row>
    <row r="49" spans="1:23" ht="9" customHeight="1" x14ac:dyDescent="0.2">
      <c r="A49" s="97" t="s">
        <v>907</v>
      </c>
      <c r="B49" s="2625" t="s">
        <v>749</v>
      </c>
      <c r="C49" s="2625"/>
      <c r="D49" s="2625"/>
      <c r="E49" s="2625"/>
      <c r="F49" s="2625"/>
      <c r="G49" s="2625"/>
      <c r="H49" s="2625"/>
      <c r="I49" s="2625"/>
      <c r="J49" s="2625"/>
      <c r="K49" s="2625"/>
      <c r="L49" s="2625"/>
      <c r="M49" s="2625"/>
      <c r="N49" s="2625"/>
      <c r="O49" s="2625"/>
      <c r="P49" s="2625"/>
      <c r="Q49" s="2625"/>
      <c r="R49" s="2625"/>
      <c r="S49" s="2625"/>
      <c r="T49" s="2625"/>
      <c r="U49" s="2625"/>
      <c r="V49" s="2625"/>
      <c r="W49" s="268"/>
    </row>
    <row r="50" spans="1:23" ht="18.75" customHeight="1" x14ac:dyDescent="0.2">
      <c r="A50" s="14" t="s">
        <v>908</v>
      </c>
      <c r="B50" s="2607" t="s">
        <v>882</v>
      </c>
      <c r="C50" s="2607"/>
      <c r="D50" s="2607"/>
      <c r="E50" s="2607"/>
      <c r="F50" s="2607"/>
      <c r="G50" s="2607"/>
      <c r="H50" s="2607"/>
      <c r="I50" s="2607"/>
      <c r="J50" s="2607"/>
      <c r="K50" s="2607"/>
      <c r="L50" s="2607"/>
      <c r="M50" s="2607"/>
      <c r="N50" s="2607"/>
      <c r="O50" s="2607"/>
      <c r="P50" s="2607"/>
      <c r="Q50" s="2607"/>
      <c r="R50" s="2607"/>
      <c r="S50" s="2607"/>
      <c r="T50" s="2607"/>
      <c r="U50" s="2607"/>
      <c r="V50" s="2607"/>
      <c r="W50" s="268"/>
    </row>
  </sheetData>
  <mergeCells count="51">
    <mergeCell ref="A1:W1"/>
    <mergeCell ref="B22:C22"/>
    <mergeCell ref="B23:C23"/>
    <mergeCell ref="B24:C24"/>
    <mergeCell ref="B17:C17"/>
    <mergeCell ref="B18:C18"/>
    <mergeCell ref="B19:C19"/>
    <mergeCell ref="B20:C20"/>
    <mergeCell ref="B21:C21"/>
    <mergeCell ref="B12:C12"/>
    <mergeCell ref="B13:C13"/>
    <mergeCell ref="B14:C14"/>
    <mergeCell ref="B15:C15"/>
    <mergeCell ref="B16:C16"/>
    <mergeCell ref="U29:V29"/>
    <mergeCell ref="A2:V2"/>
    <mergeCell ref="A26:C26"/>
    <mergeCell ref="D26:W26"/>
    <mergeCell ref="D28:V28"/>
    <mergeCell ref="A3:C3"/>
    <mergeCell ref="D3:W3"/>
    <mergeCell ref="D5:V5"/>
    <mergeCell ref="U6:V6"/>
    <mergeCell ref="U7:V7"/>
    <mergeCell ref="U8:V8"/>
    <mergeCell ref="T9:V9"/>
    <mergeCell ref="B10:C10"/>
    <mergeCell ref="U10:V10"/>
    <mergeCell ref="B11:C11"/>
    <mergeCell ref="B40:C40"/>
    <mergeCell ref="U30:V30"/>
    <mergeCell ref="U31:V31"/>
    <mergeCell ref="T32:V32"/>
    <mergeCell ref="B33:C33"/>
    <mergeCell ref="U33:V33"/>
    <mergeCell ref="B34:C34"/>
    <mergeCell ref="B35:C35"/>
    <mergeCell ref="B36:C36"/>
    <mergeCell ref="B37:C37"/>
    <mergeCell ref="B38:C38"/>
    <mergeCell ref="B39:C39"/>
    <mergeCell ref="B47:C47"/>
    <mergeCell ref="A48:V48"/>
    <mergeCell ref="B49:V49"/>
    <mergeCell ref="B50:V50"/>
    <mergeCell ref="B41:C41"/>
    <mergeCell ref="B42:C42"/>
    <mergeCell ref="B43:C43"/>
    <mergeCell ref="B44:C44"/>
    <mergeCell ref="B45:C45"/>
    <mergeCell ref="B46:C4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zoomScaleNormal="100" zoomScaleSheetLayoutView="100" workbookViewId="0">
      <selection activeCell="G38" sqref="G38"/>
    </sheetView>
  </sheetViews>
  <sheetFormatPr defaultColWidth="9.140625" defaultRowHeight="9.75" customHeight="1" x14ac:dyDescent="0.2"/>
  <cols>
    <col min="1" max="1" width="2.85546875" style="1327" customWidth="1"/>
    <col min="2" max="2" width="2.140625" style="1327" customWidth="1"/>
    <col min="3" max="3" width="49.140625" style="1327" customWidth="1"/>
    <col min="4" max="4" width="6.28515625" style="1327" customWidth="1"/>
    <col min="5" max="5" width="1.7109375" style="1327" customWidth="1"/>
    <col min="6" max="6" width="5.42578125" style="1327" customWidth="1"/>
    <col min="7" max="7" width="1.7109375" style="1327" customWidth="1"/>
    <col min="8" max="8" width="6" style="1327" bestFit="1" customWidth="1"/>
    <col min="9" max="9" width="1.7109375" style="1327" customWidth="1"/>
    <col min="10" max="10" width="5.42578125" style="1327" customWidth="1"/>
    <col min="11" max="11" width="1.7109375" style="1327" customWidth="1"/>
    <col min="12" max="12" width="5.42578125" style="1327" customWidth="1"/>
    <col min="13" max="13" width="1.7109375" style="1327" customWidth="1"/>
    <col min="14" max="14" width="6" style="1327" bestFit="1" customWidth="1"/>
    <col min="15" max="15" width="1.7109375" style="1327" customWidth="1"/>
    <col min="16" max="16" width="6.85546875" style="1327" bestFit="1" customWidth="1"/>
    <col min="17" max="17" width="1.7109375" style="1327" customWidth="1"/>
    <col min="18" max="18" width="5.42578125" style="1327" customWidth="1"/>
    <col min="19" max="19" width="1.7109375" style="1327" customWidth="1"/>
    <col min="20" max="20" width="6.85546875" style="1327" bestFit="1" customWidth="1"/>
    <col min="21" max="21" width="3.5703125" style="1327" customWidth="1"/>
    <col min="22" max="22" width="11.7109375" style="1327" customWidth="1"/>
    <col min="23" max="23" width="1.28515625" style="1327" customWidth="1"/>
    <col min="24" max="24" width="9.140625" style="1327" customWidth="1"/>
    <col min="25" max="16384" width="9.140625" style="1327"/>
  </cols>
  <sheetData>
    <row r="1" spans="1:23" ht="18.75" customHeight="1" x14ac:dyDescent="0.25">
      <c r="A1" s="2633" t="s">
        <v>745</v>
      </c>
      <c r="B1" s="2633"/>
      <c r="C1" s="2633"/>
      <c r="D1" s="2633"/>
      <c r="E1" s="2633"/>
      <c r="F1" s="2633"/>
      <c r="G1" s="2633"/>
      <c r="H1" s="2633"/>
      <c r="I1" s="2633"/>
      <c r="J1" s="2633"/>
      <c r="K1" s="2633"/>
      <c r="L1" s="2633"/>
      <c r="M1" s="2633"/>
      <c r="N1" s="2633"/>
      <c r="O1" s="2633"/>
      <c r="P1" s="2633"/>
      <c r="Q1" s="2633"/>
      <c r="R1" s="2633"/>
      <c r="S1" s="2633"/>
      <c r="T1" s="2633"/>
      <c r="U1" s="2633"/>
      <c r="V1" s="2633"/>
      <c r="W1" s="2633"/>
    </row>
    <row r="2" spans="1:23" ht="9" customHeight="1" x14ac:dyDescent="0.25">
      <c r="A2" s="2426"/>
      <c r="B2" s="2426"/>
      <c r="C2" s="2426"/>
      <c r="D2" s="2426"/>
      <c r="E2" s="2426"/>
      <c r="F2" s="2426"/>
      <c r="G2" s="2426"/>
      <c r="H2" s="2426"/>
      <c r="I2" s="2426"/>
      <c r="J2" s="2426"/>
      <c r="K2" s="2426"/>
      <c r="L2" s="2426"/>
      <c r="M2" s="2426"/>
      <c r="N2" s="2426"/>
      <c r="O2" s="2426"/>
      <c r="P2" s="2426"/>
      <c r="Q2" s="2426"/>
      <c r="R2" s="2426"/>
      <c r="S2" s="2426"/>
      <c r="T2" s="2426"/>
      <c r="U2" s="2426"/>
      <c r="V2" s="2426"/>
      <c r="W2" s="1422"/>
    </row>
    <row r="3" spans="1:23" ht="10.5" customHeight="1" x14ac:dyDescent="0.2">
      <c r="A3" s="2329" t="s">
        <v>541</v>
      </c>
      <c r="B3" s="2329"/>
      <c r="C3" s="2329"/>
      <c r="D3" s="2550" t="s">
        <v>102</v>
      </c>
      <c r="E3" s="2551"/>
      <c r="F3" s="2551"/>
      <c r="G3" s="2551"/>
      <c r="H3" s="2551"/>
      <c r="I3" s="2551"/>
      <c r="J3" s="2551"/>
      <c r="K3" s="2551"/>
      <c r="L3" s="2551"/>
      <c r="M3" s="2551"/>
      <c r="N3" s="2551"/>
      <c r="O3" s="2551"/>
      <c r="P3" s="2551"/>
      <c r="Q3" s="2551"/>
      <c r="R3" s="2551"/>
      <c r="S3" s="2551"/>
      <c r="T3" s="2551"/>
      <c r="U3" s="2551"/>
      <c r="V3" s="2551"/>
      <c r="W3" s="2552"/>
    </row>
    <row r="4" spans="1:23" ht="10.5" customHeight="1" x14ac:dyDescent="0.2">
      <c r="D4" s="90" t="s">
        <v>0</v>
      </c>
      <c r="E4" s="90"/>
      <c r="F4" s="90" t="s">
        <v>1</v>
      </c>
      <c r="G4" s="90"/>
      <c r="H4" s="90" t="s">
        <v>2</v>
      </c>
      <c r="I4" s="90"/>
      <c r="J4" s="90" t="s">
        <v>4</v>
      </c>
      <c r="K4" s="90"/>
      <c r="L4" s="90" t="s">
        <v>5</v>
      </c>
      <c r="M4" s="90"/>
      <c r="N4" s="90" t="s">
        <v>6</v>
      </c>
      <c r="O4" s="90"/>
      <c r="P4" s="90" t="s">
        <v>7</v>
      </c>
      <c r="Q4" s="90"/>
      <c r="R4" s="90" t="s">
        <v>16</v>
      </c>
      <c r="S4" s="90"/>
      <c r="T4" s="90" t="s">
        <v>17</v>
      </c>
      <c r="U4" s="90"/>
      <c r="V4" s="90" t="s">
        <v>18</v>
      </c>
      <c r="W4" s="91"/>
    </row>
    <row r="5" spans="1:23" ht="10.5" customHeight="1" x14ac:dyDescent="0.2">
      <c r="A5" s="2"/>
      <c r="B5" s="2"/>
      <c r="C5" s="2"/>
      <c r="D5" s="2430" t="s">
        <v>502</v>
      </c>
      <c r="E5" s="2430"/>
      <c r="F5" s="2430"/>
      <c r="G5" s="2430"/>
      <c r="H5" s="2430"/>
      <c r="I5" s="2430"/>
      <c r="J5" s="2430"/>
      <c r="K5" s="2430"/>
      <c r="L5" s="2430"/>
      <c r="M5" s="2430"/>
      <c r="N5" s="2430"/>
      <c r="O5" s="2430"/>
      <c r="P5" s="2430"/>
      <c r="Q5" s="2430"/>
      <c r="R5" s="2430"/>
      <c r="S5" s="2430"/>
      <c r="T5" s="2430"/>
      <c r="U5" s="2430"/>
      <c r="V5" s="2430"/>
      <c r="W5" s="41"/>
    </row>
    <row r="6" spans="1:23" ht="10.5" customHeight="1" x14ac:dyDescent="0.2">
      <c r="A6" s="2"/>
      <c r="B6" s="2"/>
      <c r="C6" s="2"/>
      <c r="D6" s="1425"/>
      <c r="E6" s="1425"/>
      <c r="F6" s="1425"/>
      <c r="G6" s="1425"/>
      <c r="H6" s="1425"/>
      <c r="I6" s="1425"/>
      <c r="J6" s="1425"/>
      <c r="K6" s="1425"/>
      <c r="L6" s="1425"/>
      <c r="M6" s="1425"/>
      <c r="N6" s="1425"/>
      <c r="O6" s="1425"/>
      <c r="P6" s="1425"/>
      <c r="Q6" s="1425"/>
      <c r="R6" s="1425"/>
      <c r="S6" s="1425"/>
      <c r="T6" s="1425"/>
      <c r="U6" s="2424" t="s">
        <v>746</v>
      </c>
      <c r="V6" s="2424"/>
      <c r="W6" s="1425"/>
    </row>
    <row r="7" spans="1:23" ht="10.5" customHeight="1" x14ac:dyDescent="0.2">
      <c r="A7" s="2"/>
      <c r="B7" s="2"/>
      <c r="C7" s="2"/>
      <c r="D7" s="1425"/>
      <c r="E7" s="1425"/>
      <c r="F7" s="1425"/>
      <c r="G7" s="1425"/>
      <c r="H7" s="1425"/>
      <c r="I7" s="1425"/>
      <c r="J7" s="1425"/>
      <c r="K7" s="1425"/>
      <c r="L7" s="1425"/>
      <c r="M7" s="1425"/>
      <c r="N7" s="1425"/>
      <c r="O7" s="1425"/>
      <c r="P7" s="1425"/>
      <c r="Q7" s="1425"/>
      <c r="R7" s="1425"/>
      <c r="S7" s="1425"/>
      <c r="T7" s="1425"/>
      <c r="U7" s="2424" t="s">
        <v>747</v>
      </c>
      <c r="V7" s="2424"/>
      <c r="W7" s="1425"/>
    </row>
    <row r="8" spans="1:23" ht="10.5" customHeight="1" x14ac:dyDescent="0.2">
      <c r="A8" s="2"/>
      <c r="B8" s="2"/>
      <c r="C8" s="2"/>
      <c r="D8" s="1425"/>
      <c r="E8" s="1425"/>
      <c r="F8" s="1425"/>
      <c r="G8" s="1425"/>
      <c r="H8" s="1425"/>
      <c r="I8" s="1425"/>
      <c r="J8" s="1425"/>
      <c r="K8" s="1425"/>
      <c r="L8" s="1425"/>
      <c r="M8" s="1425"/>
      <c r="N8" s="1425"/>
      <c r="O8" s="1425"/>
      <c r="P8" s="1425"/>
      <c r="Q8" s="1425"/>
      <c r="R8" s="1425"/>
      <c r="S8" s="1425"/>
      <c r="T8" s="1425"/>
      <c r="U8" s="2424" t="s">
        <v>514</v>
      </c>
      <c r="V8" s="2424"/>
      <c r="W8" s="1425"/>
    </row>
    <row r="9" spans="1:23" ht="10.5" customHeight="1" x14ac:dyDescent="0.2">
      <c r="A9" s="2"/>
      <c r="B9" s="2"/>
      <c r="C9" s="2"/>
      <c r="D9" s="1425"/>
      <c r="E9" s="1425"/>
      <c r="F9" s="1425"/>
      <c r="G9" s="1425"/>
      <c r="H9" s="1425"/>
      <c r="I9" s="1425"/>
      <c r="J9" s="1425"/>
      <c r="K9" s="1425"/>
      <c r="L9" s="1425"/>
      <c r="M9" s="1425"/>
      <c r="N9" s="1425"/>
      <c r="O9" s="1425"/>
      <c r="P9" s="1425"/>
      <c r="Q9" s="1425"/>
      <c r="R9" s="1425"/>
      <c r="S9" s="1425"/>
      <c r="T9" s="2424" t="s">
        <v>513</v>
      </c>
      <c r="U9" s="2424"/>
      <c r="V9" s="2424"/>
      <c r="W9" s="1425"/>
    </row>
    <row r="10" spans="1:23" ht="10.5" customHeight="1" x14ac:dyDescent="0.2">
      <c r="A10" s="2"/>
      <c r="B10" s="2630" t="s">
        <v>515</v>
      </c>
      <c r="C10" s="2630"/>
      <c r="D10" s="92" t="s">
        <v>503</v>
      </c>
      <c r="E10" s="1431"/>
      <c r="F10" s="92" t="s">
        <v>504</v>
      </c>
      <c r="G10" s="1431"/>
      <c r="H10" s="92" t="s">
        <v>505</v>
      </c>
      <c r="I10" s="1431"/>
      <c r="J10" s="92" t="s">
        <v>506</v>
      </c>
      <c r="K10" s="1431"/>
      <c r="L10" s="92" t="s">
        <v>507</v>
      </c>
      <c r="M10" s="1431"/>
      <c r="N10" s="92" t="s">
        <v>508</v>
      </c>
      <c r="O10" s="1431"/>
      <c r="P10" s="92" t="s">
        <v>509</v>
      </c>
      <c r="Q10" s="1431"/>
      <c r="R10" s="92" t="s">
        <v>510</v>
      </c>
      <c r="S10" s="1431"/>
      <c r="T10" s="1431" t="s">
        <v>511</v>
      </c>
      <c r="U10" s="2611" t="s">
        <v>512</v>
      </c>
      <c r="V10" s="2611"/>
      <c r="W10" s="1425"/>
    </row>
    <row r="11" spans="1:23" ht="10.5" customHeight="1" x14ac:dyDescent="0.2">
      <c r="A11" s="2">
        <v>1</v>
      </c>
      <c r="B11" s="2631" t="s">
        <v>737</v>
      </c>
      <c r="C11" s="2632"/>
      <c r="D11" s="1152">
        <v>6454</v>
      </c>
      <c r="E11" s="1153"/>
      <c r="F11" s="1153">
        <v>0</v>
      </c>
      <c r="G11" s="1153"/>
      <c r="H11" s="1153">
        <v>4314</v>
      </c>
      <c r="I11" s="1153"/>
      <c r="J11" s="1153">
        <v>0</v>
      </c>
      <c r="K11" s="1153"/>
      <c r="L11" s="1153">
        <v>107</v>
      </c>
      <c r="M11" s="1153"/>
      <c r="N11" s="1153">
        <v>0</v>
      </c>
      <c r="O11" s="1153"/>
      <c r="P11" s="1153">
        <v>711</v>
      </c>
      <c r="Q11" s="1153"/>
      <c r="R11" s="1153">
        <v>461</v>
      </c>
      <c r="S11" s="1153"/>
      <c r="T11" s="1153">
        <v>0</v>
      </c>
      <c r="U11" s="1153"/>
      <c r="V11" s="1154">
        <f>SUM(D11:T11)</f>
        <v>12047</v>
      </c>
      <c r="W11" s="93"/>
    </row>
    <row r="12" spans="1:23" ht="10.5" customHeight="1" x14ac:dyDescent="0.2">
      <c r="A12" s="402">
        <v>2</v>
      </c>
      <c r="B12" s="2626" t="s">
        <v>881</v>
      </c>
      <c r="C12" s="2627"/>
      <c r="D12" s="1155">
        <v>0</v>
      </c>
      <c r="E12" s="1156"/>
      <c r="F12" s="1156">
        <v>0</v>
      </c>
      <c r="G12" s="1156"/>
      <c r="H12" s="1156">
        <v>0</v>
      </c>
      <c r="I12" s="1156"/>
      <c r="J12" s="1156">
        <v>0</v>
      </c>
      <c r="K12" s="1156"/>
      <c r="L12" s="1156">
        <v>0</v>
      </c>
      <c r="M12" s="1156"/>
      <c r="N12" s="1156">
        <v>0</v>
      </c>
      <c r="O12" s="1156"/>
      <c r="P12" s="1156">
        <v>0</v>
      </c>
      <c r="Q12" s="1156"/>
      <c r="R12" s="1156">
        <v>0</v>
      </c>
      <c r="S12" s="1156"/>
      <c r="T12" s="1156">
        <v>0</v>
      </c>
      <c r="U12" s="1156"/>
      <c r="V12" s="1157">
        <f>SUM(D12:T12)</f>
        <v>0</v>
      </c>
      <c r="W12" s="94"/>
    </row>
    <row r="13" spans="1:23" ht="10.5" customHeight="1" x14ac:dyDescent="0.2">
      <c r="A13" s="2">
        <v>3</v>
      </c>
      <c r="B13" s="2626" t="s">
        <v>498</v>
      </c>
      <c r="C13" s="2627"/>
      <c r="D13" s="1158">
        <v>0</v>
      </c>
      <c r="E13" s="1143"/>
      <c r="F13" s="1143">
        <v>0</v>
      </c>
      <c r="G13" s="1143"/>
      <c r="H13" s="1143">
        <v>0</v>
      </c>
      <c r="I13" s="1143"/>
      <c r="J13" s="1143">
        <v>0</v>
      </c>
      <c r="K13" s="1143"/>
      <c r="L13" s="1143">
        <v>0</v>
      </c>
      <c r="M13" s="1143"/>
      <c r="N13" s="1143">
        <v>0</v>
      </c>
      <c r="O13" s="1143"/>
      <c r="P13" s="1143">
        <v>0</v>
      </c>
      <c r="Q13" s="1143"/>
      <c r="R13" s="1143">
        <v>0</v>
      </c>
      <c r="S13" s="1143"/>
      <c r="T13" s="1143">
        <v>0</v>
      </c>
      <c r="U13" s="1143"/>
      <c r="V13" s="1157">
        <f t="shared" ref="V13:V22" si="0">SUM(D13:T13)</f>
        <v>0</v>
      </c>
      <c r="W13" s="94"/>
    </row>
    <row r="14" spans="1:23" ht="10.5" customHeight="1" x14ac:dyDescent="0.2">
      <c r="A14" s="402">
        <v>4</v>
      </c>
      <c r="B14" s="2626" t="s">
        <v>456</v>
      </c>
      <c r="C14" s="2627"/>
      <c r="D14" s="1155">
        <v>0</v>
      </c>
      <c r="E14" s="1156"/>
      <c r="F14" s="1156">
        <v>0</v>
      </c>
      <c r="G14" s="1156"/>
      <c r="H14" s="1156">
        <v>1702</v>
      </c>
      <c r="I14" s="1156"/>
      <c r="J14" s="1156">
        <v>0</v>
      </c>
      <c r="K14" s="1156"/>
      <c r="L14" s="1156">
        <v>101</v>
      </c>
      <c r="M14" s="1156"/>
      <c r="N14" s="1156">
        <v>0</v>
      </c>
      <c r="O14" s="1156"/>
      <c r="P14" s="1156">
        <v>61</v>
      </c>
      <c r="Q14" s="1156"/>
      <c r="R14" s="1156">
        <v>9</v>
      </c>
      <c r="S14" s="1156"/>
      <c r="T14" s="1156">
        <v>0</v>
      </c>
      <c r="U14" s="1156"/>
      <c r="V14" s="1157">
        <f t="shared" si="0"/>
        <v>1873</v>
      </c>
      <c r="W14" s="94"/>
    </row>
    <row r="15" spans="1:23" ht="10.5" customHeight="1" x14ac:dyDescent="0.2">
      <c r="A15" s="2">
        <v>5</v>
      </c>
      <c r="B15" s="2626" t="s">
        <v>738</v>
      </c>
      <c r="C15" s="2627"/>
      <c r="D15" s="1158">
        <v>0</v>
      </c>
      <c r="E15" s="1143"/>
      <c r="F15" s="1143">
        <v>0</v>
      </c>
      <c r="G15" s="1143"/>
      <c r="H15" s="1143">
        <v>0</v>
      </c>
      <c r="I15" s="1143"/>
      <c r="J15" s="1143">
        <v>0</v>
      </c>
      <c r="K15" s="1143"/>
      <c r="L15" s="1143">
        <v>0</v>
      </c>
      <c r="M15" s="1143"/>
      <c r="N15" s="1143">
        <v>0</v>
      </c>
      <c r="O15" s="1143"/>
      <c r="P15" s="1143">
        <v>0</v>
      </c>
      <c r="Q15" s="1143"/>
      <c r="R15" s="1143">
        <v>0</v>
      </c>
      <c r="S15" s="1143"/>
      <c r="T15" s="1143">
        <v>0</v>
      </c>
      <c r="U15" s="1143"/>
      <c r="V15" s="1157">
        <f t="shared" si="0"/>
        <v>0</v>
      </c>
      <c r="W15" s="94"/>
    </row>
    <row r="16" spans="1:23" ht="10.5" customHeight="1" x14ac:dyDescent="0.2">
      <c r="A16" s="402">
        <v>6</v>
      </c>
      <c r="B16" s="2626" t="s">
        <v>499</v>
      </c>
      <c r="C16" s="2627"/>
      <c r="D16" s="1155">
        <v>198</v>
      </c>
      <c r="E16" s="1156"/>
      <c r="F16" s="1156">
        <v>0</v>
      </c>
      <c r="G16" s="1156"/>
      <c r="H16" s="1156">
        <v>27</v>
      </c>
      <c r="I16" s="1156"/>
      <c r="J16" s="1156">
        <v>0</v>
      </c>
      <c r="K16" s="1156"/>
      <c r="L16" s="1156">
        <v>24</v>
      </c>
      <c r="M16" s="1156"/>
      <c r="N16" s="1156">
        <v>0</v>
      </c>
      <c r="O16" s="1156"/>
      <c r="P16" s="1156">
        <v>32227</v>
      </c>
      <c r="Q16" s="1156"/>
      <c r="R16" s="1156">
        <v>112</v>
      </c>
      <c r="S16" s="1156"/>
      <c r="T16" s="1156">
        <v>0</v>
      </c>
      <c r="U16" s="1156"/>
      <c r="V16" s="1157">
        <f t="shared" si="0"/>
        <v>32588</v>
      </c>
      <c r="W16" s="94"/>
    </row>
    <row r="17" spans="1:23" ht="10.5" customHeight="1" x14ac:dyDescent="0.2">
      <c r="A17" s="2">
        <v>7</v>
      </c>
      <c r="B17" s="2626" t="s">
        <v>748</v>
      </c>
      <c r="C17" s="2627"/>
      <c r="D17" s="1158">
        <v>38</v>
      </c>
      <c r="E17" s="1143"/>
      <c r="F17" s="1143">
        <v>0</v>
      </c>
      <c r="G17" s="1143"/>
      <c r="H17" s="1143">
        <v>15</v>
      </c>
      <c r="I17" s="1143"/>
      <c r="J17" s="1143">
        <v>0</v>
      </c>
      <c r="K17" s="1143"/>
      <c r="L17" s="1143">
        <v>5</v>
      </c>
      <c r="M17" s="1143"/>
      <c r="N17" s="1143">
        <v>1136</v>
      </c>
      <c r="O17" s="1143"/>
      <c r="P17" s="1143">
        <v>36</v>
      </c>
      <c r="Q17" s="1143"/>
      <c r="R17" s="1143">
        <v>14</v>
      </c>
      <c r="S17" s="1143"/>
      <c r="T17" s="1143">
        <v>0</v>
      </c>
      <c r="U17" s="1143"/>
      <c r="V17" s="1157">
        <f t="shared" si="0"/>
        <v>1244</v>
      </c>
      <c r="W17" s="94"/>
    </row>
    <row r="18" spans="1:23" ht="10.5" customHeight="1" x14ac:dyDescent="0.2">
      <c r="A18" s="402">
        <v>8</v>
      </c>
      <c r="B18" s="2626" t="s">
        <v>740</v>
      </c>
      <c r="C18" s="2627"/>
      <c r="D18" s="1155">
        <v>0</v>
      </c>
      <c r="E18" s="1156"/>
      <c r="F18" s="1156">
        <v>0</v>
      </c>
      <c r="G18" s="1156"/>
      <c r="H18" s="1156">
        <v>16</v>
      </c>
      <c r="I18" s="1156"/>
      <c r="J18" s="1156">
        <v>0</v>
      </c>
      <c r="K18" s="1156"/>
      <c r="L18" s="1156">
        <v>0</v>
      </c>
      <c r="M18" s="1156"/>
      <c r="N18" s="1156">
        <v>3536</v>
      </c>
      <c r="O18" s="1156"/>
      <c r="P18" s="1156">
        <v>97</v>
      </c>
      <c r="Q18" s="1156"/>
      <c r="R18" s="1156">
        <v>0</v>
      </c>
      <c r="S18" s="1156"/>
      <c r="T18" s="1156">
        <v>0</v>
      </c>
      <c r="U18" s="1156"/>
      <c r="V18" s="1157">
        <f t="shared" si="0"/>
        <v>3649</v>
      </c>
      <c r="W18" s="94"/>
    </row>
    <row r="19" spans="1:23" ht="10.5" customHeight="1" x14ac:dyDescent="0.2">
      <c r="A19" s="2">
        <v>9</v>
      </c>
      <c r="B19" s="2626" t="s">
        <v>741</v>
      </c>
      <c r="C19" s="2627"/>
      <c r="D19" s="1158">
        <v>0</v>
      </c>
      <c r="E19" s="1143"/>
      <c r="F19" s="1143">
        <v>0</v>
      </c>
      <c r="G19" s="1143"/>
      <c r="H19" s="1143">
        <v>0</v>
      </c>
      <c r="I19" s="1143"/>
      <c r="J19" s="1143">
        <v>0</v>
      </c>
      <c r="K19" s="1143"/>
      <c r="L19" s="1143">
        <v>0</v>
      </c>
      <c r="M19" s="1143"/>
      <c r="N19" s="1143">
        <v>0</v>
      </c>
      <c r="O19" s="1143"/>
      <c r="P19" s="1143">
        <v>0</v>
      </c>
      <c r="Q19" s="1143"/>
      <c r="R19" s="1143">
        <v>0</v>
      </c>
      <c r="S19" s="1143"/>
      <c r="T19" s="1143">
        <v>0</v>
      </c>
      <c r="U19" s="1143"/>
      <c r="V19" s="1157">
        <f t="shared" si="0"/>
        <v>0</v>
      </c>
      <c r="W19" s="94"/>
    </row>
    <row r="20" spans="1:23" ht="12" customHeight="1" x14ac:dyDescent="0.2">
      <c r="A20" s="402">
        <v>10</v>
      </c>
      <c r="B20" s="2626" t="s">
        <v>1209</v>
      </c>
      <c r="C20" s="2627"/>
      <c r="D20" s="1155">
        <v>0</v>
      </c>
      <c r="E20" s="1156"/>
      <c r="F20" s="1156">
        <v>0</v>
      </c>
      <c r="G20" s="1156"/>
      <c r="H20" s="1156">
        <v>0</v>
      </c>
      <c r="I20" s="1156"/>
      <c r="J20" s="1156">
        <v>0</v>
      </c>
      <c r="K20" s="1156"/>
      <c r="L20" s="1156">
        <v>0</v>
      </c>
      <c r="M20" s="1156"/>
      <c r="N20" s="1156">
        <v>0</v>
      </c>
      <c r="O20" s="1156"/>
      <c r="P20" s="1156">
        <v>411</v>
      </c>
      <c r="Q20" s="1156"/>
      <c r="R20" s="1156">
        <v>0</v>
      </c>
      <c r="S20" s="1156"/>
      <c r="T20" s="1156">
        <v>0</v>
      </c>
      <c r="U20" s="1156"/>
      <c r="V20" s="1157">
        <f t="shared" si="0"/>
        <v>411</v>
      </c>
      <c r="W20" s="94"/>
    </row>
    <row r="21" spans="1:23" ht="10.5" customHeight="1" x14ac:dyDescent="0.2">
      <c r="A21" s="2">
        <v>11</v>
      </c>
      <c r="B21" s="2626" t="s">
        <v>501</v>
      </c>
      <c r="C21" s="2627"/>
      <c r="D21" s="1158">
        <v>0</v>
      </c>
      <c r="E21" s="1143"/>
      <c r="F21" s="1143">
        <v>0</v>
      </c>
      <c r="G21" s="1143"/>
      <c r="H21" s="1143">
        <v>0</v>
      </c>
      <c r="I21" s="1143"/>
      <c r="J21" s="1143">
        <v>0</v>
      </c>
      <c r="K21" s="1143"/>
      <c r="L21" s="1143">
        <v>0</v>
      </c>
      <c r="M21" s="1143"/>
      <c r="N21" s="1143">
        <v>0</v>
      </c>
      <c r="O21" s="1143"/>
      <c r="P21" s="1143">
        <v>0</v>
      </c>
      <c r="Q21" s="1143"/>
      <c r="R21" s="1143">
        <v>0</v>
      </c>
      <c r="S21" s="1143"/>
      <c r="T21" s="1143">
        <v>0</v>
      </c>
      <c r="U21" s="1143"/>
      <c r="V21" s="1157">
        <f t="shared" si="0"/>
        <v>0</v>
      </c>
      <c r="W21" s="94"/>
    </row>
    <row r="22" spans="1:23" ht="10.5" customHeight="1" x14ac:dyDescent="0.2">
      <c r="A22" s="402">
        <v>12</v>
      </c>
      <c r="B22" s="2626" t="s">
        <v>500</v>
      </c>
      <c r="C22" s="2627"/>
      <c r="D22" s="1155">
        <v>0</v>
      </c>
      <c r="E22" s="1156"/>
      <c r="F22" s="1156">
        <v>0</v>
      </c>
      <c r="G22" s="1156"/>
      <c r="H22" s="1156">
        <v>0</v>
      </c>
      <c r="I22" s="1156"/>
      <c r="J22" s="1156">
        <v>0</v>
      </c>
      <c r="K22" s="1156"/>
      <c r="L22" s="1156">
        <v>0</v>
      </c>
      <c r="M22" s="1156"/>
      <c r="N22" s="1156">
        <v>0</v>
      </c>
      <c r="O22" s="1156"/>
      <c r="P22" s="1156">
        <v>0</v>
      </c>
      <c r="Q22" s="1156"/>
      <c r="R22" s="1156">
        <v>0</v>
      </c>
      <c r="S22" s="1156"/>
      <c r="T22" s="1156">
        <v>0</v>
      </c>
      <c r="U22" s="1156"/>
      <c r="V22" s="1157">
        <f t="shared" si="0"/>
        <v>0</v>
      </c>
      <c r="W22" s="94"/>
    </row>
    <row r="23" spans="1:23" ht="12" customHeight="1" x14ac:dyDescent="0.2">
      <c r="A23" s="2">
        <v>13</v>
      </c>
      <c r="B23" s="2628" t="s">
        <v>1210</v>
      </c>
      <c r="C23" s="2629"/>
      <c r="D23" s="1158">
        <v>1835</v>
      </c>
      <c r="E23" s="1143"/>
      <c r="F23" s="1143">
        <v>0</v>
      </c>
      <c r="G23" s="1143"/>
      <c r="H23" s="1143">
        <v>0</v>
      </c>
      <c r="I23" s="1143"/>
      <c r="J23" s="1143">
        <v>0</v>
      </c>
      <c r="K23" s="1143"/>
      <c r="L23" s="1143">
        <v>0</v>
      </c>
      <c r="M23" s="1143"/>
      <c r="N23" s="1143">
        <v>0</v>
      </c>
      <c r="O23" s="1143"/>
      <c r="P23" s="1143">
        <v>4973</v>
      </c>
      <c r="Q23" s="1143"/>
      <c r="R23" s="1143">
        <v>0</v>
      </c>
      <c r="S23" s="1143"/>
      <c r="T23" s="1143">
        <v>1899</v>
      </c>
      <c r="U23" s="1143"/>
      <c r="V23" s="1144">
        <f>SUM(D23:T23)</f>
        <v>8707</v>
      </c>
      <c r="W23" s="95"/>
    </row>
    <row r="24" spans="1:23" ht="12.75" customHeight="1" thickBot="1" x14ac:dyDescent="0.25">
      <c r="A24" s="47">
        <v>14</v>
      </c>
      <c r="B24" s="2624" t="s">
        <v>11</v>
      </c>
      <c r="C24" s="2624"/>
      <c r="D24" s="1159">
        <f>SUM(D11:D23)</f>
        <v>8525</v>
      </c>
      <c r="E24" s="1149"/>
      <c r="F24" s="1149">
        <f>SUM(F11:F23)</f>
        <v>0</v>
      </c>
      <c r="G24" s="1149"/>
      <c r="H24" s="1149">
        <f>SUM(H11:H23)</f>
        <v>6074</v>
      </c>
      <c r="I24" s="1149"/>
      <c r="J24" s="1149">
        <f>SUM(J11:J23)</f>
        <v>0</v>
      </c>
      <c r="K24" s="1149"/>
      <c r="L24" s="1149">
        <f>SUM(L11:L23)</f>
        <v>237</v>
      </c>
      <c r="M24" s="1149"/>
      <c r="N24" s="1149">
        <f>SUM(N11:N23)</f>
        <v>4672</v>
      </c>
      <c r="O24" s="1149"/>
      <c r="P24" s="1149">
        <f>SUM(P11:P23)</f>
        <v>38516</v>
      </c>
      <c r="Q24" s="1149"/>
      <c r="R24" s="1149">
        <f>SUM(R11:R23)</f>
        <v>596</v>
      </c>
      <c r="S24" s="1149"/>
      <c r="T24" s="1149">
        <f>SUM(T11:T23)</f>
        <v>1899</v>
      </c>
      <c r="U24" s="1149"/>
      <c r="V24" s="1149">
        <f>SUM(V11:V23)</f>
        <v>60519</v>
      </c>
      <c r="W24" s="96"/>
    </row>
    <row r="25" spans="1:23" ht="9" customHeight="1" x14ac:dyDescent="0.2">
      <c r="A25" s="2609"/>
      <c r="B25" s="2609"/>
      <c r="C25" s="2609"/>
      <c r="D25" s="2609"/>
      <c r="E25" s="2609"/>
      <c r="F25" s="2609"/>
      <c r="G25" s="2609"/>
      <c r="H25" s="2609"/>
      <c r="I25" s="2609"/>
      <c r="J25" s="2609"/>
      <c r="K25" s="2609"/>
      <c r="L25" s="2609"/>
      <c r="M25" s="2609"/>
      <c r="N25" s="2609"/>
      <c r="O25" s="2609"/>
      <c r="P25" s="2609"/>
      <c r="Q25" s="2609"/>
      <c r="R25" s="2609"/>
      <c r="S25" s="2609"/>
      <c r="T25" s="2609"/>
      <c r="U25" s="2609"/>
      <c r="V25" s="2609"/>
      <c r="W25" s="1420"/>
    </row>
    <row r="26" spans="1:23" s="38" customFormat="1" ht="9" customHeight="1" x14ac:dyDescent="0.2">
      <c r="A26" s="2634" t="s">
        <v>1280</v>
      </c>
      <c r="B26" s="2634"/>
      <c r="C26" s="2634"/>
      <c r="D26" s="2634"/>
      <c r="E26" s="2634"/>
      <c r="F26" s="2634"/>
      <c r="G26" s="2634"/>
      <c r="H26" s="2634"/>
      <c r="I26" s="2634"/>
      <c r="J26" s="2634"/>
      <c r="K26" s="2634"/>
      <c r="L26" s="2634"/>
      <c r="M26" s="2634"/>
      <c r="N26" s="2634"/>
      <c r="O26" s="2634"/>
      <c r="P26" s="2634"/>
      <c r="Q26" s="2634"/>
      <c r="R26" s="2634"/>
      <c r="S26" s="2634"/>
      <c r="T26" s="2634"/>
      <c r="U26" s="2634"/>
      <c r="V26" s="2634"/>
      <c r="W26" s="2634"/>
    </row>
  </sheetData>
  <mergeCells count="27">
    <mergeCell ref="A25:V25"/>
    <mergeCell ref="A26:W26"/>
    <mergeCell ref="B19:C19"/>
    <mergeCell ref="B20:C20"/>
    <mergeCell ref="B21:C21"/>
    <mergeCell ref="B22:C22"/>
    <mergeCell ref="B23:C23"/>
    <mergeCell ref="B24:C24"/>
    <mergeCell ref="U6:V6"/>
    <mergeCell ref="U7:V7"/>
    <mergeCell ref="B18:C18"/>
    <mergeCell ref="U8:V8"/>
    <mergeCell ref="T9:V9"/>
    <mergeCell ref="B10:C10"/>
    <mergeCell ref="U10:V10"/>
    <mergeCell ref="B11:C11"/>
    <mergeCell ref="B12:C12"/>
    <mergeCell ref="B13:C13"/>
    <mergeCell ref="B14:C14"/>
    <mergeCell ref="B15:C15"/>
    <mergeCell ref="B16:C16"/>
    <mergeCell ref="B17:C17"/>
    <mergeCell ref="A1:W1"/>
    <mergeCell ref="A2:V2"/>
    <mergeCell ref="A3:C3"/>
    <mergeCell ref="D3:W3"/>
    <mergeCell ref="D5:V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Normal="100" zoomScaleSheetLayoutView="100" workbookViewId="0">
      <selection activeCell="D4" sqref="D4"/>
    </sheetView>
  </sheetViews>
  <sheetFormatPr defaultColWidth="9.140625" defaultRowHeight="9.75" customHeight="1" x14ac:dyDescent="0.2"/>
  <cols>
    <col min="1" max="1" width="2.5703125" style="129" customWidth="1"/>
    <col min="2" max="2" width="25.85546875" style="129" customWidth="1"/>
    <col min="3" max="3" width="1.140625" style="129" customWidth="1"/>
    <col min="4" max="4" width="6.7109375" style="129" customWidth="1"/>
    <col min="5" max="5" width="2.42578125" style="129" customWidth="1"/>
    <col min="6" max="6" width="7.7109375" style="129" customWidth="1"/>
    <col min="7" max="7" width="1.7109375" style="129" customWidth="1"/>
    <col min="8" max="8" width="7.42578125" style="129" customWidth="1"/>
    <col min="9" max="9" width="1.7109375" style="129" customWidth="1"/>
    <col min="10" max="10" width="9.28515625" style="129" customWidth="1"/>
    <col min="11" max="11" width="9.7109375" style="129" customWidth="1"/>
    <col min="12" max="12" width="1.7109375" style="129" customWidth="1"/>
    <col min="13" max="13" width="8.28515625" style="129" customWidth="1"/>
    <col min="14" max="14" width="1.7109375" style="129" customWidth="1"/>
    <col min="15" max="15" width="5.7109375" style="129" customWidth="1"/>
    <col min="16" max="16" width="1.7109375" style="129" customWidth="1"/>
    <col min="17" max="17" width="7.85546875" style="129" customWidth="1"/>
    <col min="18" max="18" width="1.7109375" style="129" customWidth="1"/>
    <col min="19" max="19" width="6" style="129" customWidth="1"/>
    <col min="20" max="20" width="1.7109375" style="129" customWidth="1"/>
    <col min="21" max="21" width="6.85546875" style="129" customWidth="1"/>
    <col min="22" max="22" width="1.7109375" style="129" customWidth="1"/>
    <col min="23" max="23" width="6.140625" style="129" customWidth="1"/>
    <col min="24" max="24" width="1.85546875" style="129" customWidth="1"/>
    <col min="25" max="25" width="6.7109375" style="129" customWidth="1"/>
    <col min="26" max="26" width="2.5703125" style="129" customWidth="1"/>
    <col min="27" max="27" width="9.140625" style="129" customWidth="1"/>
    <col min="28" max="16384" width="9.140625" style="129"/>
  </cols>
  <sheetData>
    <row r="1" spans="1:26" ht="18.75" customHeight="1" x14ac:dyDescent="0.25">
      <c r="A1" s="2297" t="s">
        <v>1367</v>
      </c>
      <c r="B1" s="2297"/>
      <c r="C1" s="2297"/>
      <c r="D1" s="2297"/>
      <c r="E1" s="2297"/>
      <c r="F1" s="2297"/>
      <c r="G1" s="2297"/>
      <c r="H1" s="2297"/>
      <c r="I1" s="2297"/>
      <c r="J1" s="2297"/>
      <c r="K1" s="2297"/>
      <c r="L1" s="2297"/>
      <c r="M1" s="2297"/>
      <c r="N1" s="2297"/>
      <c r="O1" s="2297"/>
      <c r="P1" s="2297"/>
      <c r="Q1" s="2297"/>
      <c r="R1" s="2297"/>
      <c r="S1" s="2297"/>
      <c r="T1" s="2297"/>
      <c r="U1" s="2297"/>
      <c r="V1" s="2297"/>
      <c r="W1" s="2297"/>
      <c r="X1" s="2297"/>
      <c r="Y1" s="2297"/>
      <c r="Z1" s="2297"/>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648" t="s">
        <v>420</v>
      </c>
      <c r="B3" s="2648"/>
      <c r="C3" s="2554" t="s">
        <v>1274</v>
      </c>
      <c r="D3" s="2555"/>
      <c r="E3" s="2555"/>
      <c r="F3" s="2555"/>
      <c r="G3" s="2555"/>
      <c r="H3" s="2555"/>
      <c r="I3" s="2555"/>
      <c r="J3" s="2555"/>
      <c r="K3" s="2555"/>
      <c r="L3" s="2555"/>
      <c r="M3" s="2555"/>
      <c r="N3" s="2555"/>
      <c r="O3" s="2555"/>
      <c r="P3" s="2555"/>
      <c r="Q3" s="2555"/>
      <c r="R3" s="2555"/>
      <c r="S3" s="2555"/>
      <c r="T3" s="2555"/>
      <c r="U3" s="2555"/>
      <c r="V3" s="2555"/>
      <c r="W3" s="2555"/>
      <c r="X3" s="2555"/>
      <c r="Y3" s="2555"/>
      <c r="Z3" s="2556"/>
    </row>
    <row r="4" spans="1:26" s="98" customFormat="1" ht="8.25" customHeight="1" x14ac:dyDescent="0.15">
      <c r="C4" s="99"/>
      <c r="D4" s="100" t="s">
        <v>0</v>
      </c>
      <c r="E4" s="100"/>
      <c r="F4" s="100" t="s">
        <v>1</v>
      </c>
      <c r="G4" s="100"/>
      <c r="H4" s="100" t="s">
        <v>2</v>
      </c>
      <c r="I4" s="100"/>
      <c r="J4" s="100" t="s">
        <v>4</v>
      </c>
      <c r="K4" s="100" t="s">
        <v>5</v>
      </c>
      <c r="L4" s="100"/>
      <c r="M4" s="100" t="s">
        <v>6</v>
      </c>
      <c r="N4" s="100"/>
      <c r="O4" s="100" t="s">
        <v>7</v>
      </c>
      <c r="P4" s="100"/>
      <c r="Q4" s="100" t="s">
        <v>16</v>
      </c>
      <c r="R4" s="100"/>
      <c r="S4" s="100" t="s">
        <v>17</v>
      </c>
      <c r="T4" s="100"/>
      <c r="U4" s="100" t="s">
        <v>18</v>
      </c>
      <c r="V4" s="100"/>
      <c r="W4" s="100" t="s">
        <v>19</v>
      </c>
      <c r="X4" s="100"/>
      <c r="Y4" s="100" t="s">
        <v>20</v>
      </c>
      <c r="Z4" s="101"/>
    </row>
    <row r="5" spans="1:26" s="98" customFormat="1" ht="15.6" customHeight="1" x14ac:dyDescent="0.15">
      <c r="A5" s="283"/>
      <c r="B5" s="102"/>
      <c r="C5" s="2644" t="s">
        <v>476</v>
      </c>
      <c r="D5" s="2644"/>
      <c r="E5" s="2644" t="s">
        <v>476</v>
      </c>
      <c r="F5" s="2644"/>
      <c r="G5" s="282"/>
      <c r="H5" s="282"/>
      <c r="I5" s="282"/>
      <c r="J5" s="600" t="s">
        <v>769</v>
      </c>
      <c r="K5" s="282"/>
      <c r="L5" s="282"/>
      <c r="M5" s="282"/>
      <c r="N5" s="282"/>
      <c r="O5" s="282"/>
      <c r="P5" s="282"/>
      <c r="Q5" s="282"/>
      <c r="R5" s="282"/>
      <c r="S5" s="282"/>
      <c r="T5" s="282"/>
      <c r="U5" s="282"/>
      <c r="V5" s="282"/>
      <c r="W5" s="282"/>
      <c r="X5" s="282"/>
      <c r="Y5" s="282"/>
      <c r="Z5" s="282"/>
    </row>
    <row r="6" spans="1:26" s="98" customFormat="1" ht="8.25" customHeight="1" x14ac:dyDescent="0.15">
      <c r="A6" s="283"/>
      <c r="B6" s="102"/>
      <c r="C6" s="2644" t="s">
        <v>494</v>
      </c>
      <c r="D6" s="2644"/>
      <c r="E6" s="2644" t="s">
        <v>772</v>
      </c>
      <c r="F6" s="2644"/>
      <c r="G6" s="282"/>
      <c r="H6" s="282"/>
      <c r="I6" s="2644" t="s">
        <v>518</v>
      </c>
      <c r="J6" s="2644"/>
      <c r="K6" s="282"/>
      <c r="L6" s="282"/>
      <c r="M6" s="282" t="s">
        <v>525</v>
      </c>
      <c r="N6" s="282"/>
      <c r="O6" s="282" t="s">
        <v>356</v>
      </c>
      <c r="P6" s="282"/>
      <c r="Q6" s="282"/>
      <c r="R6" s="282"/>
      <c r="S6" s="282"/>
      <c r="T6" s="282"/>
      <c r="U6" s="282"/>
      <c r="V6" s="282"/>
      <c r="W6" s="282"/>
      <c r="X6" s="282"/>
      <c r="Y6" s="282"/>
      <c r="Z6" s="282"/>
    </row>
    <row r="7" spans="1:26" s="98" customFormat="1" ht="8.25" customHeight="1" x14ac:dyDescent="0.15">
      <c r="A7" s="283"/>
      <c r="B7" s="102"/>
      <c r="C7" s="2644" t="s">
        <v>516</v>
      </c>
      <c r="D7" s="2644"/>
      <c r="E7" s="2644" t="s">
        <v>518</v>
      </c>
      <c r="F7" s="2644"/>
      <c r="G7" s="282"/>
      <c r="H7" s="282" t="s">
        <v>520</v>
      </c>
      <c r="I7" s="2644" t="s">
        <v>519</v>
      </c>
      <c r="J7" s="2644"/>
      <c r="K7" s="282" t="s">
        <v>544</v>
      </c>
      <c r="L7" s="282"/>
      <c r="M7" s="103" t="s">
        <v>526</v>
      </c>
      <c r="N7" s="2644" t="s">
        <v>529</v>
      </c>
      <c r="O7" s="2644"/>
      <c r="P7" s="282"/>
      <c r="Q7" s="282" t="s">
        <v>530</v>
      </c>
      <c r="R7" s="282"/>
      <c r="S7" s="282"/>
      <c r="T7" s="282"/>
      <c r="U7" s="282" t="s">
        <v>531</v>
      </c>
      <c r="V7" s="282"/>
      <c r="W7" s="282" t="s">
        <v>572</v>
      </c>
      <c r="X7" s="282"/>
      <c r="Y7" s="282"/>
      <c r="Z7" s="282"/>
    </row>
    <row r="8" spans="1:26" s="98" customFormat="1" ht="9.75" customHeight="1" x14ac:dyDescent="0.15">
      <c r="A8" s="2645" t="s">
        <v>768</v>
      </c>
      <c r="B8" s="2645"/>
      <c r="C8" s="2646" t="s">
        <v>517</v>
      </c>
      <c r="D8" s="2646"/>
      <c r="E8" s="2646" t="s">
        <v>519</v>
      </c>
      <c r="F8" s="2646"/>
      <c r="G8" s="278"/>
      <c r="H8" s="278" t="s">
        <v>496</v>
      </c>
      <c r="I8" s="2646" t="s">
        <v>524</v>
      </c>
      <c r="J8" s="2646"/>
      <c r="K8" s="278" t="s">
        <v>496</v>
      </c>
      <c r="L8" s="278"/>
      <c r="M8" s="284" t="s">
        <v>527</v>
      </c>
      <c r="N8" s="403" t="s">
        <v>908</v>
      </c>
      <c r="O8" s="284" t="s">
        <v>496</v>
      </c>
      <c r="P8" s="278"/>
      <c r="Q8" s="284" t="s">
        <v>529</v>
      </c>
      <c r="R8" s="403" t="s">
        <v>911</v>
      </c>
      <c r="S8" s="284" t="s">
        <v>495</v>
      </c>
      <c r="T8" s="403" t="s">
        <v>913</v>
      </c>
      <c r="U8" s="284" t="s">
        <v>532</v>
      </c>
      <c r="V8" s="278"/>
      <c r="W8" s="284" t="s">
        <v>573</v>
      </c>
      <c r="X8" s="1374" t="s">
        <v>914</v>
      </c>
      <c r="Y8" s="180" t="s">
        <v>21</v>
      </c>
      <c r="Z8" s="668" t="s">
        <v>914</v>
      </c>
    </row>
    <row r="9" spans="1:26" s="98" customFormat="1" ht="21" customHeight="1" x14ac:dyDescent="0.15">
      <c r="A9" s="2647" t="s">
        <v>305</v>
      </c>
      <c r="B9" s="2647"/>
      <c r="C9" s="104"/>
      <c r="D9" s="105"/>
      <c r="E9" s="105"/>
      <c r="F9" s="105"/>
      <c r="G9" s="106"/>
      <c r="H9" s="106"/>
      <c r="I9" s="106"/>
      <c r="J9" s="106"/>
      <c r="K9" s="107"/>
      <c r="L9" s="107"/>
      <c r="M9" s="108"/>
      <c r="N9" s="106"/>
      <c r="O9" s="106"/>
      <c r="P9" s="106"/>
      <c r="Q9" s="106"/>
      <c r="R9" s="106"/>
      <c r="S9" s="108"/>
      <c r="T9" s="108"/>
      <c r="U9" s="106"/>
      <c r="V9" s="106"/>
      <c r="W9" s="108"/>
      <c r="X9" s="108"/>
      <c r="Y9" s="108"/>
      <c r="Z9" s="109"/>
    </row>
    <row r="10" spans="1:26" s="98" customFormat="1" ht="8.25" customHeight="1" x14ac:dyDescent="0.15">
      <c r="A10" s="2637" t="s">
        <v>306</v>
      </c>
      <c r="B10" s="2637"/>
      <c r="C10" s="110"/>
      <c r="D10" s="111"/>
      <c r="E10" s="112"/>
      <c r="F10" s="111"/>
      <c r="G10" s="113"/>
      <c r="H10" s="114"/>
      <c r="I10" s="279"/>
      <c r="J10" s="111"/>
      <c r="K10" s="115"/>
      <c r="L10" s="115"/>
      <c r="M10" s="116"/>
      <c r="N10" s="279"/>
      <c r="O10" s="117"/>
      <c r="P10" s="117"/>
      <c r="Q10" s="118"/>
      <c r="R10" s="279"/>
      <c r="S10" s="111"/>
      <c r="T10" s="111"/>
      <c r="U10" s="114"/>
      <c r="V10" s="279"/>
      <c r="W10" s="118"/>
      <c r="X10" s="279"/>
      <c r="Y10" s="118"/>
      <c r="Z10" s="119"/>
    </row>
    <row r="11" spans="1:26" s="98" customFormat="1" ht="8.25" customHeight="1" x14ac:dyDescent="0.15">
      <c r="A11" s="404"/>
      <c r="B11" s="404" t="s">
        <v>750</v>
      </c>
      <c r="C11" s="405"/>
      <c r="D11" s="2185">
        <v>11300</v>
      </c>
      <c r="E11" s="2186"/>
      <c r="F11" s="2185">
        <v>21660</v>
      </c>
      <c r="G11" s="2187"/>
      <c r="H11" s="2185">
        <v>72</v>
      </c>
      <c r="I11" s="2188"/>
      <c r="J11" s="2185">
        <v>26843</v>
      </c>
      <c r="K11" s="2189">
        <v>0.08</v>
      </c>
      <c r="L11" s="2189"/>
      <c r="M11" s="2185">
        <v>1874</v>
      </c>
      <c r="N11" s="2185"/>
      <c r="O11" s="2185">
        <v>30</v>
      </c>
      <c r="P11" s="2185"/>
      <c r="Q11" s="2190">
        <v>1.9</v>
      </c>
      <c r="R11" s="2188"/>
      <c r="S11" s="2185">
        <v>5391</v>
      </c>
      <c r="T11" s="2191"/>
      <c r="U11" s="2185">
        <v>20</v>
      </c>
      <c r="V11" s="2188"/>
      <c r="W11" s="2185">
        <v>8</v>
      </c>
      <c r="X11" s="2188"/>
      <c r="Y11" s="2192"/>
      <c r="Z11" s="1344"/>
    </row>
    <row r="12" spans="1:26" s="121" customFormat="1" ht="8.25" customHeight="1" x14ac:dyDescent="0.15">
      <c r="A12" s="406"/>
      <c r="B12" s="406" t="s">
        <v>751</v>
      </c>
      <c r="C12" s="407"/>
      <c r="D12" s="2185">
        <v>21828</v>
      </c>
      <c r="E12" s="2186"/>
      <c r="F12" s="2185">
        <v>28052</v>
      </c>
      <c r="G12" s="2187"/>
      <c r="H12" s="2185">
        <v>65</v>
      </c>
      <c r="I12" s="2188"/>
      <c r="J12" s="2185">
        <v>40125</v>
      </c>
      <c r="K12" s="2189">
        <v>0.19</v>
      </c>
      <c r="L12" s="2189"/>
      <c r="M12" s="2185">
        <v>4063</v>
      </c>
      <c r="N12" s="2185"/>
      <c r="O12" s="2185">
        <v>42</v>
      </c>
      <c r="P12" s="2185"/>
      <c r="Q12" s="2190">
        <v>2.4</v>
      </c>
      <c r="R12" s="2188"/>
      <c r="S12" s="2185">
        <v>16793</v>
      </c>
      <c r="T12" s="2193"/>
      <c r="U12" s="2185">
        <v>42</v>
      </c>
      <c r="V12" s="2194"/>
      <c r="W12" s="2185">
        <v>32</v>
      </c>
      <c r="X12" s="2194"/>
      <c r="Y12" s="2195"/>
      <c r="Z12" s="1344"/>
    </row>
    <row r="13" spans="1:26" s="121" customFormat="1" ht="8.25" customHeight="1" x14ac:dyDescent="0.15">
      <c r="A13" s="406"/>
      <c r="B13" s="406" t="s">
        <v>752</v>
      </c>
      <c r="C13" s="407"/>
      <c r="D13" s="2185">
        <v>13622</v>
      </c>
      <c r="E13" s="2186"/>
      <c r="F13" s="2185">
        <v>13667</v>
      </c>
      <c r="G13" s="2187"/>
      <c r="H13" s="2185">
        <v>64</v>
      </c>
      <c r="I13" s="2188"/>
      <c r="J13" s="2185">
        <v>22431</v>
      </c>
      <c r="K13" s="2189">
        <v>0.34</v>
      </c>
      <c r="L13" s="2189"/>
      <c r="M13" s="2185">
        <v>3883</v>
      </c>
      <c r="N13" s="2185"/>
      <c r="O13" s="2185">
        <v>37</v>
      </c>
      <c r="P13" s="2185"/>
      <c r="Q13" s="2190">
        <v>2.5</v>
      </c>
      <c r="R13" s="2188"/>
      <c r="S13" s="2185">
        <v>11309</v>
      </c>
      <c r="T13" s="2193"/>
      <c r="U13" s="2185">
        <v>50</v>
      </c>
      <c r="V13" s="2194"/>
      <c r="W13" s="2185">
        <v>28</v>
      </c>
      <c r="X13" s="2194"/>
      <c r="Y13" s="2195"/>
      <c r="Z13" s="1344"/>
    </row>
    <row r="14" spans="1:26" s="121" customFormat="1" ht="8.25" customHeight="1" x14ac:dyDescent="0.15">
      <c r="A14" s="406"/>
      <c r="B14" s="406" t="s">
        <v>753</v>
      </c>
      <c r="C14" s="407"/>
      <c r="D14" s="2185">
        <v>24027</v>
      </c>
      <c r="E14" s="2186"/>
      <c r="F14" s="2185">
        <v>14689</v>
      </c>
      <c r="G14" s="2187"/>
      <c r="H14" s="2185">
        <v>50</v>
      </c>
      <c r="I14" s="2188"/>
      <c r="J14" s="2185">
        <v>31393</v>
      </c>
      <c r="K14" s="2189">
        <v>0.64</v>
      </c>
      <c r="L14" s="2189"/>
      <c r="M14" s="2185">
        <v>2091</v>
      </c>
      <c r="N14" s="2185"/>
      <c r="O14" s="2185">
        <v>34</v>
      </c>
      <c r="P14" s="2185"/>
      <c r="Q14" s="2190">
        <v>2.4</v>
      </c>
      <c r="R14" s="2188"/>
      <c r="S14" s="2185">
        <v>18374</v>
      </c>
      <c r="T14" s="2193"/>
      <c r="U14" s="2185">
        <v>59</v>
      </c>
      <c r="V14" s="2194"/>
      <c r="W14" s="2185">
        <v>67</v>
      </c>
      <c r="X14" s="2194"/>
      <c r="Y14" s="2195"/>
      <c r="Z14" s="1344"/>
    </row>
    <row r="15" spans="1:26" s="121" customFormat="1" ht="8.25" customHeight="1" x14ac:dyDescent="0.15">
      <c r="A15" s="406"/>
      <c r="B15" s="406" t="s">
        <v>754</v>
      </c>
      <c r="C15" s="407"/>
      <c r="D15" s="2185">
        <v>18773</v>
      </c>
      <c r="E15" s="2186"/>
      <c r="F15" s="2185">
        <v>11192</v>
      </c>
      <c r="G15" s="2187"/>
      <c r="H15" s="2185">
        <v>53</v>
      </c>
      <c r="I15" s="2188"/>
      <c r="J15" s="2185">
        <v>24684</v>
      </c>
      <c r="K15" s="2189">
        <v>1.71</v>
      </c>
      <c r="L15" s="2189"/>
      <c r="M15" s="2185">
        <v>7091</v>
      </c>
      <c r="N15" s="2185"/>
      <c r="O15" s="2185">
        <v>31</v>
      </c>
      <c r="P15" s="2185"/>
      <c r="Q15" s="2190">
        <v>2.1</v>
      </c>
      <c r="R15" s="2188"/>
      <c r="S15" s="2185">
        <v>17028</v>
      </c>
      <c r="T15" s="2193"/>
      <c r="U15" s="2185">
        <v>69</v>
      </c>
      <c r="V15" s="2194"/>
      <c r="W15" s="2185">
        <v>130</v>
      </c>
      <c r="X15" s="2194"/>
      <c r="Y15" s="2195"/>
      <c r="Z15" s="1344"/>
    </row>
    <row r="16" spans="1:26" s="121" customFormat="1" ht="8.25" customHeight="1" x14ac:dyDescent="0.15">
      <c r="A16" s="406"/>
      <c r="B16" s="406" t="s">
        <v>755</v>
      </c>
      <c r="C16" s="407"/>
      <c r="D16" s="2185">
        <v>2851</v>
      </c>
      <c r="E16" s="2186"/>
      <c r="F16" s="2185">
        <v>1342</v>
      </c>
      <c r="G16" s="2187"/>
      <c r="H16" s="2185">
        <v>54</v>
      </c>
      <c r="I16" s="2188"/>
      <c r="J16" s="2185">
        <v>3569</v>
      </c>
      <c r="K16" s="2189">
        <v>6.77</v>
      </c>
      <c r="L16" s="2189"/>
      <c r="M16" s="2185">
        <v>26498</v>
      </c>
      <c r="N16" s="2185"/>
      <c r="O16" s="2185">
        <v>32</v>
      </c>
      <c r="P16" s="2185"/>
      <c r="Q16" s="2190">
        <v>2.2000000000000002</v>
      </c>
      <c r="R16" s="2188"/>
      <c r="S16" s="2185">
        <v>4145</v>
      </c>
      <c r="T16" s="2193"/>
      <c r="U16" s="2185">
        <v>116</v>
      </c>
      <c r="V16" s="2194"/>
      <c r="W16" s="2185">
        <v>78</v>
      </c>
      <c r="X16" s="2194"/>
      <c r="Y16" s="2195"/>
      <c r="Z16" s="1344"/>
    </row>
    <row r="17" spans="1:26" s="121" customFormat="1" ht="8.25" customHeight="1" x14ac:dyDescent="0.15">
      <c r="A17" s="406"/>
      <c r="B17" s="406" t="s">
        <v>756</v>
      </c>
      <c r="C17" s="407"/>
      <c r="D17" s="2185">
        <v>531</v>
      </c>
      <c r="E17" s="2186"/>
      <c r="F17" s="2185">
        <v>318</v>
      </c>
      <c r="G17" s="2187"/>
      <c r="H17" s="2185">
        <v>57</v>
      </c>
      <c r="I17" s="2188"/>
      <c r="J17" s="2185">
        <v>713</v>
      </c>
      <c r="K17" s="2189">
        <v>24.4</v>
      </c>
      <c r="L17" s="2189"/>
      <c r="M17" s="2185">
        <v>387</v>
      </c>
      <c r="N17" s="2185"/>
      <c r="O17" s="2185">
        <v>36</v>
      </c>
      <c r="P17" s="2185"/>
      <c r="Q17" s="2190">
        <v>2</v>
      </c>
      <c r="R17" s="2188"/>
      <c r="S17" s="2185">
        <v>1320</v>
      </c>
      <c r="T17" s="2193"/>
      <c r="U17" s="2185">
        <v>185</v>
      </c>
      <c r="V17" s="2194"/>
      <c r="W17" s="2185">
        <v>63</v>
      </c>
      <c r="X17" s="2194"/>
      <c r="Y17" s="2195"/>
      <c r="Z17" s="1344"/>
    </row>
    <row r="18" spans="1:26" s="121" customFormat="1" ht="8.25" customHeight="1" x14ac:dyDescent="0.15">
      <c r="A18" s="279"/>
      <c r="B18" s="279" t="s">
        <v>757</v>
      </c>
      <c r="C18" s="110"/>
      <c r="D18" s="2185">
        <v>722</v>
      </c>
      <c r="E18" s="2186"/>
      <c r="F18" s="2185">
        <v>49</v>
      </c>
      <c r="G18" s="2187"/>
      <c r="H18" s="2196">
        <v>65</v>
      </c>
      <c r="I18" s="2188"/>
      <c r="J18" s="2185">
        <v>754</v>
      </c>
      <c r="K18" s="2189">
        <v>100</v>
      </c>
      <c r="L18" s="2189"/>
      <c r="M18" s="2185">
        <v>463</v>
      </c>
      <c r="N18" s="2185"/>
      <c r="O18" s="2185">
        <v>28</v>
      </c>
      <c r="P18" s="2185"/>
      <c r="Q18" s="2190">
        <v>1.9</v>
      </c>
      <c r="R18" s="2188"/>
      <c r="S18" s="2185">
        <v>1113</v>
      </c>
      <c r="T18" s="2197"/>
      <c r="U18" s="2185">
        <v>148</v>
      </c>
      <c r="V18" s="2183"/>
      <c r="W18" s="2185">
        <v>142</v>
      </c>
      <c r="X18" s="2183"/>
      <c r="Y18" s="2198"/>
      <c r="Z18" s="1347"/>
    </row>
    <row r="19" spans="1:26" s="121" customFormat="1" ht="8.25" customHeight="1" x14ac:dyDescent="0.15">
      <c r="A19" s="2638"/>
      <c r="B19" s="2639"/>
      <c r="C19" s="123"/>
      <c r="D19" s="2199">
        <f>SUM(D11:D18)</f>
        <v>93654</v>
      </c>
      <c r="E19" s="2200"/>
      <c r="F19" s="2199">
        <f>SUM(F11:F18)</f>
        <v>90969</v>
      </c>
      <c r="G19" s="2201"/>
      <c r="H19" s="2199">
        <v>63</v>
      </c>
      <c r="I19" s="2202"/>
      <c r="J19" s="2199">
        <f>SUM(J11:J18)</f>
        <v>150512</v>
      </c>
      <c r="K19" s="2203">
        <v>1.31</v>
      </c>
      <c r="L19" s="2203"/>
      <c r="M19" s="2199">
        <f>SUM(M11:M18)</f>
        <v>46350</v>
      </c>
      <c r="N19" s="2202"/>
      <c r="O19" s="2199">
        <v>35</v>
      </c>
      <c r="P19" s="2199"/>
      <c r="Q19" s="2204">
        <v>2.2999999999999998</v>
      </c>
      <c r="R19" s="2202"/>
      <c r="S19" s="2199">
        <f>SUM(S11:S18)</f>
        <v>75473</v>
      </c>
      <c r="T19" s="2205"/>
      <c r="U19" s="2199">
        <v>50</v>
      </c>
      <c r="V19" s="2202"/>
      <c r="W19" s="2199">
        <f>SUM(W11:W18)</f>
        <v>548</v>
      </c>
      <c r="X19" s="2202"/>
      <c r="Y19" s="2199">
        <v>257</v>
      </c>
      <c r="Z19" s="1345"/>
    </row>
    <row r="20" spans="1:26" s="121" customFormat="1" ht="8.25" customHeight="1" x14ac:dyDescent="0.15">
      <c r="A20" s="2637" t="s">
        <v>347</v>
      </c>
      <c r="B20" s="2637"/>
      <c r="C20" s="110"/>
      <c r="D20" s="2198"/>
      <c r="E20" s="2206"/>
      <c r="F20" s="2198"/>
      <c r="G20" s="2207"/>
      <c r="H20" s="2208"/>
      <c r="I20" s="2183"/>
      <c r="J20" s="2198"/>
      <c r="K20" s="2209"/>
      <c r="L20" s="2209"/>
      <c r="M20" s="2210"/>
      <c r="N20" s="2183"/>
      <c r="O20" s="2210"/>
      <c r="P20" s="2210"/>
      <c r="Q20" s="2211"/>
      <c r="R20" s="2183"/>
      <c r="S20" s="2198"/>
      <c r="T20" s="2198"/>
      <c r="U20" s="2210"/>
      <c r="V20" s="2183"/>
      <c r="W20" s="2210"/>
      <c r="X20" s="2183"/>
      <c r="Y20" s="2210"/>
      <c r="Z20" s="1346"/>
    </row>
    <row r="21" spans="1:26" s="121" customFormat="1" ht="8.25" customHeight="1" x14ac:dyDescent="0.15">
      <c r="A21" s="279"/>
      <c r="B21" s="279" t="s">
        <v>750</v>
      </c>
      <c r="C21" s="110"/>
      <c r="D21" s="2185">
        <v>65621</v>
      </c>
      <c r="E21" s="2186"/>
      <c r="F21" s="2185">
        <v>11059</v>
      </c>
      <c r="G21" s="2187"/>
      <c r="H21" s="2185">
        <v>63</v>
      </c>
      <c r="I21" s="2188"/>
      <c r="J21" s="2185">
        <v>72621</v>
      </c>
      <c r="K21" s="2189">
        <v>0.02</v>
      </c>
      <c r="L21" s="2189"/>
      <c r="M21" s="2185">
        <v>1149</v>
      </c>
      <c r="N21" s="2185"/>
      <c r="O21" s="2185">
        <v>8</v>
      </c>
      <c r="P21" s="2185"/>
      <c r="Q21" s="2190">
        <v>3.2</v>
      </c>
      <c r="R21" s="2188"/>
      <c r="S21" s="2185">
        <v>1527</v>
      </c>
      <c r="T21" s="2191"/>
      <c r="U21" s="2185">
        <v>2</v>
      </c>
      <c r="V21" s="2188"/>
      <c r="W21" s="2185">
        <v>1</v>
      </c>
      <c r="X21" s="2183"/>
      <c r="Y21" s="2198"/>
      <c r="Z21" s="1344"/>
    </row>
    <row r="22" spans="1:26" s="121" customFormat="1" ht="8.25" customHeight="1" x14ac:dyDescent="0.15">
      <c r="A22" s="406"/>
      <c r="B22" s="406" t="s">
        <v>751</v>
      </c>
      <c r="C22" s="407"/>
      <c r="D22" s="2185">
        <v>60</v>
      </c>
      <c r="E22" s="2186"/>
      <c r="F22" s="2185">
        <v>135</v>
      </c>
      <c r="G22" s="2187"/>
      <c r="H22" s="2185">
        <v>66</v>
      </c>
      <c r="I22" s="2188"/>
      <c r="J22" s="2185">
        <v>150</v>
      </c>
      <c r="K22" s="2189">
        <v>0.23</v>
      </c>
      <c r="L22" s="2189"/>
      <c r="M22" s="2185">
        <v>56</v>
      </c>
      <c r="N22" s="2185"/>
      <c r="O22" s="2185">
        <v>29</v>
      </c>
      <c r="P22" s="2185"/>
      <c r="Q22" s="2190">
        <v>1.1000000000000001</v>
      </c>
      <c r="R22" s="2188"/>
      <c r="S22" s="2185">
        <v>33</v>
      </c>
      <c r="T22" s="2193"/>
      <c r="U22" s="2185">
        <v>22</v>
      </c>
      <c r="V22" s="2194"/>
      <c r="W22" s="2185">
        <v>0</v>
      </c>
      <c r="X22" s="2194"/>
      <c r="Y22" s="2195"/>
      <c r="Z22" s="1344"/>
    </row>
    <row r="23" spans="1:26" s="121" customFormat="1" ht="8.25" customHeight="1" x14ac:dyDescent="0.15">
      <c r="A23" s="279"/>
      <c r="B23" s="279" t="s">
        <v>752</v>
      </c>
      <c r="C23" s="110"/>
      <c r="D23" s="2185">
        <v>197</v>
      </c>
      <c r="E23" s="2186"/>
      <c r="F23" s="2185">
        <v>56</v>
      </c>
      <c r="G23" s="2187"/>
      <c r="H23" s="2185">
        <v>77</v>
      </c>
      <c r="I23" s="2188"/>
      <c r="J23" s="2185">
        <v>241</v>
      </c>
      <c r="K23" s="2189">
        <v>0.33</v>
      </c>
      <c r="L23" s="2189"/>
      <c r="M23" s="2185">
        <v>58</v>
      </c>
      <c r="N23" s="2185"/>
      <c r="O23" s="2185">
        <v>36</v>
      </c>
      <c r="P23" s="2185"/>
      <c r="Q23" s="2190">
        <v>1.3</v>
      </c>
      <c r="R23" s="2188"/>
      <c r="S23" s="2185">
        <v>89</v>
      </c>
      <c r="T23" s="2193"/>
      <c r="U23" s="2185">
        <v>37</v>
      </c>
      <c r="V23" s="2194"/>
      <c r="W23" s="2185">
        <v>1</v>
      </c>
      <c r="X23" s="2183"/>
      <c r="Y23" s="2198"/>
      <c r="Z23" s="1344"/>
    </row>
    <row r="24" spans="1:26" s="121" customFormat="1" ht="8.25" customHeight="1" x14ac:dyDescent="0.15">
      <c r="A24" s="406"/>
      <c r="B24" s="406" t="s">
        <v>753</v>
      </c>
      <c r="C24" s="407"/>
      <c r="D24" s="2185">
        <v>464</v>
      </c>
      <c r="E24" s="2186"/>
      <c r="F24" s="2185">
        <v>142</v>
      </c>
      <c r="G24" s="2187"/>
      <c r="H24" s="2185">
        <v>43</v>
      </c>
      <c r="I24" s="2188"/>
      <c r="J24" s="2185">
        <v>526</v>
      </c>
      <c r="K24" s="2189">
        <v>0.73</v>
      </c>
      <c r="L24" s="2189"/>
      <c r="M24" s="2185">
        <v>39</v>
      </c>
      <c r="N24" s="2185"/>
      <c r="O24" s="2185">
        <v>7</v>
      </c>
      <c r="P24" s="2185"/>
      <c r="Q24" s="2190">
        <v>1</v>
      </c>
      <c r="R24" s="2188"/>
      <c r="S24" s="2185">
        <v>54</v>
      </c>
      <c r="T24" s="2193"/>
      <c r="U24" s="2185">
        <v>10</v>
      </c>
      <c r="V24" s="2194"/>
      <c r="W24" s="2185">
        <v>0</v>
      </c>
      <c r="X24" s="2194"/>
      <c r="Y24" s="2195"/>
      <c r="Z24" s="1344"/>
    </row>
    <row r="25" spans="1:26" s="121" customFormat="1" ht="8.25" customHeight="1" x14ac:dyDescent="0.15">
      <c r="A25" s="279"/>
      <c r="B25" s="279" t="s">
        <v>754</v>
      </c>
      <c r="C25" s="110"/>
      <c r="D25" s="2185">
        <v>38</v>
      </c>
      <c r="E25" s="2186"/>
      <c r="F25" s="2185">
        <v>20</v>
      </c>
      <c r="G25" s="2187"/>
      <c r="H25" s="2185">
        <v>63</v>
      </c>
      <c r="I25" s="2188"/>
      <c r="J25" s="2185">
        <v>51</v>
      </c>
      <c r="K25" s="2189">
        <v>1.75</v>
      </c>
      <c r="L25" s="2189"/>
      <c r="M25" s="2185">
        <v>30</v>
      </c>
      <c r="N25" s="2185"/>
      <c r="O25" s="2185">
        <v>15</v>
      </c>
      <c r="P25" s="2185"/>
      <c r="Q25" s="2190">
        <v>1.6</v>
      </c>
      <c r="R25" s="2188"/>
      <c r="S25" s="2185">
        <v>17</v>
      </c>
      <c r="T25" s="2193"/>
      <c r="U25" s="2185">
        <v>33</v>
      </c>
      <c r="V25" s="2194"/>
      <c r="W25" s="2185">
        <v>1</v>
      </c>
      <c r="X25" s="2183"/>
      <c r="Y25" s="2198"/>
      <c r="Z25" s="1344"/>
    </row>
    <row r="26" spans="1:26" s="121" customFormat="1" ht="8.25" customHeight="1" x14ac:dyDescent="0.15">
      <c r="A26" s="406"/>
      <c r="B26" s="406" t="s">
        <v>755</v>
      </c>
      <c r="C26" s="407"/>
      <c r="D26" s="2185">
        <v>7</v>
      </c>
      <c r="E26" s="2186"/>
      <c r="F26" s="2185">
        <v>2</v>
      </c>
      <c r="G26" s="2187"/>
      <c r="H26" s="2185">
        <v>72</v>
      </c>
      <c r="I26" s="2188"/>
      <c r="J26" s="2185">
        <v>8</v>
      </c>
      <c r="K26" s="2189">
        <v>7.59</v>
      </c>
      <c r="L26" s="2189"/>
      <c r="M26" s="2185">
        <v>301</v>
      </c>
      <c r="N26" s="2185"/>
      <c r="O26" s="2185">
        <v>21</v>
      </c>
      <c r="P26" s="2185"/>
      <c r="Q26" s="2190">
        <v>1.5</v>
      </c>
      <c r="R26" s="2188"/>
      <c r="S26" s="2185">
        <v>7</v>
      </c>
      <c r="T26" s="2193"/>
      <c r="U26" s="2185">
        <v>88</v>
      </c>
      <c r="V26" s="2194"/>
      <c r="W26" s="2185">
        <v>0</v>
      </c>
      <c r="X26" s="2194"/>
      <c r="Y26" s="2195"/>
      <c r="Z26" s="1344"/>
    </row>
    <row r="27" spans="1:26" s="121" customFormat="1" ht="8.25" customHeight="1" x14ac:dyDescent="0.15">
      <c r="A27" s="406"/>
      <c r="B27" s="406" t="s">
        <v>756</v>
      </c>
      <c r="C27" s="407"/>
      <c r="D27" s="2185">
        <v>0</v>
      </c>
      <c r="E27" s="2186"/>
      <c r="F27" s="2185">
        <v>0</v>
      </c>
      <c r="G27" s="2187"/>
      <c r="H27" s="2185">
        <v>1</v>
      </c>
      <c r="I27" s="2188"/>
      <c r="J27" s="2185">
        <v>0</v>
      </c>
      <c r="K27" s="2189">
        <v>23.64</v>
      </c>
      <c r="L27" s="2185"/>
      <c r="M27" s="2185">
        <v>2</v>
      </c>
      <c r="N27" s="2185"/>
      <c r="O27" s="2185">
        <v>55</v>
      </c>
      <c r="P27" s="2185"/>
      <c r="Q27" s="2190">
        <v>2.5</v>
      </c>
      <c r="R27" s="2188"/>
      <c r="S27" s="2185">
        <v>0</v>
      </c>
      <c r="T27" s="2193"/>
      <c r="U27" s="2185" t="s">
        <v>133</v>
      </c>
      <c r="V27" s="2194"/>
      <c r="W27" s="2185">
        <v>0</v>
      </c>
      <c r="X27" s="2194"/>
      <c r="Y27" s="2195"/>
      <c r="Z27" s="1344"/>
    </row>
    <row r="28" spans="1:26" s="121" customFormat="1" ht="8.25" customHeight="1" x14ac:dyDescent="0.15">
      <c r="A28" s="279"/>
      <c r="B28" s="279" t="s">
        <v>757</v>
      </c>
      <c r="C28" s="110"/>
      <c r="D28" s="2185">
        <v>0</v>
      </c>
      <c r="E28" s="2186"/>
      <c r="F28" s="2185">
        <v>0</v>
      </c>
      <c r="G28" s="2187"/>
      <c r="H28" s="2196">
        <v>1</v>
      </c>
      <c r="I28" s="2188"/>
      <c r="J28" s="2185">
        <v>0</v>
      </c>
      <c r="K28" s="2189">
        <v>100</v>
      </c>
      <c r="L28" s="2185"/>
      <c r="M28" s="2185">
        <v>2</v>
      </c>
      <c r="N28" s="2185"/>
      <c r="O28" s="2185">
        <v>55</v>
      </c>
      <c r="P28" s="2185"/>
      <c r="Q28" s="2190">
        <v>2.5</v>
      </c>
      <c r="R28" s="2188"/>
      <c r="S28" s="2185">
        <v>0</v>
      </c>
      <c r="T28" s="2197"/>
      <c r="U28" s="2185" t="s">
        <v>133</v>
      </c>
      <c r="V28" s="2183"/>
      <c r="W28" s="2185">
        <v>0</v>
      </c>
      <c r="X28" s="2183"/>
      <c r="Y28" s="2198"/>
      <c r="Z28" s="1347"/>
    </row>
    <row r="29" spans="1:26" s="121" customFormat="1" ht="8.25" customHeight="1" x14ac:dyDescent="0.15">
      <c r="A29" s="2638"/>
      <c r="B29" s="2639"/>
      <c r="C29" s="123"/>
      <c r="D29" s="2199">
        <f>SUM(D21:D28)</f>
        <v>66387</v>
      </c>
      <c r="E29" s="2200"/>
      <c r="F29" s="2199">
        <f>SUM(F21:F28)</f>
        <v>11414</v>
      </c>
      <c r="G29" s="2201"/>
      <c r="H29" s="2199">
        <v>63</v>
      </c>
      <c r="I29" s="2202"/>
      <c r="J29" s="2199">
        <f>SUM(J21:J28)</f>
        <v>73597</v>
      </c>
      <c r="K29" s="2203">
        <v>0.03</v>
      </c>
      <c r="L29" s="2203"/>
      <c r="M29" s="2199">
        <f>SUM(M21:M28)</f>
        <v>1637</v>
      </c>
      <c r="N29" s="2202"/>
      <c r="O29" s="2199">
        <v>8</v>
      </c>
      <c r="P29" s="2199"/>
      <c r="Q29" s="2204">
        <v>3.2</v>
      </c>
      <c r="R29" s="2202"/>
      <c r="S29" s="2199">
        <f>SUM(S21:S28)</f>
        <v>1727</v>
      </c>
      <c r="T29" s="2205"/>
      <c r="U29" s="2199">
        <v>2</v>
      </c>
      <c r="V29" s="2202"/>
      <c r="W29" s="2199">
        <f>SUM(W21:W28)</f>
        <v>3</v>
      </c>
      <c r="X29" s="2202"/>
      <c r="Y29" s="2199">
        <v>0</v>
      </c>
      <c r="Z29" s="1345"/>
    </row>
    <row r="30" spans="1:26" s="98" customFormat="1" ht="8.25" customHeight="1" x14ac:dyDescent="0.15">
      <c r="A30" s="2637" t="s">
        <v>311</v>
      </c>
      <c r="B30" s="2637"/>
      <c r="C30" s="110"/>
      <c r="D30" s="2210"/>
      <c r="E30" s="2212"/>
      <c r="F30" s="2210"/>
      <c r="G30" s="2183"/>
      <c r="H30" s="2212"/>
      <c r="I30" s="2183"/>
      <c r="J30" s="2210"/>
      <c r="K30" s="2213"/>
      <c r="L30" s="2213"/>
      <c r="M30" s="2210"/>
      <c r="N30" s="2183"/>
      <c r="O30" s="2210"/>
      <c r="P30" s="2210"/>
      <c r="Q30" s="2211"/>
      <c r="R30" s="2183"/>
      <c r="S30" s="2212"/>
      <c r="T30" s="2212"/>
      <c r="U30" s="2210"/>
      <c r="V30" s="2183"/>
      <c r="W30" s="2210"/>
      <c r="X30" s="2183"/>
      <c r="Y30" s="2210"/>
      <c r="Z30" s="1346"/>
    </row>
    <row r="31" spans="1:26" s="98" customFormat="1" ht="8.25" customHeight="1" x14ac:dyDescent="0.15">
      <c r="A31" s="279"/>
      <c r="B31" s="279" t="s">
        <v>750</v>
      </c>
      <c r="C31" s="110"/>
      <c r="D31" s="2185">
        <v>10229</v>
      </c>
      <c r="E31" s="2186"/>
      <c r="F31" s="2185">
        <v>64416</v>
      </c>
      <c r="G31" s="2187"/>
      <c r="H31" s="2185">
        <v>99</v>
      </c>
      <c r="I31" s="2188"/>
      <c r="J31" s="2185">
        <v>74154</v>
      </c>
      <c r="K31" s="2189">
        <v>0.06</v>
      </c>
      <c r="L31" s="2189"/>
      <c r="M31" s="2185">
        <v>354</v>
      </c>
      <c r="N31" s="2185"/>
      <c r="O31" s="2185">
        <v>10</v>
      </c>
      <c r="P31" s="2185"/>
      <c r="Q31" s="2190">
        <v>0.3</v>
      </c>
      <c r="R31" s="2188"/>
      <c r="S31" s="2185">
        <v>2312</v>
      </c>
      <c r="T31" s="2191"/>
      <c r="U31" s="2185">
        <v>3</v>
      </c>
      <c r="V31" s="2188"/>
      <c r="W31" s="2185">
        <v>5</v>
      </c>
      <c r="X31" s="2183"/>
      <c r="Y31" s="2198"/>
      <c r="Z31" s="1344"/>
    </row>
    <row r="32" spans="1:26" s="98" customFormat="1" ht="8.25" customHeight="1" x14ac:dyDescent="0.15">
      <c r="A32" s="406"/>
      <c r="B32" s="406" t="s">
        <v>751</v>
      </c>
      <c r="C32" s="407"/>
      <c r="D32" s="2185">
        <v>831</v>
      </c>
      <c r="E32" s="2186"/>
      <c r="F32" s="2185">
        <v>3211</v>
      </c>
      <c r="G32" s="2187"/>
      <c r="H32" s="2185">
        <v>89</v>
      </c>
      <c r="I32" s="2188"/>
      <c r="J32" s="2185">
        <v>3679</v>
      </c>
      <c r="K32" s="2189">
        <v>0.17</v>
      </c>
      <c r="L32" s="2189"/>
      <c r="M32" s="2185">
        <v>59</v>
      </c>
      <c r="N32" s="2185"/>
      <c r="O32" s="2185">
        <v>11</v>
      </c>
      <c r="P32" s="2185"/>
      <c r="Q32" s="2190">
        <v>0.4</v>
      </c>
      <c r="R32" s="2188"/>
      <c r="S32" s="2185">
        <v>266</v>
      </c>
      <c r="T32" s="2193"/>
      <c r="U32" s="2185">
        <v>7</v>
      </c>
      <c r="V32" s="2194"/>
      <c r="W32" s="2185">
        <v>1</v>
      </c>
      <c r="X32" s="2194"/>
      <c r="Y32" s="2195"/>
      <c r="Z32" s="1344"/>
    </row>
    <row r="33" spans="1:26" s="98" customFormat="1" ht="8.25" customHeight="1" x14ac:dyDescent="0.15">
      <c r="A33" s="279"/>
      <c r="B33" s="279" t="s">
        <v>752</v>
      </c>
      <c r="C33" s="110"/>
      <c r="D33" s="2185">
        <v>11</v>
      </c>
      <c r="E33" s="2186"/>
      <c r="F33" s="2185">
        <v>1138</v>
      </c>
      <c r="G33" s="2187"/>
      <c r="H33" s="2185">
        <v>69</v>
      </c>
      <c r="I33" s="2188"/>
      <c r="J33" s="2185">
        <v>795</v>
      </c>
      <c r="K33" s="2189">
        <v>0.33</v>
      </c>
      <c r="L33" s="2189"/>
      <c r="M33" s="2185">
        <v>19</v>
      </c>
      <c r="N33" s="2185"/>
      <c r="O33" s="2185">
        <v>7</v>
      </c>
      <c r="P33" s="2185"/>
      <c r="Q33" s="2190">
        <v>1.7</v>
      </c>
      <c r="R33" s="2188"/>
      <c r="S33" s="2185">
        <v>63</v>
      </c>
      <c r="T33" s="2193"/>
      <c r="U33" s="2185">
        <v>8</v>
      </c>
      <c r="V33" s="2194"/>
      <c r="W33" s="2185">
        <v>0</v>
      </c>
      <c r="X33" s="2183"/>
      <c r="Y33" s="2198"/>
      <c r="Z33" s="1344"/>
    </row>
    <row r="34" spans="1:26" s="98" customFormat="1" ht="8.25" customHeight="1" x14ac:dyDescent="0.15">
      <c r="A34" s="406"/>
      <c r="B34" s="406" t="s">
        <v>753</v>
      </c>
      <c r="C34" s="407"/>
      <c r="D34" s="2185">
        <v>57</v>
      </c>
      <c r="E34" s="2186"/>
      <c r="F34" s="2185">
        <v>191</v>
      </c>
      <c r="G34" s="2187"/>
      <c r="H34" s="2185">
        <v>87</v>
      </c>
      <c r="I34" s="2188"/>
      <c r="J34" s="2185">
        <v>222</v>
      </c>
      <c r="K34" s="2189">
        <v>0.71</v>
      </c>
      <c r="L34" s="2189"/>
      <c r="M34" s="2185">
        <v>25</v>
      </c>
      <c r="N34" s="2185"/>
      <c r="O34" s="2185">
        <v>15</v>
      </c>
      <c r="P34" s="2185"/>
      <c r="Q34" s="2190">
        <v>0.2</v>
      </c>
      <c r="R34" s="2188"/>
      <c r="S34" s="2185">
        <v>44</v>
      </c>
      <c r="T34" s="2193"/>
      <c r="U34" s="2185">
        <v>20</v>
      </c>
      <c r="V34" s="2194"/>
      <c r="W34" s="2185">
        <v>0</v>
      </c>
      <c r="X34" s="2194"/>
      <c r="Y34" s="2195"/>
      <c r="Z34" s="1344"/>
    </row>
    <row r="35" spans="1:26" s="98" customFormat="1" ht="8.25" customHeight="1" x14ac:dyDescent="0.15">
      <c r="A35" s="279"/>
      <c r="B35" s="279" t="s">
        <v>754</v>
      </c>
      <c r="C35" s="110"/>
      <c r="D35" s="2185">
        <v>31</v>
      </c>
      <c r="E35" s="2186"/>
      <c r="F35" s="2185">
        <v>262</v>
      </c>
      <c r="G35" s="2187"/>
      <c r="H35" s="2185">
        <v>100</v>
      </c>
      <c r="I35" s="2188"/>
      <c r="J35" s="2185">
        <v>293</v>
      </c>
      <c r="K35" s="2189">
        <v>2.2599999999999998</v>
      </c>
      <c r="L35" s="2189"/>
      <c r="M35" s="2185">
        <v>18</v>
      </c>
      <c r="N35" s="2185"/>
      <c r="O35" s="2185">
        <v>7</v>
      </c>
      <c r="P35" s="2185"/>
      <c r="Q35" s="2190">
        <v>0.2</v>
      </c>
      <c r="R35" s="2188"/>
      <c r="S35" s="2185">
        <v>50</v>
      </c>
      <c r="T35" s="2193"/>
      <c r="U35" s="2185">
        <v>17</v>
      </c>
      <c r="V35" s="2194"/>
      <c r="W35" s="2185">
        <v>0</v>
      </c>
      <c r="X35" s="2183"/>
      <c r="Y35" s="2198"/>
      <c r="Z35" s="1344"/>
    </row>
    <row r="36" spans="1:26" s="98" customFormat="1" ht="8.25" customHeight="1" x14ac:dyDescent="0.15">
      <c r="A36" s="406"/>
      <c r="B36" s="406" t="s">
        <v>755</v>
      </c>
      <c r="C36" s="407"/>
      <c r="D36" s="2185">
        <v>1212</v>
      </c>
      <c r="E36" s="2186"/>
      <c r="F36" s="2185">
        <v>30</v>
      </c>
      <c r="G36" s="2187"/>
      <c r="H36" s="2185">
        <v>90</v>
      </c>
      <c r="I36" s="2188"/>
      <c r="J36" s="2185">
        <v>1238</v>
      </c>
      <c r="K36" s="2189">
        <v>6.08</v>
      </c>
      <c r="L36" s="2189"/>
      <c r="M36" s="2185">
        <v>219</v>
      </c>
      <c r="N36" s="2185"/>
      <c r="O36" s="2185">
        <v>12</v>
      </c>
      <c r="P36" s="2185"/>
      <c r="Q36" s="2190">
        <v>2.5</v>
      </c>
      <c r="R36" s="2188"/>
      <c r="S36" s="2185">
        <v>563</v>
      </c>
      <c r="T36" s="2193"/>
      <c r="U36" s="2185">
        <v>45</v>
      </c>
      <c r="V36" s="2194"/>
      <c r="W36" s="2185">
        <v>9</v>
      </c>
      <c r="X36" s="2194"/>
      <c r="Y36" s="2195"/>
      <c r="Z36" s="1344"/>
    </row>
    <row r="37" spans="1:26" s="98" customFormat="1" ht="8.25" customHeight="1" x14ac:dyDescent="0.15">
      <c r="A37" s="406"/>
      <c r="B37" s="406" t="s">
        <v>756</v>
      </c>
      <c r="C37" s="407"/>
      <c r="D37" s="2185">
        <v>0</v>
      </c>
      <c r="E37" s="2186"/>
      <c r="F37" s="2185">
        <v>0</v>
      </c>
      <c r="G37" s="2187"/>
      <c r="H37" s="2185">
        <v>0</v>
      </c>
      <c r="I37" s="2188"/>
      <c r="J37" s="2185">
        <v>0</v>
      </c>
      <c r="K37" s="2189">
        <v>17.059999999999999</v>
      </c>
      <c r="L37" s="2185"/>
      <c r="M37" s="2185">
        <v>1</v>
      </c>
      <c r="N37" s="2185"/>
      <c r="O37" s="2185">
        <v>40</v>
      </c>
      <c r="P37" s="2185"/>
      <c r="Q37" s="2190">
        <v>0.1</v>
      </c>
      <c r="R37" s="2188"/>
      <c r="S37" s="2185">
        <v>0</v>
      </c>
      <c r="T37" s="2193"/>
      <c r="U37" s="2185" t="s">
        <v>133</v>
      </c>
      <c r="V37" s="2194"/>
      <c r="W37" s="2185">
        <v>0</v>
      </c>
      <c r="X37" s="2194"/>
      <c r="Y37" s="2195"/>
      <c r="Z37" s="1344"/>
    </row>
    <row r="38" spans="1:26" s="98" customFormat="1" ht="8.25" customHeight="1" x14ac:dyDescent="0.15">
      <c r="A38" s="279"/>
      <c r="B38" s="279" t="s">
        <v>757</v>
      </c>
      <c r="C38" s="110"/>
      <c r="D38" s="2185">
        <v>0</v>
      </c>
      <c r="E38" s="2186"/>
      <c r="F38" s="2185">
        <v>0</v>
      </c>
      <c r="G38" s="2187"/>
      <c r="H38" s="2196">
        <v>0</v>
      </c>
      <c r="I38" s="2188"/>
      <c r="J38" s="2185">
        <v>0</v>
      </c>
      <c r="K38" s="2185">
        <v>0</v>
      </c>
      <c r="L38" s="2185"/>
      <c r="M38" s="2185">
        <v>0</v>
      </c>
      <c r="N38" s="2185"/>
      <c r="O38" s="2185">
        <v>0</v>
      </c>
      <c r="P38" s="2185"/>
      <c r="Q38" s="2185">
        <v>0</v>
      </c>
      <c r="R38" s="2188"/>
      <c r="S38" s="2185">
        <v>0</v>
      </c>
      <c r="T38" s="2197"/>
      <c r="U38" s="2185">
        <v>0</v>
      </c>
      <c r="V38" s="2183"/>
      <c r="W38" s="2185">
        <v>0</v>
      </c>
      <c r="X38" s="2183"/>
      <c r="Y38" s="2198"/>
      <c r="Z38" s="1347"/>
    </row>
    <row r="39" spans="1:26" s="98" customFormat="1" ht="8.25" customHeight="1" x14ac:dyDescent="0.15">
      <c r="A39" s="2638"/>
      <c r="B39" s="2639"/>
      <c r="C39" s="123"/>
      <c r="D39" s="2199">
        <f>SUM(D31:D38)</f>
        <v>12371</v>
      </c>
      <c r="E39" s="2200"/>
      <c r="F39" s="2199">
        <f>SUM(F31:F38)</f>
        <v>69248</v>
      </c>
      <c r="G39" s="2201"/>
      <c r="H39" s="2199">
        <v>98</v>
      </c>
      <c r="I39" s="2202"/>
      <c r="J39" s="2199">
        <f>SUM(J31:J38)</f>
        <v>80381</v>
      </c>
      <c r="K39" s="2203">
        <v>0.17</v>
      </c>
      <c r="L39" s="2203"/>
      <c r="M39" s="2199">
        <f>SUM(M31:M38)</f>
        <v>695</v>
      </c>
      <c r="N39" s="2202"/>
      <c r="O39" s="2199">
        <v>10</v>
      </c>
      <c r="P39" s="2199"/>
      <c r="Q39" s="2204">
        <v>0.3</v>
      </c>
      <c r="R39" s="2202"/>
      <c r="S39" s="2199">
        <f>SUM(S31:S38)</f>
        <v>3298</v>
      </c>
      <c r="T39" s="2205"/>
      <c r="U39" s="2199">
        <v>4</v>
      </c>
      <c r="V39" s="2202"/>
      <c r="W39" s="2199">
        <f>SUM(W31:W38)</f>
        <v>15</v>
      </c>
      <c r="X39" s="2202"/>
      <c r="Y39" s="2199">
        <v>1</v>
      </c>
      <c r="Z39" s="1347"/>
    </row>
    <row r="40" spans="1:26" s="98" customFormat="1" ht="4.5" customHeight="1" x14ac:dyDescent="0.15">
      <c r="A40" s="2640"/>
      <c r="B40" s="2640"/>
      <c r="C40" s="2640"/>
      <c r="D40" s="2640"/>
      <c r="E40" s="2640"/>
      <c r="F40" s="2640"/>
      <c r="G40" s="2640"/>
      <c r="H40" s="2640"/>
      <c r="I40" s="2640"/>
      <c r="J40" s="2640"/>
      <c r="K40" s="2640"/>
      <c r="L40" s="2640"/>
      <c r="M40" s="2640"/>
      <c r="N40" s="2640"/>
      <c r="O40" s="2640"/>
      <c r="P40" s="2640"/>
      <c r="Q40" s="2640"/>
      <c r="R40" s="2640"/>
      <c r="S40" s="2640"/>
      <c r="T40" s="2640"/>
      <c r="U40" s="2640"/>
      <c r="V40" s="2640"/>
      <c r="W40" s="2640"/>
      <c r="X40" s="2640"/>
      <c r="Y40" s="2640"/>
      <c r="Z40" s="279"/>
    </row>
    <row r="41" spans="1:26" s="98" customFormat="1" ht="7.5" customHeight="1" x14ac:dyDescent="0.15">
      <c r="A41" s="127" t="s">
        <v>907</v>
      </c>
      <c r="B41" s="2636" t="s">
        <v>883</v>
      </c>
      <c r="C41" s="2636"/>
      <c r="D41" s="2636"/>
      <c r="E41" s="2636"/>
      <c r="F41" s="2636"/>
      <c r="G41" s="2636"/>
      <c r="H41" s="2636"/>
      <c r="I41" s="2636"/>
      <c r="J41" s="2636"/>
      <c r="K41" s="2636"/>
      <c r="L41" s="2636"/>
      <c r="M41" s="2636"/>
      <c r="N41" s="2636"/>
      <c r="O41" s="2636"/>
      <c r="P41" s="2636"/>
      <c r="Q41" s="2636"/>
      <c r="R41" s="2636"/>
      <c r="S41" s="2636"/>
      <c r="T41" s="2636"/>
      <c r="U41" s="2636"/>
      <c r="V41" s="2636"/>
      <c r="W41" s="2636"/>
      <c r="X41" s="2636"/>
      <c r="Y41" s="2636"/>
      <c r="Z41" s="280"/>
    </row>
    <row r="42" spans="1:26" s="98" customFormat="1" ht="16.5" customHeight="1" x14ac:dyDescent="0.15">
      <c r="A42" s="408" t="s">
        <v>908</v>
      </c>
      <c r="B42" s="2641" t="s">
        <v>770</v>
      </c>
      <c r="C42" s="2641"/>
      <c r="D42" s="2641"/>
      <c r="E42" s="2641"/>
      <c r="F42" s="2641"/>
      <c r="G42" s="2641"/>
      <c r="H42" s="2641"/>
      <c r="I42" s="2641"/>
      <c r="J42" s="2641"/>
      <c r="K42" s="2641"/>
      <c r="L42" s="2641"/>
      <c r="M42" s="2641"/>
      <c r="N42" s="2641"/>
      <c r="O42" s="2641"/>
      <c r="P42" s="2641"/>
      <c r="Q42" s="2641"/>
      <c r="R42" s="2641"/>
      <c r="S42" s="2641"/>
      <c r="T42" s="2641"/>
      <c r="U42" s="2641"/>
      <c r="V42" s="2641"/>
      <c r="W42" s="2641"/>
      <c r="X42" s="2641"/>
      <c r="Y42" s="2641"/>
      <c r="Z42" s="280"/>
    </row>
    <row r="43" spans="1:26" s="98" customFormat="1" ht="8.25" customHeight="1" x14ac:dyDescent="0.15">
      <c r="A43" s="127" t="s">
        <v>911</v>
      </c>
      <c r="B43" s="2642" t="s">
        <v>528</v>
      </c>
      <c r="C43" s="2642"/>
      <c r="D43" s="2642"/>
      <c r="E43" s="2642"/>
      <c r="F43" s="2642"/>
      <c r="G43" s="2642"/>
      <c r="H43" s="2642"/>
      <c r="I43" s="2642"/>
      <c r="J43" s="2642"/>
      <c r="K43" s="2642"/>
      <c r="L43" s="2642"/>
      <c r="M43" s="2642"/>
      <c r="N43" s="2642"/>
      <c r="O43" s="2642"/>
      <c r="P43" s="2642"/>
      <c r="Q43" s="2642"/>
      <c r="R43" s="2642"/>
      <c r="S43" s="2642"/>
      <c r="T43" s="2642"/>
      <c r="U43" s="2642"/>
      <c r="V43" s="2642"/>
      <c r="W43" s="2642"/>
      <c r="X43" s="2642"/>
      <c r="Y43" s="2642"/>
      <c r="Z43" s="280"/>
    </row>
    <row r="44" spans="1:26" s="98" customFormat="1" ht="9" customHeight="1" x14ac:dyDescent="0.15">
      <c r="A44" s="127" t="s">
        <v>913</v>
      </c>
      <c r="B44" s="2642" t="s">
        <v>771</v>
      </c>
      <c r="C44" s="2642"/>
      <c r="D44" s="2642"/>
      <c r="E44" s="2642"/>
      <c r="F44" s="2642"/>
      <c r="G44" s="2642"/>
      <c r="H44" s="2642"/>
      <c r="I44" s="2642"/>
      <c r="J44" s="2642"/>
      <c r="K44" s="2642"/>
      <c r="L44" s="2642"/>
      <c r="M44" s="2642"/>
      <c r="N44" s="2642"/>
      <c r="O44" s="2642"/>
      <c r="P44" s="2642"/>
      <c r="Q44" s="2642"/>
      <c r="R44" s="2642"/>
      <c r="S44" s="2642"/>
      <c r="T44" s="2642"/>
      <c r="U44" s="2642"/>
      <c r="V44" s="2642"/>
      <c r="W44" s="2642"/>
      <c r="X44" s="2642"/>
      <c r="Y44" s="2642"/>
      <c r="Z44" s="280"/>
    </row>
    <row r="45" spans="1:26" s="98" customFormat="1" ht="25.5" customHeight="1" x14ac:dyDescent="0.15">
      <c r="A45" s="602" t="s">
        <v>914</v>
      </c>
      <c r="B45" s="2635" t="s">
        <v>1121</v>
      </c>
      <c r="C45" s="2635"/>
      <c r="D45" s="2635"/>
      <c r="E45" s="2635"/>
      <c r="F45" s="2635"/>
      <c r="G45" s="2635"/>
      <c r="H45" s="2635"/>
      <c r="I45" s="2635"/>
      <c r="J45" s="2635"/>
      <c r="K45" s="2635"/>
      <c r="L45" s="2635"/>
      <c r="M45" s="2635"/>
      <c r="N45" s="2635"/>
      <c r="O45" s="2635"/>
      <c r="P45" s="2635"/>
      <c r="Q45" s="2635"/>
      <c r="R45" s="2635"/>
      <c r="S45" s="2635"/>
      <c r="T45" s="2635"/>
      <c r="U45" s="2635"/>
      <c r="V45" s="2635"/>
      <c r="W45" s="2635"/>
      <c r="X45" s="2635"/>
      <c r="Y45" s="2635"/>
      <c r="Z45" s="596"/>
    </row>
    <row r="46" spans="1:26" s="636" customFormat="1" ht="7.5" customHeight="1" x14ac:dyDescent="0.2">
      <c r="A46" s="408" t="s">
        <v>916</v>
      </c>
      <c r="B46" s="2643" t="s">
        <v>1237</v>
      </c>
      <c r="C46" s="2643"/>
      <c r="D46" s="2643"/>
      <c r="E46" s="2643"/>
      <c r="F46" s="2643"/>
      <c r="G46" s="2643"/>
      <c r="H46" s="2643"/>
      <c r="I46" s="2643"/>
      <c r="J46" s="2643"/>
      <c r="K46" s="2643"/>
      <c r="L46" s="2643"/>
      <c r="M46" s="2643"/>
      <c r="N46" s="2643"/>
      <c r="O46" s="2643"/>
      <c r="P46" s="2643"/>
      <c r="Q46" s="2643"/>
      <c r="R46" s="2643"/>
      <c r="S46" s="2643"/>
      <c r="T46" s="2643"/>
      <c r="U46" s="2643"/>
      <c r="V46" s="2643"/>
      <c r="W46" s="2643"/>
      <c r="X46" s="2643"/>
      <c r="Y46" s="2643"/>
      <c r="Z46" s="2244"/>
    </row>
    <row r="47" spans="1:26" s="98" customFormat="1" ht="7.5" customHeight="1" x14ac:dyDescent="0.15">
      <c r="A47" s="128" t="s">
        <v>133</v>
      </c>
      <c r="B47" s="2636" t="s">
        <v>408</v>
      </c>
      <c r="C47" s="2636"/>
      <c r="D47" s="2636"/>
      <c r="E47" s="2636"/>
      <c r="F47" s="2636"/>
      <c r="G47" s="2636"/>
      <c r="H47" s="2636"/>
      <c r="I47" s="2636"/>
      <c r="J47" s="2636"/>
      <c r="K47" s="2636"/>
      <c r="L47" s="2636"/>
      <c r="M47" s="2636"/>
      <c r="N47" s="2636"/>
      <c r="O47" s="2636"/>
      <c r="P47" s="2636"/>
      <c r="Q47" s="2636"/>
      <c r="R47" s="2636"/>
      <c r="S47" s="2636"/>
      <c r="T47" s="2636"/>
      <c r="U47" s="2636"/>
      <c r="V47" s="2636"/>
      <c r="W47" s="2636"/>
      <c r="X47" s="2636"/>
      <c r="Y47" s="2636"/>
      <c r="Z47" s="281"/>
    </row>
  </sheetData>
  <mergeCells count="31">
    <mergeCell ref="C6:D6"/>
    <mergeCell ref="E6:F6"/>
    <mergeCell ref="I6:J6"/>
    <mergeCell ref="A1:Z1"/>
    <mergeCell ref="A3:B3"/>
    <mergeCell ref="C3:Z3"/>
    <mergeCell ref="C5:D5"/>
    <mergeCell ref="E5:F5"/>
    <mergeCell ref="A29:B29"/>
    <mergeCell ref="C7:D7"/>
    <mergeCell ref="E7:F7"/>
    <mergeCell ref="I7:J7"/>
    <mergeCell ref="N7:O7"/>
    <mergeCell ref="A8:B8"/>
    <mergeCell ref="C8:D8"/>
    <mergeCell ref="E8:F8"/>
    <mergeCell ref="I8:J8"/>
    <mergeCell ref="A9:B9"/>
    <mergeCell ref="A10:B10"/>
    <mergeCell ref="A19:B19"/>
    <mergeCell ref="A20:B20"/>
    <mergeCell ref="B45:Y45"/>
    <mergeCell ref="B47:Y47"/>
    <mergeCell ref="A30:B30"/>
    <mergeCell ref="A39:B39"/>
    <mergeCell ref="A40:Y40"/>
    <mergeCell ref="B41:Y41"/>
    <mergeCell ref="B42:Y42"/>
    <mergeCell ref="B43:Y43"/>
    <mergeCell ref="B44:Y44"/>
    <mergeCell ref="B46:Y46"/>
  </mergeCells>
  <printOptions horizontalCentered="1"/>
  <pageMargins left="0.23622047244094491" right="0.23622047244094491" top="0.31496062992125984" bottom="0.23622047244094491" header="0.11811023622047245" footer="0.11811023622047245"/>
  <pageSetup scale="98" orientation="landscape" r:id="rId1"/>
  <ignoredErrors>
    <ignoredError sqref="N7:U7 O8:Q8 S8 U8"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topLeftCell="A19" zoomScaleNormal="100" zoomScaleSheetLayoutView="100" workbookViewId="0">
      <selection activeCell="M50" sqref="M50"/>
    </sheetView>
  </sheetViews>
  <sheetFormatPr defaultColWidth="9.140625" defaultRowHeight="9.75" customHeight="1" x14ac:dyDescent="0.2"/>
  <cols>
    <col min="1" max="1" width="2.140625" style="129" customWidth="1"/>
    <col min="2" max="2" width="36" style="129" customWidth="1"/>
    <col min="3" max="3" width="1.7109375" style="129" customWidth="1"/>
    <col min="4" max="4" width="6.7109375" style="129" customWidth="1"/>
    <col min="5" max="5" width="2.42578125" style="129" customWidth="1"/>
    <col min="6" max="6" width="7.42578125" style="129" customWidth="1"/>
    <col min="7" max="7" width="1.7109375" style="129" customWidth="1"/>
    <col min="8" max="8" width="6.42578125" style="129" customWidth="1"/>
    <col min="9" max="9" width="1.7109375" style="129" customWidth="1"/>
    <col min="10" max="10" width="8.42578125" style="129" customWidth="1"/>
    <col min="11" max="11" width="7" style="129" customWidth="1"/>
    <col min="12" max="12" width="1.7109375" style="129" customWidth="1"/>
    <col min="13" max="13" width="8.28515625" style="129" customWidth="1"/>
    <col min="14" max="14" width="1.7109375" style="129" customWidth="1"/>
    <col min="15" max="15" width="5.7109375" style="129" customWidth="1"/>
    <col min="16" max="16" width="1.7109375" style="129" customWidth="1"/>
    <col min="17" max="17" width="7.5703125" style="129" customWidth="1"/>
    <col min="18" max="18" width="1.7109375" style="129" customWidth="1"/>
    <col min="19" max="19" width="8.28515625" style="129" customWidth="1"/>
    <col min="20" max="20" width="1.7109375" style="129" customWidth="1"/>
    <col min="21" max="21" width="6.85546875" style="129" customWidth="1"/>
    <col min="22" max="22" width="1.7109375" style="129" customWidth="1"/>
    <col min="23" max="23" width="5.7109375" style="129" customWidth="1"/>
    <col min="24" max="24" width="1.7109375" style="129" customWidth="1"/>
    <col min="25" max="25" width="7.42578125" style="129" customWidth="1"/>
    <col min="26" max="26" width="1.7109375" style="129" customWidth="1"/>
    <col min="27" max="27" width="9.140625" style="129" customWidth="1"/>
    <col min="28" max="16384" width="9.140625" style="129"/>
  </cols>
  <sheetData>
    <row r="1" spans="1:26" ht="18.75" customHeight="1" x14ac:dyDescent="0.25">
      <c r="A1" s="2398" t="s">
        <v>1368</v>
      </c>
      <c r="B1" s="2398"/>
      <c r="C1" s="2398"/>
      <c r="D1" s="2398"/>
      <c r="E1" s="2398"/>
      <c r="F1" s="2398"/>
      <c r="G1" s="2398"/>
      <c r="H1" s="2398"/>
      <c r="I1" s="2398"/>
      <c r="J1" s="2398"/>
      <c r="K1" s="2398"/>
      <c r="L1" s="2398"/>
      <c r="M1" s="2398"/>
      <c r="N1" s="2398"/>
      <c r="O1" s="2398"/>
      <c r="P1" s="2398"/>
      <c r="Q1" s="2398"/>
      <c r="R1" s="2398"/>
      <c r="S1" s="2398"/>
      <c r="T1" s="2398"/>
      <c r="U1" s="2398"/>
      <c r="V1" s="2398"/>
      <c r="W1" s="2398"/>
      <c r="X1" s="2398"/>
      <c r="Y1" s="2398"/>
      <c r="Z1" s="2398"/>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648" t="s">
        <v>420</v>
      </c>
      <c r="B3" s="2648"/>
      <c r="C3" s="2554" t="s">
        <v>1274</v>
      </c>
      <c r="D3" s="2555"/>
      <c r="E3" s="2555"/>
      <c r="F3" s="2555"/>
      <c r="G3" s="2555"/>
      <c r="H3" s="2555"/>
      <c r="I3" s="2555"/>
      <c r="J3" s="2555"/>
      <c r="K3" s="2555"/>
      <c r="L3" s="2555"/>
      <c r="M3" s="2555"/>
      <c r="N3" s="2555"/>
      <c r="O3" s="2555"/>
      <c r="P3" s="2555"/>
      <c r="Q3" s="2555"/>
      <c r="R3" s="2555"/>
      <c r="S3" s="2555"/>
      <c r="T3" s="2555"/>
      <c r="U3" s="2555"/>
      <c r="V3" s="2555"/>
      <c r="W3" s="2555"/>
      <c r="X3" s="2555"/>
      <c r="Y3" s="2555"/>
      <c r="Z3" s="2556"/>
    </row>
    <row r="4" spans="1:26" s="98" customFormat="1" ht="12" customHeight="1" x14ac:dyDescent="0.3">
      <c r="C4" s="99"/>
      <c r="D4" s="100" t="s">
        <v>0</v>
      </c>
      <c r="E4" s="178"/>
      <c r="F4" s="100" t="s">
        <v>1</v>
      </c>
      <c r="G4" s="178"/>
      <c r="H4" s="100" t="s">
        <v>2</v>
      </c>
      <c r="I4" s="178"/>
      <c r="J4" s="100" t="s">
        <v>4</v>
      </c>
      <c r="K4" s="100" t="s">
        <v>5</v>
      </c>
      <c r="L4" s="178"/>
      <c r="M4" s="100" t="s">
        <v>6</v>
      </c>
      <c r="N4" s="178"/>
      <c r="O4" s="100" t="s">
        <v>7</v>
      </c>
      <c r="P4" s="178"/>
      <c r="Q4" s="100" t="s">
        <v>16</v>
      </c>
      <c r="R4" s="178"/>
      <c r="S4" s="100" t="s">
        <v>17</v>
      </c>
      <c r="T4" s="178"/>
      <c r="U4" s="100" t="s">
        <v>18</v>
      </c>
      <c r="V4" s="178"/>
      <c r="W4" s="100" t="s">
        <v>19</v>
      </c>
      <c r="X4" s="178"/>
      <c r="Y4" s="100" t="s">
        <v>20</v>
      </c>
      <c r="Z4" s="179"/>
    </row>
    <row r="5" spans="1:26" s="98" customFormat="1" ht="18" customHeight="1" x14ac:dyDescent="0.15">
      <c r="A5" s="283"/>
      <c r="B5" s="102"/>
      <c r="C5" s="2644" t="s">
        <v>476</v>
      </c>
      <c r="D5" s="2644"/>
      <c r="E5" s="2658" t="s">
        <v>773</v>
      </c>
      <c r="F5" s="2644"/>
      <c r="G5" s="282"/>
      <c r="H5" s="282"/>
      <c r="I5" s="593"/>
      <c r="J5" s="600" t="s">
        <v>769</v>
      </c>
      <c r="K5" s="600"/>
      <c r="L5" s="282"/>
      <c r="M5" s="282"/>
      <c r="N5" s="282"/>
      <c r="O5" s="282"/>
      <c r="P5" s="282"/>
      <c r="Q5" s="282"/>
      <c r="R5" s="282"/>
      <c r="S5" s="282"/>
      <c r="T5" s="282"/>
      <c r="U5" s="282"/>
      <c r="V5" s="282"/>
      <c r="W5" s="282"/>
      <c r="X5" s="282"/>
      <c r="Y5" s="282"/>
      <c r="Z5" s="282"/>
    </row>
    <row r="6" spans="1:26" s="98" customFormat="1" ht="8.25" customHeight="1" x14ac:dyDescent="0.15">
      <c r="A6" s="283"/>
      <c r="B6" s="102"/>
      <c r="C6" s="2644" t="s">
        <v>494</v>
      </c>
      <c r="D6" s="2644"/>
      <c r="E6" s="2644" t="s">
        <v>774</v>
      </c>
      <c r="F6" s="2644"/>
      <c r="G6" s="282"/>
      <c r="H6" s="282" t="s">
        <v>534</v>
      </c>
      <c r="I6" s="2644" t="s">
        <v>518</v>
      </c>
      <c r="J6" s="2644"/>
      <c r="K6" s="593" t="s">
        <v>351</v>
      </c>
      <c r="L6" s="282"/>
      <c r="M6" s="593" t="s">
        <v>525</v>
      </c>
      <c r="N6" s="282"/>
      <c r="O6" s="282" t="s">
        <v>356</v>
      </c>
      <c r="P6" s="282"/>
      <c r="Q6" s="282"/>
      <c r="R6" s="282"/>
      <c r="S6" s="282"/>
      <c r="T6" s="282"/>
      <c r="U6" s="282"/>
      <c r="V6" s="282"/>
      <c r="W6" s="282"/>
      <c r="X6" s="282"/>
      <c r="Y6" s="282"/>
      <c r="Z6" s="282"/>
    </row>
    <row r="7" spans="1:26" s="98" customFormat="1" ht="8.25" customHeight="1" x14ac:dyDescent="0.15">
      <c r="A7" s="283"/>
      <c r="B7" s="102"/>
      <c r="C7" s="2644" t="s">
        <v>516</v>
      </c>
      <c r="D7" s="2644"/>
      <c r="E7" s="2644" t="s">
        <v>523</v>
      </c>
      <c r="F7" s="2644"/>
      <c r="G7" s="282"/>
      <c r="H7" s="593" t="s">
        <v>533</v>
      </c>
      <c r="I7" s="2644" t="s">
        <v>519</v>
      </c>
      <c r="J7" s="2644"/>
      <c r="K7" s="593" t="s">
        <v>776</v>
      </c>
      <c r="L7" s="282"/>
      <c r="M7" s="103" t="s">
        <v>526</v>
      </c>
      <c r="N7" s="409"/>
      <c r="O7" s="282" t="s">
        <v>529</v>
      </c>
      <c r="P7" s="282"/>
      <c r="Q7" s="593" t="s">
        <v>530</v>
      </c>
      <c r="R7" s="282"/>
      <c r="S7" s="282"/>
      <c r="T7" s="282"/>
      <c r="U7" s="593" t="s">
        <v>531</v>
      </c>
      <c r="V7" s="282"/>
      <c r="W7" s="593" t="s">
        <v>572</v>
      </c>
      <c r="X7" s="282"/>
      <c r="Y7" s="282"/>
      <c r="Z7" s="282"/>
    </row>
    <row r="8" spans="1:26" s="98" customFormat="1" ht="10.5" customHeight="1" x14ac:dyDescent="0.15">
      <c r="A8" s="2645" t="s">
        <v>768</v>
      </c>
      <c r="B8" s="2645"/>
      <c r="C8" s="2646" t="s">
        <v>517</v>
      </c>
      <c r="D8" s="2646"/>
      <c r="E8" s="2646" t="s">
        <v>519</v>
      </c>
      <c r="F8" s="2646"/>
      <c r="G8" s="284"/>
      <c r="H8" s="594" t="s">
        <v>496</v>
      </c>
      <c r="I8" s="2646" t="s">
        <v>524</v>
      </c>
      <c r="J8" s="2646"/>
      <c r="K8" s="594" t="s">
        <v>775</v>
      </c>
      <c r="L8" s="284"/>
      <c r="M8" s="595" t="s">
        <v>527</v>
      </c>
      <c r="N8" s="403" t="s">
        <v>908</v>
      </c>
      <c r="O8" s="284" t="s">
        <v>496</v>
      </c>
      <c r="P8" s="180"/>
      <c r="Q8" s="595" t="s">
        <v>529</v>
      </c>
      <c r="R8" s="403" t="s">
        <v>911</v>
      </c>
      <c r="S8" s="284" t="s">
        <v>495</v>
      </c>
      <c r="T8" s="403" t="s">
        <v>913</v>
      </c>
      <c r="U8" s="595" t="s">
        <v>532</v>
      </c>
      <c r="V8" s="284"/>
      <c r="W8" s="595" t="s">
        <v>573</v>
      </c>
      <c r="X8" s="403" t="s">
        <v>914</v>
      </c>
      <c r="Y8" s="180" t="s">
        <v>21</v>
      </c>
      <c r="Z8" s="668" t="s">
        <v>914</v>
      </c>
    </row>
    <row r="9" spans="1:26" s="98" customFormat="1" ht="8.25" customHeight="1" x14ac:dyDescent="0.15">
      <c r="A9" s="2652" t="s">
        <v>313</v>
      </c>
      <c r="B9" s="2652"/>
      <c r="C9" s="181"/>
      <c r="D9" s="182"/>
      <c r="E9" s="183"/>
      <c r="F9" s="182"/>
      <c r="G9" s="184"/>
      <c r="H9" s="185"/>
      <c r="I9" s="186"/>
      <c r="J9" s="182"/>
      <c r="K9" s="187"/>
      <c r="L9" s="187"/>
      <c r="M9" s="182"/>
      <c r="N9" s="186"/>
      <c r="O9" s="188"/>
      <c r="P9" s="188"/>
      <c r="Q9" s="189"/>
      <c r="R9" s="186"/>
      <c r="S9" s="182"/>
      <c r="T9" s="182"/>
      <c r="U9" s="185"/>
      <c r="V9" s="186"/>
      <c r="W9" s="189"/>
      <c r="X9" s="186"/>
      <c r="Y9" s="189"/>
      <c r="Z9" s="190"/>
    </row>
    <row r="10" spans="1:26" s="121" customFormat="1" ht="17.25" customHeight="1" x14ac:dyDescent="0.15">
      <c r="A10" s="2653" t="s">
        <v>535</v>
      </c>
      <c r="B10" s="2637"/>
      <c r="C10" s="191"/>
      <c r="D10" s="192"/>
      <c r="E10" s="192"/>
      <c r="F10" s="192"/>
      <c r="G10" s="113"/>
      <c r="H10" s="114"/>
      <c r="I10" s="279"/>
      <c r="J10" s="111"/>
      <c r="K10" s="115"/>
      <c r="L10" s="115"/>
      <c r="M10" s="111"/>
      <c r="N10" s="279"/>
      <c r="O10" s="117"/>
      <c r="P10" s="117"/>
      <c r="Q10" s="126"/>
      <c r="R10" s="279"/>
      <c r="S10" s="111"/>
      <c r="T10" s="111"/>
      <c r="U10" s="114"/>
      <c r="V10" s="279"/>
      <c r="W10" s="118"/>
      <c r="X10" s="279"/>
      <c r="Y10" s="193"/>
      <c r="Z10" s="194"/>
    </row>
    <row r="11" spans="1:26" s="121" customFormat="1" ht="8.25" customHeight="1" x14ac:dyDescent="0.15">
      <c r="A11" s="279"/>
      <c r="B11" s="279" t="s">
        <v>750</v>
      </c>
      <c r="C11" s="110"/>
      <c r="D11" s="2198">
        <v>71739</v>
      </c>
      <c r="E11" s="2198"/>
      <c r="F11" s="2198">
        <v>0</v>
      </c>
      <c r="G11" s="2207"/>
      <c r="H11" s="2198" t="s">
        <v>133</v>
      </c>
      <c r="I11" s="2183"/>
      <c r="J11" s="2198">
        <v>71739</v>
      </c>
      <c r="K11" s="2214">
        <v>0.01</v>
      </c>
      <c r="L11" s="2214"/>
      <c r="M11" s="2198">
        <v>380587</v>
      </c>
      <c r="N11" s="2183"/>
      <c r="O11" s="2198">
        <v>5</v>
      </c>
      <c r="P11" s="2198"/>
      <c r="Q11" s="2198" t="s">
        <v>133</v>
      </c>
      <c r="R11" s="2183"/>
      <c r="S11" s="2198">
        <v>883</v>
      </c>
      <c r="T11" s="2198"/>
      <c r="U11" s="2198">
        <v>1</v>
      </c>
      <c r="V11" s="2183"/>
      <c r="W11" s="2198">
        <v>1</v>
      </c>
      <c r="X11" s="2183"/>
      <c r="Y11" s="2198"/>
      <c r="Z11" s="120"/>
    </row>
    <row r="12" spans="1:26" s="121" customFormat="1" ht="8.25" customHeight="1" x14ac:dyDescent="0.15">
      <c r="A12" s="410"/>
      <c r="B12" s="410" t="s">
        <v>751</v>
      </c>
      <c r="C12" s="411"/>
      <c r="D12" s="2223">
        <v>0</v>
      </c>
      <c r="E12" s="2223"/>
      <c r="F12" s="2223">
        <v>0</v>
      </c>
      <c r="G12" s="2224"/>
      <c r="H12" s="2223">
        <v>0</v>
      </c>
      <c r="I12" s="2225"/>
      <c r="J12" s="2223">
        <v>0</v>
      </c>
      <c r="K12" s="2226">
        <v>0</v>
      </c>
      <c r="L12" s="2226"/>
      <c r="M12" s="2223">
        <v>0</v>
      </c>
      <c r="N12" s="2225"/>
      <c r="O12" s="2223">
        <v>0</v>
      </c>
      <c r="P12" s="2223"/>
      <c r="Q12" s="2223">
        <v>0</v>
      </c>
      <c r="R12" s="2225"/>
      <c r="S12" s="2223">
        <v>0</v>
      </c>
      <c r="T12" s="2223"/>
      <c r="U12" s="2223">
        <v>0</v>
      </c>
      <c r="V12" s="2225"/>
      <c r="W12" s="2223">
        <v>0</v>
      </c>
      <c r="X12" s="2225"/>
      <c r="Y12" s="2227"/>
      <c r="Z12" s="120"/>
    </row>
    <row r="13" spans="1:26" s="121" customFormat="1" ht="8.25" customHeight="1" x14ac:dyDescent="0.15">
      <c r="A13" s="279"/>
      <c r="B13" s="279" t="s">
        <v>752</v>
      </c>
      <c r="C13" s="110"/>
      <c r="D13" s="2223">
        <v>0</v>
      </c>
      <c r="E13" s="2223"/>
      <c r="F13" s="2223">
        <v>0</v>
      </c>
      <c r="G13" s="2224"/>
      <c r="H13" s="2223">
        <v>0</v>
      </c>
      <c r="I13" s="2225"/>
      <c r="J13" s="2223">
        <v>0</v>
      </c>
      <c r="K13" s="2226">
        <v>0</v>
      </c>
      <c r="L13" s="2226"/>
      <c r="M13" s="2223">
        <v>0</v>
      </c>
      <c r="N13" s="2225"/>
      <c r="O13" s="2223">
        <v>0</v>
      </c>
      <c r="P13" s="2223"/>
      <c r="Q13" s="2223">
        <v>0</v>
      </c>
      <c r="R13" s="2225"/>
      <c r="S13" s="2223">
        <v>0</v>
      </c>
      <c r="T13" s="2223"/>
      <c r="U13" s="2223">
        <v>0</v>
      </c>
      <c r="V13" s="2225"/>
      <c r="W13" s="2223">
        <v>0</v>
      </c>
      <c r="X13" s="2225"/>
      <c r="Y13" s="2198"/>
      <c r="Z13" s="120"/>
    </row>
    <row r="14" spans="1:26" s="121" customFormat="1" ht="8.25" customHeight="1" x14ac:dyDescent="0.15">
      <c r="A14" s="410"/>
      <c r="B14" s="410" t="s">
        <v>753</v>
      </c>
      <c r="C14" s="411"/>
      <c r="D14" s="2223">
        <v>0</v>
      </c>
      <c r="E14" s="2223"/>
      <c r="F14" s="2223">
        <v>0</v>
      </c>
      <c r="G14" s="2224"/>
      <c r="H14" s="2223">
        <v>0</v>
      </c>
      <c r="I14" s="2225"/>
      <c r="J14" s="2223">
        <v>0</v>
      </c>
      <c r="K14" s="2226">
        <v>0</v>
      </c>
      <c r="L14" s="2226"/>
      <c r="M14" s="2223">
        <v>0</v>
      </c>
      <c r="N14" s="2225"/>
      <c r="O14" s="2223">
        <v>0</v>
      </c>
      <c r="P14" s="2223"/>
      <c r="Q14" s="2223">
        <v>0</v>
      </c>
      <c r="R14" s="2225"/>
      <c r="S14" s="2223">
        <v>0</v>
      </c>
      <c r="T14" s="2223"/>
      <c r="U14" s="2223">
        <v>0</v>
      </c>
      <c r="V14" s="2225"/>
      <c r="W14" s="2223">
        <v>0</v>
      </c>
      <c r="X14" s="2225"/>
      <c r="Y14" s="2227"/>
      <c r="Z14" s="120"/>
    </row>
    <row r="15" spans="1:26" s="121" customFormat="1" ht="8.25" customHeight="1" x14ac:dyDescent="0.15">
      <c r="A15" s="279"/>
      <c r="B15" s="279" t="s">
        <v>754</v>
      </c>
      <c r="C15" s="110"/>
      <c r="D15" s="2223">
        <v>0</v>
      </c>
      <c r="E15" s="2223"/>
      <c r="F15" s="2223">
        <v>0</v>
      </c>
      <c r="G15" s="2224"/>
      <c r="H15" s="2223">
        <v>0</v>
      </c>
      <c r="I15" s="2225"/>
      <c r="J15" s="2223">
        <v>0</v>
      </c>
      <c r="K15" s="2226">
        <v>0</v>
      </c>
      <c r="L15" s="2226"/>
      <c r="M15" s="2223">
        <v>0</v>
      </c>
      <c r="N15" s="2225"/>
      <c r="O15" s="2223">
        <v>0</v>
      </c>
      <c r="P15" s="2223"/>
      <c r="Q15" s="2223">
        <v>0</v>
      </c>
      <c r="R15" s="2225"/>
      <c r="S15" s="2223">
        <v>0</v>
      </c>
      <c r="T15" s="2223"/>
      <c r="U15" s="2223">
        <v>0</v>
      </c>
      <c r="V15" s="2225"/>
      <c r="W15" s="2223">
        <v>0</v>
      </c>
      <c r="X15" s="2225"/>
      <c r="Y15" s="2198"/>
      <c r="Z15" s="120"/>
    </row>
    <row r="16" spans="1:26" s="121" customFormat="1" ht="8.25" customHeight="1" x14ac:dyDescent="0.15">
      <c r="A16" s="410"/>
      <c r="B16" s="410" t="s">
        <v>755</v>
      </c>
      <c r="C16" s="411"/>
      <c r="D16" s="2223">
        <v>0</v>
      </c>
      <c r="E16" s="2223"/>
      <c r="F16" s="2223">
        <v>0</v>
      </c>
      <c r="G16" s="2224"/>
      <c r="H16" s="2223">
        <v>0</v>
      </c>
      <c r="I16" s="2225"/>
      <c r="J16" s="2223">
        <v>0</v>
      </c>
      <c r="K16" s="2226">
        <v>0</v>
      </c>
      <c r="L16" s="2226"/>
      <c r="M16" s="2223">
        <v>0</v>
      </c>
      <c r="N16" s="2225"/>
      <c r="O16" s="2223">
        <v>0</v>
      </c>
      <c r="P16" s="2223"/>
      <c r="Q16" s="2223">
        <v>0</v>
      </c>
      <c r="R16" s="2225"/>
      <c r="S16" s="2223">
        <v>0</v>
      </c>
      <c r="T16" s="2223"/>
      <c r="U16" s="2223">
        <v>0</v>
      </c>
      <c r="V16" s="2225"/>
      <c r="W16" s="2223">
        <v>0</v>
      </c>
      <c r="X16" s="2225"/>
      <c r="Y16" s="2227"/>
      <c r="Z16" s="120"/>
    </row>
    <row r="17" spans="1:26" s="121" customFormat="1" ht="8.25" customHeight="1" x14ac:dyDescent="0.15">
      <c r="A17" s="410"/>
      <c r="B17" s="410" t="s">
        <v>756</v>
      </c>
      <c r="C17" s="411"/>
      <c r="D17" s="2223">
        <v>0</v>
      </c>
      <c r="E17" s="2223"/>
      <c r="F17" s="2223">
        <v>0</v>
      </c>
      <c r="G17" s="2224"/>
      <c r="H17" s="2223">
        <v>0</v>
      </c>
      <c r="I17" s="2225"/>
      <c r="J17" s="2223">
        <v>0</v>
      </c>
      <c r="K17" s="2226">
        <v>0</v>
      </c>
      <c r="L17" s="2226"/>
      <c r="M17" s="2223">
        <v>0</v>
      </c>
      <c r="N17" s="2225"/>
      <c r="O17" s="2223">
        <v>0</v>
      </c>
      <c r="P17" s="2223"/>
      <c r="Q17" s="2223">
        <v>0</v>
      </c>
      <c r="R17" s="2225"/>
      <c r="S17" s="2223">
        <v>0</v>
      </c>
      <c r="T17" s="2223"/>
      <c r="U17" s="2223">
        <v>0</v>
      </c>
      <c r="V17" s="2225"/>
      <c r="W17" s="2223">
        <v>0</v>
      </c>
      <c r="X17" s="2225"/>
      <c r="Y17" s="2227"/>
      <c r="Z17" s="120"/>
    </row>
    <row r="18" spans="1:26" s="121" customFormat="1" ht="8.25" customHeight="1" x14ac:dyDescent="0.15">
      <c r="A18" s="410"/>
      <c r="B18" s="412" t="s">
        <v>757</v>
      </c>
      <c r="C18" s="110"/>
      <c r="D18" s="2219">
        <v>0</v>
      </c>
      <c r="E18" s="2219"/>
      <c r="F18" s="2219">
        <v>0</v>
      </c>
      <c r="G18" s="2220"/>
      <c r="H18" s="2219">
        <v>0</v>
      </c>
      <c r="I18" s="2221"/>
      <c r="J18" s="2219">
        <v>0</v>
      </c>
      <c r="K18" s="2222">
        <v>0</v>
      </c>
      <c r="L18" s="2222"/>
      <c r="M18" s="2219">
        <v>0</v>
      </c>
      <c r="N18" s="2221"/>
      <c r="O18" s="2219">
        <v>0</v>
      </c>
      <c r="P18" s="2219"/>
      <c r="Q18" s="2219">
        <v>0</v>
      </c>
      <c r="R18" s="2221"/>
      <c r="S18" s="2219">
        <v>0</v>
      </c>
      <c r="T18" s="2219"/>
      <c r="U18" s="2219">
        <v>0</v>
      </c>
      <c r="V18" s="2221"/>
      <c r="W18" s="2219">
        <v>0</v>
      </c>
      <c r="X18" s="2183"/>
      <c r="Y18" s="2198"/>
      <c r="Z18" s="122"/>
    </row>
    <row r="19" spans="1:26" s="121" customFormat="1" ht="8.25" customHeight="1" x14ac:dyDescent="0.15">
      <c r="A19" s="2654"/>
      <c r="B19" s="2655"/>
      <c r="C19" s="123"/>
      <c r="D19" s="2228">
        <f>SUM(D11:D18)</f>
        <v>71739</v>
      </c>
      <c r="E19" s="2228"/>
      <c r="F19" s="2228">
        <f>SUM(F11:F18)</f>
        <v>0</v>
      </c>
      <c r="G19" s="2201"/>
      <c r="H19" s="2228" t="s">
        <v>133</v>
      </c>
      <c r="I19" s="2202"/>
      <c r="J19" s="2228">
        <f>SUM(J11:J18)</f>
        <v>71739</v>
      </c>
      <c r="K19" s="2229">
        <v>0.01</v>
      </c>
      <c r="L19" s="2229"/>
      <c r="M19" s="2228">
        <f>SUM(M11:M18)</f>
        <v>380587</v>
      </c>
      <c r="N19" s="2202"/>
      <c r="O19" s="2228">
        <v>5</v>
      </c>
      <c r="P19" s="2228"/>
      <c r="Q19" s="2228" t="s">
        <v>133</v>
      </c>
      <c r="R19" s="2202"/>
      <c r="S19" s="2228">
        <f>SUM(S11:S18)</f>
        <v>883</v>
      </c>
      <c r="T19" s="2228"/>
      <c r="U19" s="2228">
        <v>1</v>
      </c>
      <c r="V19" s="2202"/>
      <c r="W19" s="2230">
        <f>SUM(W11:W18)</f>
        <v>1</v>
      </c>
      <c r="X19" s="2202"/>
      <c r="Y19" s="2228">
        <v>11</v>
      </c>
      <c r="Z19" s="124"/>
    </row>
    <row r="20" spans="1:26" s="121" customFormat="1" ht="17.45" customHeight="1" x14ac:dyDescent="0.15">
      <c r="A20" s="2653" t="s">
        <v>536</v>
      </c>
      <c r="B20" s="2637"/>
      <c r="C20" s="191"/>
      <c r="D20" s="2231"/>
      <c r="E20" s="2231"/>
      <c r="F20" s="2231"/>
      <c r="G20" s="2207"/>
      <c r="H20" s="2208"/>
      <c r="I20" s="2183"/>
      <c r="J20" s="2198"/>
      <c r="K20" s="2209"/>
      <c r="L20" s="2209"/>
      <c r="M20" s="2198"/>
      <c r="N20" s="2183"/>
      <c r="O20" s="2213"/>
      <c r="P20" s="2213"/>
      <c r="Q20" s="2212"/>
      <c r="R20" s="2183"/>
      <c r="S20" s="2198"/>
      <c r="T20" s="2198"/>
      <c r="U20" s="2213"/>
      <c r="V20" s="2183"/>
      <c r="W20" s="2211"/>
      <c r="X20" s="2183"/>
      <c r="Y20" s="2232"/>
      <c r="Z20" s="194"/>
    </row>
    <row r="21" spans="1:26" s="121" customFormat="1" ht="8.25" customHeight="1" x14ac:dyDescent="0.15">
      <c r="A21" s="279"/>
      <c r="B21" s="279" t="s">
        <v>750</v>
      </c>
      <c r="C21" s="110"/>
      <c r="D21" s="2198">
        <v>99407</v>
      </c>
      <c r="E21" s="2198"/>
      <c r="F21" s="2198">
        <v>48578</v>
      </c>
      <c r="G21" s="2207"/>
      <c r="H21" s="2198">
        <v>31</v>
      </c>
      <c r="I21" s="2183"/>
      <c r="J21" s="2198">
        <v>114660</v>
      </c>
      <c r="K21" s="2214">
        <v>7.0000000000000007E-2</v>
      </c>
      <c r="L21" s="2214"/>
      <c r="M21" s="2198">
        <v>755251</v>
      </c>
      <c r="N21" s="2183"/>
      <c r="O21" s="2198">
        <v>22</v>
      </c>
      <c r="P21" s="2198"/>
      <c r="Q21" s="2198" t="s">
        <v>133</v>
      </c>
      <c r="R21" s="2183"/>
      <c r="S21" s="2198">
        <v>4852</v>
      </c>
      <c r="T21" s="2198"/>
      <c r="U21" s="2198">
        <v>4.23164137449852</v>
      </c>
      <c r="V21" s="2183"/>
      <c r="W21" s="2198">
        <v>17</v>
      </c>
      <c r="X21" s="2183"/>
      <c r="Y21" s="2198"/>
      <c r="Z21" s="120"/>
    </row>
    <row r="22" spans="1:26" s="121" customFormat="1" ht="8.25" customHeight="1" x14ac:dyDescent="0.15">
      <c r="A22" s="410"/>
      <c r="B22" s="410" t="s">
        <v>751</v>
      </c>
      <c r="C22" s="411"/>
      <c r="D22" s="2215">
        <v>8198</v>
      </c>
      <c r="E22" s="2215"/>
      <c r="F22" s="2215">
        <v>0</v>
      </c>
      <c r="G22" s="2216"/>
      <c r="H22" s="2215">
        <v>0</v>
      </c>
      <c r="I22" s="2217"/>
      <c r="J22" s="2215">
        <v>8198</v>
      </c>
      <c r="K22" s="2218">
        <v>0.19</v>
      </c>
      <c r="L22" s="2218"/>
      <c r="M22" s="2215">
        <v>27002</v>
      </c>
      <c r="N22" s="2217"/>
      <c r="O22" s="2215">
        <v>24</v>
      </c>
      <c r="P22" s="2215"/>
      <c r="Q22" s="2215" t="s">
        <v>133</v>
      </c>
      <c r="R22" s="2217"/>
      <c r="S22" s="2215">
        <v>832</v>
      </c>
      <c r="T22" s="2215"/>
      <c r="U22" s="2215">
        <v>10.1488167845816</v>
      </c>
      <c r="V22" s="2217"/>
      <c r="W22" s="2215">
        <v>4</v>
      </c>
      <c r="X22" s="2225"/>
      <c r="Y22" s="2227"/>
      <c r="Z22" s="120"/>
    </row>
    <row r="23" spans="1:26" s="121" customFormat="1" ht="8.25" customHeight="1" x14ac:dyDescent="0.15">
      <c r="A23" s="279"/>
      <c r="B23" s="279" t="s">
        <v>752</v>
      </c>
      <c r="C23" s="110"/>
      <c r="D23" s="2215">
        <v>19441</v>
      </c>
      <c r="E23" s="2215"/>
      <c r="F23" s="2215">
        <v>4131</v>
      </c>
      <c r="G23" s="2216"/>
      <c r="H23" s="2215">
        <v>96</v>
      </c>
      <c r="I23" s="2217"/>
      <c r="J23" s="2215">
        <v>23421</v>
      </c>
      <c r="K23" s="2218">
        <v>0.31</v>
      </c>
      <c r="L23" s="2218"/>
      <c r="M23" s="2215">
        <v>62257</v>
      </c>
      <c r="N23" s="2217"/>
      <c r="O23" s="2215">
        <v>21</v>
      </c>
      <c r="P23" s="2215"/>
      <c r="Q23" s="2215" t="s">
        <v>133</v>
      </c>
      <c r="R23" s="2217"/>
      <c r="S23" s="2215">
        <v>2981</v>
      </c>
      <c r="T23" s="2215"/>
      <c r="U23" s="2215">
        <v>12.7278937705478</v>
      </c>
      <c r="V23" s="2217"/>
      <c r="W23" s="2215">
        <v>16</v>
      </c>
      <c r="X23" s="2225"/>
      <c r="Y23" s="2198"/>
      <c r="Z23" s="120"/>
    </row>
    <row r="24" spans="1:26" s="121" customFormat="1" ht="8.25" customHeight="1" x14ac:dyDescent="0.15">
      <c r="A24" s="410"/>
      <c r="B24" s="410" t="s">
        <v>753</v>
      </c>
      <c r="C24" s="411"/>
      <c r="D24" s="2215">
        <v>11488</v>
      </c>
      <c r="E24" s="2215"/>
      <c r="F24" s="2215">
        <v>1971</v>
      </c>
      <c r="G24" s="2216"/>
      <c r="H24" s="2215">
        <v>33</v>
      </c>
      <c r="I24" s="2217"/>
      <c r="J24" s="2215">
        <v>12143</v>
      </c>
      <c r="K24" s="2218">
        <v>0.56999999999999995</v>
      </c>
      <c r="L24" s="2218"/>
      <c r="M24" s="2215">
        <v>64986</v>
      </c>
      <c r="N24" s="2217"/>
      <c r="O24" s="2215">
        <v>22</v>
      </c>
      <c r="P24" s="2215"/>
      <c r="Q24" s="2215" t="s">
        <v>133</v>
      </c>
      <c r="R24" s="2217"/>
      <c r="S24" s="2215">
        <v>2459</v>
      </c>
      <c r="T24" s="2215"/>
      <c r="U24" s="2215">
        <v>20.250349995882399</v>
      </c>
      <c r="V24" s="2217"/>
      <c r="W24" s="2215">
        <v>15</v>
      </c>
      <c r="X24" s="2225"/>
      <c r="Y24" s="2227"/>
      <c r="Z24" s="120"/>
    </row>
    <row r="25" spans="1:26" s="121" customFormat="1" ht="8.25" customHeight="1" x14ac:dyDescent="0.15">
      <c r="A25" s="279"/>
      <c r="B25" s="279" t="s">
        <v>754</v>
      </c>
      <c r="C25" s="110"/>
      <c r="D25" s="2215">
        <v>7781</v>
      </c>
      <c r="E25" s="2215"/>
      <c r="F25" s="2215">
        <v>435</v>
      </c>
      <c r="G25" s="2216"/>
      <c r="H25" s="2215">
        <v>34</v>
      </c>
      <c r="I25" s="2217"/>
      <c r="J25" s="2215">
        <v>7928</v>
      </c>
      <c r="K25" s="2218">
        <v>1.28</v>
      </c>
      <c r="L25" s="2218"/>
      <c r="M25" s="2215">
        <v>34378</v>
      </c>
      <c r="N25" s="2217"/>
      <c r="O25" s="2215">
        <v>23</v>
      </c>
      <c r="P25" s="2215"/>
      <c r="Q25" s="2215" t="s">
        <v>133</v>
      </c>
      <c r="R25" s="2217"/>
      <c r="S25" s="2215">
        <v>2990</v>
      </c>
      <c r="T25" s="2215"/>
      <c r="U25" s="2215">
        <v>37.714429868819401</v>
      </c>
      <c r="V25" s="2217"/>
      <c r="W25" s="2215">
        <v>25</v>
      </c>
      <c r="X25" s="2225"/>
      <c r="Y25" s="2198"/>
      <c r="Z25" s="120"/>
    </row>
    <row r="26" spans="1:26" s="121" customFormat="1" ht="8.25" customHeight="1" x14ac:dyDescent="0.15">
      <c r="A26" s="410"/>
      <c r="B26" s="410" t="s">
        <v>755</v>
      </c>
      <c r="C26" s="411"/>
      <c r="D26" s="2215">
        <v>3675</v>
      </c>
      <c r="E26" s="2215"/>
      <c r="F26" s="2215">
        <v>22</v>
      </c>
      <c r="G26" s="2216"/>
      <c r="H26" s="2215">
        <v>41</v>
      </c>
      <c r="I26" s="2217"/>
      <c r="J26" s="2215">
        <v>3684</v>
      </c>
      <c r="K26" s="2218">
        <v>5.88</v>
      </c>
      <c r="L26" s="2218"/>
      <c r="M26" s="2215">
        <v>14558</v>
      </c>
      <c r="N26" s="2217"/>
      <c r="O26" s="2215">
        <v>21</v>
      </c>
      <c r="P26" s="2215"/>
      <c r="Q26" s="2215" t="s">
        <v>133</v>
      </c>
      <c r="R26" s="2217"/>
      <c r="S26" s="2215">
        <v>2836</v>
      </c>
      <c r="T26" s="2215"/>
      <c r="U26" s="2215">
        <v>76.981541802388705</v>
      </c>
      <c r="V26" s="2217"/>
      <c r="W26" s="2215">
        <v>44</v>
      </c>
      <c r="X26" s="2225"/>
      <c r="Y26" s="2227"/>
      <c r="Z26" s="120"/>
    </row>
    <row r="27" spans="1:26" s="121" customFormat="1" ht="8.25" customHeight="1" x14ac:dyDescent="0.15">
      <c r="A27" s="410"/>
      <c r="B27" s="410" t="s">
        <v>756</v>
      </c>
      <c r="C27" s="411"/>
      <c r="D27" s="2215">
        <v>544</v>
      </c>
      <c r="E27" s="2215"/>
      <c r="F27" s="2215">
        <v>36</v>
      </c>
      <c r="G27" s="2216"/>
      <c r="H27" s="2215">
        <v>39</v>
      </c>
      <c r="I27" s="2217"/>
      <c r="J27" s="2215">
        <v>557</v>
      </c>
      <c r="K27" s="2218">
        <v>36.96</v>
      </c>
      <c r="L27" s="2218"/>
      <c r="M27" s="2215">
        <v>3583</v>
      </c>
      <c r="N27" s="2217"/>
      <c r="O27" s="2215">
        <v>25</v>
      </c>
      <c r="P27" s="2215"/>
      <c r="Q27" s="2215" t="s">
        <v>133</v>
      </c>
      <c r="R27" s="2217"/>
      <c r="S27" s="2215">
        <v>832</v>
      </c>
      <c r="T27" s="2215"/>
      <c r="U27" s="2215">
        <v>149.37163375224401</v>
      </c>
      <c r="V27" s="2217"/>
      <c r="W27" s="2215">
        <v>48</v>
      </c>
      <c r="X27" s="2225"/>
      <c r="Y27" s="2227"/>
      <c r="Z27" s="120"/>
    </row>
    <row r="28" spans="1:26" s="121" customFormat="1" ht="8.25" customHeight="1" x14ac:dyDescent="0.15">
      <c r="A28" s="410"/>
      <c r="B28" s="412" t="s">
        <v>757</v>
      </c>
      <c r="C28" s="110"/>
      <c r="D28" s="2219">
        <v>346</v>
      </c>
      <c r="E28" s="2219"/>
      <c r="F28" s="2219">
        <v>12</v>
      </c>
      <c r="G28" s="2220"/>
      <c r="H28" s="2219">
        <v>0</v>
      </c>
      <c r="I28" s="2221"/>
      <c r="J28" s="2219">
        <v>346</v>
      </c>
      <c r="K28" s="2222">
        <v>100</v>
      </c>
      <c r="L28" s="2222"/>
      <c r="M28" s="2219">
        <v>2204</v>
      </c>
      <c r="N28" s="2221"/>
      <c r="O28" s="2219">
        <v>26</v>
      </c>
      <c r="P28" s="2219"/>
      <c r="Q28" s="2219" t="s">
        <v>133</v>
      </c>
      <c r="R28" s="2221"/>
      <c r="S28" s="2219">
        <v>393</v>
      </c>
      <c r="T28" s="2219"/>
      <c r="U28" s="2215">
        <v>113.58381502890199</v>
      </c>
      <c r="V28" s="2221"/>
      <c r="W28" s="2219">
        <v>67</v>
      </c>
      <c r="X28" s="2183"/>
      <c r="Y28" s="2198"/>
      <c r="Z28" s="122"/>
    </row>
    <row r="29" spans="1:26" s="121" customFormat="1" ht="8.25" customHeight="1" x14ac:dyDescent="0.15">
      <c r="A29" s="2654"/>
      <c r="B29" s="2655"/>
      <c r="C29" s="123"/>
      <c r="D29" s="2228">
        <f>SUM(D21:D28)</f>
        <v>150880</v>
      </c>
      <c r="E29" s="2228"/>
      <c r="F29" s="2228">
        <f>SUM(F21:F28)</f>
        <v>55185</v>
      </c>
      <c r="G29" s="2201"/>
      <c r="H29" s="2228">
        <v>36</v>
      </c>
      <c r="I29" s="2202"/>
      <c r="J29" s="2228">
        <f>SUM(J21:J28)</f>
        <v>170937</v>
      </c>
      <c r="K29" s="2229">
        <v>0.65</v>
      </c>
      <c r="L29" s="2229"/>
      <c r="M29" s="2228">
        <f>SUM(M21:M28)</f>
        <v>964219</v>
      </c>
      <c r="N29" s="2202"/>
      <c r="O29" s="2228">
        <v>22</v>
      </c>
      <c r="P29" s="2228"/>
      <c r="Q29" s="2228" t="s">
        <v>133</v>
      </c>
      <c r="R29" s="2202"/>
      <c r="S29" s="2228">
        <f>SUM(S21:S28)</f>
        <v>18175</v>
      </c>
      <c r="T29" s="2228"/>
      <c r="U29" s="2228">
        <v>11</v>
      </c>
      <c r="V29" s="2202"/>
      <c r="W29" s="2228">
        <f>SUM(W21:W28)</f>
        <v>236</v>
      </c>
      <c r="X29" s="2202"/>
      <c r="Y29" s="2228">
        <v>116</v>
      </c>
      <c r="Z29" s="124"/>
    </row>
    <row r="30" spans="1:26" s="121" customFormat="1" ht="16.5" customHeight="1" x14ac:dyDescent="0.15">
      <c r="A30" s="2653" t="s">
        <v>537</v>
      </c>
      <c r="B30" s="2637"/>
      <c r="C30" s="195"/>
      <c r="D30" s="2233"/>
      <c r="E30" s="2234"/>
      <c r="F30" s="2233"/>
      <c r="G30" s="2235"/>
      <c r="H30" s="2236"/>
      <c r="I30" s="2237"/>
      <c r="J30" s="2233"/>
      <c r="K30" s="2238"/>
      <c r="L30" s="2238"/>
      <c r="M30" s="2233"/>
      <c r="N30" s="2237"/>
      <c r="O30" s="2236"/>
      <c r="P30" s="2233"/>
      <c r="Q30" s="2239"/>
      <c r="R30" s="2237"/>
      <c r="S30" s="2233"/>
      <c r="T30" s="2234"/>
      <c r="U30" s="2236"/>
      <c r="V30" s="2237"/>
      <c r="W30" s="2233"/>
      <c r="X30" s="2237"/>
      <c r="Y30" s="2233"/>
      <c r="Z30" s="125"/>
    </row>
    <row r="31" spans="1:26" s="121" customFormat="1" ht="8.25" customHeight="1" x14ac:dyDescent="0.15">
      <c r="A31" s="597"/>
      <c r="B31" s="279" t="s">
        <v>750</v>
      </c>
      <c r="C31" s="110"/>
      <c r="D31" s="2198">
        <v>3259</v>
      </c>
      <c r="E31" s="2198"/>
      <c r="F31" s="2198">
        <v>46774</v>
      </c>
      <c r="G31" s="2207"/>
      <c r="H31" s="2198">
        <v>77</v>
      </c>
      <c r="I31" s="2183"/>
      <c r="J31" s="2198">
        <v>39419</v>
      </c>
      <c r="K31" s="2214">
        <v>0.06</v>
      </c>
      <c r="L31" s="2214"/>
      <c r="M31" s="2198">
        <v>4017902</v>
      </c>
      <c r="N31" s="2183"/>
      <c r="O31" s="2198">
        <v>95</v>
      </c>
      <c r="P31" s="2198"/>
      <c r="Q31" s="2198" t="s">
        <v>133</v>
      </c>
      <c r="R31" s="2183"/>
      <c r="S31" s="2198">
        <v>1410</v>
      </c>
      <c r="T31" s="2198"/>
      <c r="U31" s="2198">
        <v>3.5769552753748202</v>
      </c>
      <c r="V31" s="2183"/>
      <c r="W31" s="2198">
        <v>21</v>
      </c>
      <c r="X31" s="2183"/>
      <c r="Y31" s="2198"/>
      <c r="Z31" s="120"/>
    </row>
    <row r="32" spans="1:26" s="121" customFormat="1" ht="8.25" customHeight="1" x14ac:dyDescent="0.15">
      <c r="A32" s="410"/>
      <c r="B32" s="410" t="s">
        <v>751</v>
      </c>
      <c r="C32" s="411"/>
      <c r="D32" s="2215">
        <v>602</v>
      </c>
      <c r="E32" s="2215"/>
      <c r="F32" s="2215">
        <v>4551</v>
      </c>
      <c r="G32" s="2216"/>
      <c r="H32" s="2215">
        <v>83</v>
      </c>
      <c r="I32" s="2217"/>
      <c r="J32" s="2215">
        <v>4401</v>
      </c>
      <c r="K32" s="2218">
        <v>0.21</v>
      </c>
      <c r="L32" s="2218"/>
      <c r="M32" s="2215">
        <v>1236131</v>
      </c>
      <c r="N32" s="2217"/>
      <c r="O32" s="2215">
        <v>87</v>
      </c>
      <c r="P32" s="2215"/>
      <c r="Q32" s="2215" t="s">
        <v>133</v>
      </c>
      <c r="R32" s="2217"/>
      <c r="S32" s="2215">
        <v>455</v>
      </c>
      <c r="T32" s="2215"/>
      <c r="U32" s="2215">
        <v>10.338559418314</v>
      </c>
      <c r="V32" s="2217"/>
      <c r="W32" s="2215">
        <v>8</v>
      </c>
      <c r="X32" s="2240"/>
      <c r="Y32" s="2227"/>
      <c r="Z32" s="120"/>
    </row>
    <row r="33" spans="1:26" s="121" customFormat="1" ht="8.25" customHeight="1" x14ac:dyDescent="0.15">
      <c r="A33" s="279"/>
      <c r="B33" s="279" t="s">
        <v>752</v>
      </c>
      <c r="C33" s="110"/>
      <c r="D33" s="2215">
        <v>2456</v>
      </c>
      <c r="E33" s="2215"/>
      <c r="F33" s="2215">
        <v>6715</v>
      </c>
      <c r="G33" s="2216"/>
      <c r="H33" s="2215">
        <v>67</v>
      </c>
      <c r="I33" s="2217"/>
      <c r="J33" s="2215">
        <v>6947</v>
      </c>
      <c r="K33" s="2218">
        <v>0.34</v>
      </c>
      <c r="L33" s="2218"/>
      <c r="M33" s="2215">
        <v>1064662</v>
      </c>
      <c r="N33" s="2217"/>
      <c r="O33" s="2215">
        <v>90</v>
      </c>
      <c r="P33" s="2215"/>
      <c r="Q33" s="2215" t="s">
        <v>133</v>
      </c>
      <c r="R33" s="2217"/>
      <c r="S33" s="2215">
        <v>1092</v>
      </c>
      <c r="T33" s="2215"/>
      <c r="U33" s="2215">
        <v>15.7190154023319</v>
      </c>
      <c r="V33" s="2217"/>
      <c r="W33" s="2215">
        <v>21</v>
      </c>
      <c r="X33" s="2183"/>
      <c r="Y33" s="2198"/>
      <c r="Z33" s="120"/>
    </row>
    <row r="34" spans="1:26" s="121" customFormat="1" ht="8.25" customHeight="1" x14ac:dyDescent="0.15">
      <c r="A34" s="410"/>
      <c r="B34" s="410" t="s">
        <v>753</v>
      </c>
      <c r="C34" s="411"/>
      <c r="D34" s="2215">
        <v>2590</v>
      </c>
      <c r="E34" s="2215"/>
      <c r="F34" s="2215">
        <v>3706</v>
      </c>
      <c r="G34" s="2216"/>
      <c r="H34" s="2215">
        <v>59</v>
      </c>
      <c r="I34" s="2217"/>
      <c r="J34" s="2215">
        <v>4775</v>
      </c>
      <c r="K34" s="2218">
        <v>0.66</v>
      </c>
      <c r="L34" s="2218"/>
      <c r="M34" s="2215">
        <v>573818</v>
      </c>
      <c r="N34" s="2217"/>
      <c r="O34" s="2215">
        <v>89</v>
      </c>
      <c r="P34" s="2215"/>
      <c r="Q34" s="2215" t="s">
        <v>133</v>
      </c>
      <c r="R34" s="2217"/>
      <c r="S34" s="2215">
        <v>1258</v>
      </c>
      <c r="T34" s="2215"/>
      <c r="U34" s="2215">
        <v>26.345549738219901</v>
      </c>
      <c r="V34" s="2217"/>
      <c r="W34" s="2215">
        <v>28</v>
      </c>
      <c r="X34" s="2240"/>
      <c r="Y34" s="2227"/>
      <c r="Z34" s="120"/>
    </row>
    <row r="35" spans="1:26" s="121" customFormat="1" ht="8.25" customHeight="1" x14ac:dyDescent="0.15">
      <c r="A35" s="279"/>
      <c r="B35" s="279" t="s">
        <v>754</v>
      </c>
      <c r="C35" s="110"/>
      <c r="D35" s="2215">
        <v>5386</v>
      </c>
      <c r="E35" s="2215"/>
      <c r="F35" s="2215">
        <v>6843</v>
      </c>
      <c r="G35" s="2216"/>
      <c r="H35" s="2215">
        <v>70</v>
      </c>
      <c r="I35" s="2217"/>
      <c r="J35" s="2215">
        <v>10170</v>
      </c>
      <c r="K35" s="2218">
        <v>1.44</v>
      </c>
      <c r="L35" s="2218"/>
      <c r="M35" s="2215">
        <v>1926239</v>
      </c>
      <c r="N35" s="2217"/>
      <c r="O35" s="2215">
        <v>90</v>
      </c>
      <c r="P35" s="2215"/>
      <c r="Q35" s="2215" t="s">
        <v>133</v>
      </c>
      <c r="R35" s="2217"/>
      <c r="S35" s="2215">
        <v>4885</v>
      </c>
      <c r="T35" s="2215"/>
      <c r="U35" s="2215">
        <v>48.0334316617502</v>
      </c>
      <c r="V35" s="2217"/>
      <c r="W35" s="2215">
        <v>133</v>
      </c>
      <c r="X35" s="2183"/>
      <c r="Y35" s="2198"/>
      <c r="Z35" s="120"/>
    </row>
    <row r="36" spans="1:26" s="121" customFormat="1" ht="8.25" customHeight="1" x14ac:dyDescent="0.15">
      <c r="A36" s="410"/>
      <c r="B36" s="410" t="s">
        <v>755</v>
      </c>
      <c r="C36" s="411"/>
      <c r="D36" s="2215">
        <v>4571</v>
      </c>
      <c r="E36" s="2215"/>
      <c r="F36" s="2215">
        <v>2113</v>
      </c>
      <c r="G36" s="2216"/>
      <c r="H36" s="2215">
        <v>70</v>
      </c>
      <c r="I36" s="2217"/>
      <c r="J36" s="2215">
        <v>6047</v>
      </c>
      <c r="K36" s="2218">
        <v>4.3600000000000003</v>
      </c>
      <c r="L36" s="2218"/>
      <c r="M36" s="2215">
        <v>1001633</v>
      </c>
      <c r="N36" s="2217"/>
      <c r="O36" s="2215">
        <v>88</v>
      </c>
      <c r="P36" s="2215"/>
      <c r="Q36" s="2215" t="s">
        <v>133</v>
      </c>
      <c r="R36" s="2217"/>
      <c r="S36" s="2215">
        <v>6060</v>
      </c>
      <c r="T36" s="2215"/>
      <c r="U36" s="2215">
        <v>100.21498263601799</v>
      </c>
      <c r="V36" s="2217"/>
      <c r="W36" s="2215">
        <v>233</v>
      </c>
      <c r="X36" s="2240"/>
      <c r="Y36" s="2227"/>
      <c r="Z36" s="120"/>
    </row>
    <row r="37" spans="1:26" s="121" customFormat="1" ht="8.25" customHeight="1" x14ac:dyDescent="0.15">
      <c r="A37" s="410"/>
      <c r="B37" s="410" t="s">
        <v>756</v>
      </c>
      <c r="C37" s="411"/>
      <c r="D37" s="2215">
        <v>862</v>
      </c>
      <c r="E37" s="2215"/>
      <c r="F37" s="2215">
        <v>417</v>
      </c>
      <c r="G37" s="2216"/>
      <c r="H37" s="2215">
        <v>60</v>
      </c>
      <c r="I37" s="2217"/>
      <c r="J37" s="2215">
        <v>1112</v>
      </c>
      <c r="K37" s="2218">
        <v>29.38</v>
      </c>
      <c r="L37" s="2218"/>
      <c r="M37" s="2215">
        <v>268157</v>
      </c>
      <c r="N37" s="2217"/>
      <c r="O37" s="2215">
        <v>89</v>
      </c>
      <c r="P37" s="2215"/>
      <c r="Q37" s="2215" t="s">
        <v>133</v>
      </c>
      <c r="R37" s="2217"/>
      <c r="S37" s="2215">
        <v>2516</v>
      </c>
      <c r="T37" s="2215"/>
      <c r="U37" s="2215">
        <v>226.25899280575501</v>
      </c>
      <c r="V37" s="2217"/>
      <c r="W37" s="2215">
        <v>290</v>
      </c>
      <c r="X37" s="2240"/>
      <c r="Y37" s="2227"/>
      <c r="Z37" s="120"/>
    </row>
    <row r="38" spans="1:26" s="121" customFormat="1" ht="8.25" customHeight="1" x14ac:dyDescent="0.15">
      <c r="A38" s="410"/>
      <c r="B38" s="412" t="s">
        <v>757</v>
      </c>
      <c r="C38" s="110"/>
      <c r="D38" s="2219">
        <v>45</v>
      </c>
      <c r="E38" s="2219"/>
      <c r="F38" s="2219">
        <v>0</v>
      </c>
      <c r="G38" s="2220"/>
      <c r="H38" s="2219">
        <v>0</v>
      </c>
      <c r="I38" s="2221"/>
      <c r="J38" s="2219">
        <v>45</v>
      </c>
      <c r="K38" s="2222">
        <v>100</v>
      </c>
      <c r="L38" s="2222"/>
      <c r="M38" s="2219">
        <v>14827</v>
      </c>
      <c r="N38" s="2221"/>
      <c r="O38" s="2219">
        <v>86</v>
      </c>
      <c r="P38" s="2219"/>
      <c r="Q38" s="2219" t="s">
        <v>133</v>
      </c>
      <c r="R38" s="2221"/>
      <c r="S38" s="2219">
        <v>74</v>
      </c>
      <c r="T38" s="2219"/>
      <c r="U38" s="2215">
        <v>164.444444444444</v>
      </c>
      <c r="V38" s="2221"/>
      <c r="W38" s="2219">
        <v>37</v>
      </c>
      <c r="X38" s="2183"/>
      <c r="Y38" s="2198"/>
      <c r="Z38" s="122"/>
    </row>
    <row r="39" spans="1:26" s="121" customFormat="1" ht="8.25" customHeight="1" x14ac:dyDescent="0.15">
      <c r="A39" s="2654"/>
      <c r="B39" s="2655"/>
      <c r="C39" s="123"/>
      <c r="D39" s="2228">
        <f>SUM(D31:D38)</f>
        <v>19771</v>
      </c>
      <c r="E39" s="2228"/>
      <c r="F39" s="2228">
        <f>SUM(F31:F38)</f>
        <v>71119</v>
      </c>
      <c r="G39" s="2201"/>
      <c r="H39" s="2228">
        <v>75</v>
      </c>
      <c r="I39" s="2202"/>
      <c r="J39" s="2228">
        <f>SUM(J31:J38)</f>
        <v>72916</v>
      </c>
      <c r="K39" s="2229">
        <v>1.19</v>
      </c>
      <c r="L39" s="2229"/>
      <c r="M39" s="2228">
        <f>SUM(M31:M38)</f>
        <v>10103369</v>
      </c>
      <c r="N39" s="2202"/>
      <c r="O39" s="2228">
        <v>92</v>
      </c>
      <c r="P39" s="2228"/>
      <c r="Q39" s="2228" t="s">
        <v>133</v>
      </c>
      <c r="R39" s="2202"/>
      <c r="S39" s="2228">
        <f>SUM(S31:S38)</f>
        <v>17750</v>
      </c>
      <c r="T39" s="2228"/>
      <c r="U39" s="2228">
        <v>24</v>
      </c>
      <c r="V39" s="2202"/>
      <c r="W39" s="2228">
        <f>SUM(W31:W38)</f>
        <v>771</v>
      </c>
      <c r="X39" s="2202"/>
      <c r="Y39" s="2228">
        <v>819</v>
      </c>
      <c r="Z39" s="124"/>
    </row>
    <row r="40" spans="1:26" s="121" customFormat="1" ht="8.25" customHeight="1" x14ac:dyDescent="0.15">
      <c r="A40" s="2637" t="s">
        <v>538</v>
      </c>
      <c r="B40" s="2637"/>
      <c r="C40" s="181"/>
      <c r="D40" s="2234"/>
      <c r="E40" s="2234"/>
      <c r="F40" s="2234"/>
      <c r="G40" s="2235"/>
      <c r="H40" s="2236"/>
      <c r="I40" s="2237"/>
      <c r="J40" s="2234"/>
      <c r="K40" s="2238"/>
      <c r="L40" s="2238"/>
      <c r="M40" s="2234"/>
      <c r="N40" s="2237"/>
      <c r="O40" s="2236"/>
      <c r="P40" s="2233"/>
      <c r="Q40" s="2239"/>
      <c r="R40" s="2237"/>
      <c r="S40" s="2234"/>
      <c r="T40" s="2234"/>
      <c r="U40" s="2236"/>
      <c r="V40" s="2237"/>
      <c r="W40" s="2234"/>
      <c r="X40" s="2237"/>
      <c r="Y40" s="2233"/>
      <c r="Z40" s="125"/>
    </row>
    <row r="41" spans="1:26" s="121" customFormat="1" ht="8.25" customHeight="1" x14ac:dyDescent="0.15">
      <c r="A41" s="279"/>
      <c r="B41" s="279" t="s">
        <v>750</v>
      </c>
      <c r="C41" s="110"/>
      <c r="D41" s="2198">
        <v>3496</v>
      </c>
      <c r="E41" s="2198"/>
      <c r="F41" s="2198">
        <v>1533</v>
      </c>
      <c r="G41" s="2207"/>
      <c r="H41" s="2198">
        <v>77</v>
      </c>
      <c r="I41" s="2183"/>
      <c r="J41" s="2198">
        <v>4677</v>
      </c>
      <c r="K41" s="2214">
        <v>0.11</v>
      </c>
      <c r="L41" s="2214"/>
      <c r="M41" s="2198">
        <v>87696</v>
      </c>
      <c r="N41" s="2183"/>
      <c r="O41" s="2198">
        <v>44</v>
      </c>
      <c r="P41" s="2198"/>
      <c r="Q41" s="2198" t="s">
        <v>133</v>
      </c>
      <c r="R41" s="2183"/>
      <c r="S41" s="2198">
        <v>522</v>
      </c>
      <c r="T41" s="2198"/>
      <c r="U41" s="2198">
        <v>11.1610006414368</v>
      </c>
      <c r="V41" s="2183"/>
      <c r="W41" s="2198">
        <v>2</v>
      </c>
      <c r="X41" s="2183"/>
      <c r="Y41" s="2198"/>
      <c r="Z41" s="120"/>
    </row>
    <row r="42" spans="1:26" s="121" customFormat="1" ht="8.25" customHeight="1" x14ac:dyDescent="0.15">
      <c r="A42" s="410"/>
      <c r="B42" s="410" t="s">
        <v>751</v>
      </c>
      <c r="C42" s="411"/>
      <c r="D42" s="2215">
        <v>65</v>
      </c>
      <c r="E42" s="2215"/>
      <c r="F42" s="2215">
        <v>14</v>
      </c>
      <c r="G42" s="2216"/>
      <c r="H42" s="2215">
        <v>7</v>
      </c>
      <c r="I42" s="2217"/>
      <c r="J42" s="2215">
        <v>66</v>
      </c>
      <c r="K42" s="2218">
        <v>0.23</v>
      </c>
      <c r="L42" s="2218"/>
      <c r="M42" s="2215">
        <v>17868</v>
      </c>
      <c r="N42" s="2217"/>
      <c r="O42" s="2215">
        <v>84</v>
      </c>
      <c r="P42" s="2215"/>
      <c r="Q42" s="2215" t="s">
        <v>133</v>
      </c>
      <c r="R42" s="2217"/>
      <c r="S42" s="2215">
        <v>25</v>
      </c>
      <c r="T42" s="2215"/>
      <c r="U42" s="2215">
        <v>37.878787878787897</v>
      </c>
      <c r="V42" s="2217"/>
      <c r="W42" s="2215">
        <v>0</v>
      </c>
      <c r="X42" s="2240"/>
      <c r="Y42" s="2227"/>
      <c r="Z42" s="120"/>
    </row>
    <row r="43" spans="1:26" s="121" customFormat="1" ht="8.25" customHeight="1" x14ac:dyDescent="0.15">
      <c r="A43" s="279"/>
      <c r="B43" s="279" t="s">
        <v>752</v>
      </c>
      <c r="C43" s="110"/>
      <c r="D43" s="2215">
        <v>914</v>
      </c>
      <c r="E43" s="2215"/>
      <c r="F43" s="2215">
        <v>877</v>
      </c>
      <c r="G43" s="2216"/>
      <c r="H43" s="2215">
        <v>57</v>
      </c>
      <c r="I43" s="2217"/>
      <c r="J43" s="2215">
        <v>1413</v>
      </c>
      <c r="K43" s="2218">
        <v>0.28999999999999998</v>
      </c>
      <c r="L43" s="2218"/>
      <c r="M43" s="2215">
        <v>46197</v>
      </c>
      <c r="N43" s="2217"/>
      <c r="O43" s="2215">
        <v>80</v>
      </c>
      <c r="P43" s="2215"/>
      <c r="Q43" s="2215" t="s">
        <v>133</v>
      </c>
      <c r="R43" s="2217"/>
      <c r="S43" s="2215">
        <v>616</v>
      </c>
      <c r="T43" s="2215"/>
      <c r="U43" s="2215">
        <v>43.595187544232097</v>
      </c>
      <c r="V43" s="2217"/>
      <c r="W43" s="2215">
        <v>3</v>
      </c>
      <c r="X43" s="2183"/>
      <c r="Y43" s="2198"/>
      <c r="Z43" s="120"/>
    </row>
    <row r="44" spans="1:26" s="121" customFormat="1" ht="8.25" customHeight="1" x14ac:dyDescent="0.15">
      <c r="A44" s="410"/>
      <c r="B44" s="410" t="s">
        <v>753</v>
      </c>
      <c r="C44" s="411"/>
      <c r="D44" s="2215">
        <v>816</v>
      </c>
      <c r="E44" s="2215"/>
      <c r="F44" s="2215">
        <v>137</v>
      </c>
      <c r="G44" s="2216"/>
      <c r="H44" s="2215">
        <v>55</v>
      </c>
      <c r="I44" s="2217"/>
      <c r="J44" s="2215">
        <v>892</v>
      </c>
      <c r="K44" s="2218">
        <v>0.6</v>
      </c>
      <c r="L44" s="2218"/>
      <c r="M44" s="2215">
        <v>28869</v>
      </c>
      <c r="N44" s="2217"/>
      <c r="O44" s="2215">
        <v>74</v>
      </c>
      <c r="P44" s="2215"/>
      <c r="Q44" s="2215" t="s">
        <v>133</v>
      </c>
      <c r="R44" s="2217"/>
      <c r="S44" s="2215">
        <v>558</v>
      </c>
      <c r="T44" s="2215"/>
      <c r="U44" s="2215">
        <v>62.556053811659197</v>
      </c>
      <c r="V44" s="2217"/>
      <c r="W44" s="2215">
        <v>4</v>
      </c>
      <c r="X44" s="2240"/>
      <c r="Y44" s="2227"/>
      <c r="Z44" s="120"/>
    </row>
    <row r="45" spans="1:26" s="121" customFormat="1" ht="8.25" customHeight="1" x14ac:dyDescent="0.15">
      <c r="A45" s="410"/>
      <c r="B45" s="410" t="s">
        <v>754</v>
      </c>
      <c r="C45" s="411"/>
      <c r="D45" s="2215">
        <v>4173</v>
      </c>
      <c r="E45" s="2215"/>
      <c r="F45" s="2215">
        <v>694</v>
      </c>
      <c r="G45" s="2216"/>
      <c r="H45" s="2215">
        <v>58</v>
      </c>
      <c r="I45" s="2217"/>
      <c r="J45" s="2215">
        <v>4576</v>
      </c>
      <c r="K45" s="2218">
        <v>1.17</v>
      </c>
      <c r="L45" s="2218"/>
      <c r="M45" s="2215">
        <v>122355</v>
      </c>
      <c r="N45" s="2217"/>
      <c r="O45" s="2215">
        <v>81</v>
      </c>
      <c r="P45" s="2215"/>
      <c r="Q45" s="2215" t="s">
        <v>133</v>
      </c>
      <c r="R45" s="2217"/>
      <c r="S45" s="2215">
        <v>4145</v>
      </c>
      <c r="T45" s="2215"/>
      <c r="U45" s="2215">
        <v>90.581293706293707</v>
      </c>
      <c r="V45" s="2217"/>
      <c r="W45" s="2215">
        <v>43</v>
      </c>
      <c r="X45" s="2240"/>
      <c r="Y45" s="2227"/>
      <c r="Z45" s="120"/>
    </row>
    <row r="46" spans="1:26" s="121" customFormat="1" ht="8.25" customHeight="1" x14ac:dyDescent="0.15">
      <c r="A46" s="410"/>
      <c r="B46" s="410" t="s">
        <v>755</v>
      </c>
      <c r="C46" s="411"/>
      <c r="D46" s="2215">
        <v>2421</v>
      </c>
      <c r="E46" s="2215"/>
      <c r="F46" s="2215">
        <v>155</v>
      </c>
      <c r="G46" s="2216"/>
      <c r="H46" s="2215">
        <v>75</v>
      </c>
      <c r="I46" s="2217"/>
      <c r="J46" s="2215">
        <v>2537</v>
      </c>
      <c r="K46" s="2218">
        <v>4.17</v>
      </c>
      <c r="L46" s="2218"/>
      <c r="M46" s="2215">
        <v>148201</v>
      </c>
      <c r="N46" s="2217"/>
      <c r="O46" s="2215">
        <v>62</v>
      </c>
      <c r="P46" s="2215"/>
      <c r="Q46" s="2215" t="s">
        <v>133</v>
      </c>
      <c r="R46" s="2217"/>
      <c r="S46" s="2215">
        <v>2449</v>
      </c>
      <c r="T46" s="2215"/>
      <c r="U46" s="2215">
        <v>96.531336223886498</v>
      </c>
      <c r="V46" s="2217"/>
      <c r="W46" s="2215">
        <v>74</v>
      </c>
      <c r="X46" s="2240"/>
      <c r="Y46" s="2227"/>
      <c r="Z46" s="120"/>
    </row>
    <row r="47" spans="1:26" s="121" customFormat="1" ht="8.25" customHeight="1" x14ac:dyDescent="0.15">
      <c r="A47" s="410"/>
      <c r="B47" s="410" t="s">
        <v>756</v>
      </c>
      <c r="C47" s="411"/>
      <c r="D47" s="2215">
        <v>574</v>
      </c>
      <c r="E47" s="2215"/>
      <c r="F47" s="2215">
        <v>342</v>
      </c>
      <c r="G47" s="2216"/>
      <c r="H47" s="2215">
        <v>60</v>
      </c>
      <c r="I47" s="2217"/>
      <c r="J47" s="2215">
        <v>779</v>
      </c>
      <c r="K47" s="2218">
        <v>48.84</v>
      </c>
      <c r="L47" s="2218"/>
      <c r="M47" s="2215">
        <v>280679</v>
      </c>
      <c r="N47" s="2217"/>
      <c r="O47" s="2215">
        <v>34</v>
      </c>
      <c r="P47" s="2215"/>
      <c r="Q47" s="2215" t="s">
        <v>133</v>
      </c>
      <c r="R47" s="2217"/>
      <c r="S47" s="2215">
        <v>620</v>
      </c>
      <c r="T47" s="2215"/>
      <c r="U47" s="2215">
        <v>79.589216944800995</v>
      </c>
      <c r="V47" s="2217"/>
      <c r="W47" s="2215">
        <v>96</v>
      </c>
      <c r="X47" s="2240"/>
      <c r="Y47" s="2227"/>
      <c r="Z47" s="120"/>
    </row>
    <row r="48" spans="1:26" s="121" customFormat="1" ht="8.25" customHeight="1" x14ac:dyDescent="0.15">
      <c r="A48" s="410"/>
      <c r="B48" s="412" t="s">
        <v>757</v>
      </c>
      <c r="C48" s="110"/>
      <c r="D48" s="2219">
        <v>63</v>
      </c>
      <c r="E48" s="2219"/>
      <c r="F48" s="2219">
        <v>0</v>
      </c>
      <c r="G48" s="2220"/>
      <c r="H48" s="2219">
        <v>0</v>
      </c>
      <c r="I48" s="2221"/>
      <c r="J48" s="2219">
        <v>63</v>
      </c>
      <c r="K48" s="2222">
        <v>100</v>
      </c>
      <c r="L48" s="2222"/>
      <c r="M48" s="2219">
        <v>10119</v>
      </c>
      <c r="N48" s="2221"/>
      <c r="O48" s="2219">
        <v>78</v>
      </c>
      <c r="P48" s="2219"/>
      <c r="Q48" s="2219" t="s">
        <v>133</v>
      </c>
      <c r="R48" s="2221"/>
      <c r="S48" s="2219">
        <v>10</v>
      </c>
      <c r="T48" s="2219"/>
      <c r="U48" s="2215">
        <v>15.8730158730159</v>
      </c>
      <c r="V48" s="2221"/>
      <c r="W48" s="2219">
        <v>59</v>
      </c>
      <c r="X48" s="2183"/>
      <c r="Y48" s="2198"/>
      <c r="Z48" s="122"/>
    </row>
    <row r="49" spans="1:26" s="121" customFormat="1" ht="8.25" customHeight="1" x14ac:dyDescent="0.15">
      <c r="A49" s="2656"/>
      <c r="B49" s="2656"/>
      <c r="C49" s="123"/>
      <c r="D49" s="2228">
        <f>SUM(D41:D48)</f>
        <v>12522</v>
      </c>
      <c r="E49" s="2228"/>
      <c r="F49" s="2228">
        <f>SUM(F41:F48)</f>
        <v>3752</v>
      </c>
      <c r="G49" s="2201"/>
      <c r="H49" s="2228">
        <v>66</v>
      </c>
      <c r="I49" s="2202"/>
      <c r="J49" s="2228">
        <f>SUM(J41:J48)</f>
        <v>15003</v>
      </c>
      <c r="K49" s="2229">
        <v>4.12</v>
      </c>
      <c r="L49" s="2229"/>
      <c r="M49" s="2228">
        <f>SUM(M41:M48)</f>
        <v>741984</v>
      </c>
      <c r="N49" s="2202"/>
      <c r="O49" s="2228">
        <v>63</v>
      </c>
      <c r="P49" s="2228"/>
      <c r="Q49" s="2228" t="s">
        <v>133</v>
      </c>
      <c r="R49" s="2202"/>
      <c r="S49" s="2228">
        <f>SUM(S41:S48)</f>
        <v>8945</v>
      </c>
      <c r="T49" s="2228"/>
      <c r="U49" s="2228">
        <v>60</v>
      </c>
      <c r="V49" s="2202"/>
      <c r="W49" s="2228">
        <f>SUM(W41:W48)</f>
        <v>281</v>
      </c>
      <c r="X49" s="2202"/>
      <c r="Y49" s="2228">
        <v>164</v>
      </c>
      <c r="Z49" s="124"/>
    </row>
    <row r="50" spans="1:26" s="121" customFormat="1" ht="10.5" customHeight="1" thickBot="1" x14ac:dyDescent="0.2">
      <c r="A50" s="2657" t="s">
        <v>539</v>
      </c>
      <c r="B50" s="2657"/>
      <c r="C50" s="196"/>
      <c r="D50" s="2241">
        <f>D49+D39+D29+D19+'RC6_B&amp;G'!D39+'RC6_B&amp;G'!D29+'RC6_B&amp;G'!D19</f>
        <v>427324</v>
      </c>
      <c r="E50" s="2241"/>
      <c r="F50" s="2241">
        <f>F49+F39+F29+F19+'RC6_B&amp;G'!F39+'RC6_B&amp;G'!F29+'RC6_B&amp;G'!F19</f>
        <v>301687</v>
      </c>
      <c r="G50" s="2242"/>
      <c r="H50" s="2241">
        <v>58</v>
      </c>
      <c r="I50" s="2184"/>
      <c r="J50" s="2241">
        <f>J49+J39+J29+J19+'RC6_B&amp;G'!J39+'RC6_B&amp;G'!J29+'RC6_B&amp;G'!J19</f>
        <v>635085</v>
      </c>
      <c r="K50" s="2243">
        <v>0.79</v>
      </c>
      <c r="L50" s="2243"/>
      <c r="M50" s="2241">
        <f>M49+M39+M29+M19+'RC6_B&amp;G'!M39+'RC6_B&amp;G'!M29+'RC6_B&amp;G'!M19</f>
        <v>12238841</v>
      </c>
      <c r="N50" s="2184"/>
      <c r="O50" s="2241">
        <v>36</v>
      </c>
      <c r="P50" s="2241"/>
      <c r="Q50" s="2241" t="s">
        <v>133</v>
      </c>
      <c r="R50" s="2184"/>
      <c r="S50" s="2241">
        <f>S49+S39+S29+S19+'RC6_B&amp;G'!S39+'RC6_B&amp;G'!S29+'RC6_B&amp;G'!S19</f>
        <v>126251</v>
      </c>
      <c r="T50" s="2241"/>
      <c r="U50" s="2241">
        <v>20</v>
      </c>
      <c r="V50" s="2184"/>
      <c r="W50" s="2241">
        <f>W49+W39+W29+W19+'RC6_B&amp;G'!W39+'RC6_B&amp;G'!W29+'RC6_B&amp;G'!W19</f>
        <v>1855</v>
      </c>
      <c r="X50" s="2184"/>
      <c r="Y50" s="2241">
        <f>Y49+Y39+Y29+Y19+'RC6_B&amp;G'!Y39+'RC6_B&amp;G'!Y29+'RC6_B&amp;G'!Y19</f>
        <v>1368</v>
      </c>
      <c r="Z50" s="197"/>
    </row>
    <row r="51" spans="1:26" s="121" customFormat="1" ht="2.25" customHeight="1" x14ac:dyDescent="0.15">
      <c r="A51" s="2651"/>
      <c r="B51" s="2651"/>
      <c r="C51" s="2651"/>
      <c r="D51" s="2651"/>
      <c r="E51" s="2651"/>
      <c r="F51" s="2651"/>
      <c r="G51" s="2651"/>
      <c r="H51" s="2651"/>
      <c r="I51" s="2651"/>
      <c r="J51" s="2651"/>
      <c r="K51" s="2651"/>
      <c r="L51" s="2651"/>
      <c r="M51" s="2651"/>
      <c r="N51" s="2651"/>
      <c r="O51" s="2651"/>
      <c r="P51" s="2651"/>
      <c r="Q51" s="2651"/>
      <c r="R51" s="2651"/>
      <c r="S51" s="2651"/>
      <c r="T51" s="2651"/>
      <c r="U51" s="2651"/>
      <c r="V51" s="2651"/>
      <c r="W51" s="2651"/>
      <c r="X51" s="2651"/>
      <c r="Y51" s="2651"/>
      <c r="Z51" s="279"/>
    </row>
    <row r="52" spans="1:26" s="636" customFormat="1" ht="9" customHeight="1" x14ac:dyDescent="0.2">
      <c r="A52" s="408" t="s">
        <v>907</v>
      </c>
      <c r="B52" s="2649" t="s">
        <v>883</v>
      </c>
      <c r="C52" s="2649"/>
      <c r="D52" s="2649"/>
      <c r="E52" s="2649"/>
      <c r="F52" s="2649"/>
      <c r="G52" s="2649"/>
      <c r="H52" s="2649"/>
      <c r="I52" s="2649"/>
      <c r="J52" s="2649"/>
      <c r="K52" s="2649"/>
      <c r="L52" s="2649"/>
      <c r="M52" s="2649"/>
      <c r="N52" s="2649"/>
      <c r="O52" s="2649"/>
      <c r="P52" s="2649"/>
      <c r="Q52" s="2649"/>
      <c r="R52" s="2649"/>
      <c r="S52" s="2649"/>
      <c r="T52" s="2649"/>
      <c r="U52" s="2649"/>
      <c r="V52" s="2649"/>
      <c r="W52" s="2649"/>
      <c r="X52" s="2649"/>
      <c r="Y52" s="2649"/>
      <c r="Z52" s="635"/>
    </row>
    <row r="53" spans="1:26" s="636" customFormat="1" ht="15.75" customHeight="1" x14ac:dyDescent="0.2">
      <c r="A53" s="408" t="s">
        <v>908</v>
      </c>
      <c r="B53" s="2650" t="s">
        <v>903</v>
      </c>
      <c r="C53" s="2650"/>
      <c r="D53" s="2650"/>
      <c r="E53" s="2650"/>
      <c r="F53" s="2650"/>
      <c r="G53" s="2650"/>
      <c r="H53" s="2650"/>
      <c r="I53" s="2650"/>
      <c r="J53" s="2650"/>
      <c r="K53" s="2650"/>
      <c r="L53" s="2650"/>
      <c r="M53" s="2650"/>
      <c r="N53" s="2650"/>
      <c r="O53" s="2650"/>
      <c r="P53" s="2650"/>
      <c r="Q53" s="2650"/>
      <c r="R53" s="2650"/>
      <c r="S53" s="2650"/>
      <c r="T53" s="2650"/>
      <c r="U53" s="2650"/>
      <c r="V53" s="2650"/>
      <c r="W53" s="2650"/>
      <c r="X53" s="2650"/>
      <c r="Y53" s="2650"/>
      <c r="Z53" s="635"/>
    </row>
    <row r="54" spans="1:26" s="636" customFormat="1" ht="7.5" customHeight="1" x14ac:dyDescent="0.2">
      <c r="A54" s="408" t="s">
        <v>911</v>
      </c>
      <c r="B54" s="2643" t="s">
        <v>1238</v>
      </c>
      <c r="C54" s="2643"/>
      <c r="D54" s="2643"/>
      <c r="E54" s="2643"/>
      <c r="F54" s="2643"/>
      <c r="G54" s="2643"/>
      <c r="H54" s="2643"/>
      <c r="I54" s="2643"/>
      <c r="J54" s="2643"/>
      <c r="K54" s="2643"/>
      <c r="L54" s="2643"/>
      <c r="M54" s="2643"/>
      <c r="N54" s="2643"/>
      <c r="O54" s="2643"/>
      <c r="P54" s="2643"/>
      <c r="Q54" s="2643"/>
      <c r="R54" s="2643"/>
      <c r="S54" s="2643"/>
      <c r="T54" s="2643"/>
      <c r="U54" s="2643"/>
      <c r="V54" s="2643"/>
      <c r="W54" s="2643"/>
      <c r="X54" s="2643"/>
      <c r="Y54" s="2643"/>
      <c r="Z54" s="635"/>
    </row>
    <row r="55" spans="1:26" s="636" customFormat="1" ht="7.5" customHeight="1" x14ac:dyDescent="0.2">
      <c r="A55" s="408" t="s">
        <v>913</v>
      </c>
      <c r="B55" s="2643" t="s">
        <v>771</v>
      </c>
      <c r="C55" s="2643"/>
      <c r="D55" s="2643"/>
      <c r="E55" s="2643"/>
      <c r="F55" s="2643"/>
      <c r="G55" s="2643"/>
      <c r="H55" s="2643"/>
      <c r="I55" s="2643"/>
      <c r="J55" s="2643"/>
      <c r="K55" s="2643"/>
      <c r="L55" s="2643"/>
      <c r="M55" s="2643"/>
      <c r="N55" s="2643"/>
      <c r="O55" s="2643"/>
      <c r="P55" s="2643"/>
      <c r="Q55" s="2643"/>
      <c r="R55" s="2643"/>
      <c r="S55" s="2643"/>
      <c r="T55" s="2643"/>
      <c r="U55" s="2643"/>
      <c r="V55" s="2643"/>
      <c r="W55" s="2643"/>
      <c r="X55" s="2643"/>
      <c r="Y55" s="2643"/>
      <c r="Z55" s="635"/>
    </row>
    <row r="56" spans="1:26" s="636" customFormat="1" ht="24.75" customHeight="1" x14ac:dyDescent="0.2">
      <c r="A56" s="985" t="s">
        <v>914</v>
      </c>
      <c r="B56" s="2650" t="s">
        <v>1133</v>
      </c>
      <c r="C56" s="2650"/>
      <c r="D56" s="2650"/>
      <c r="E56" s="2650"/>
      <c r="F56" s="2650"/>
      <c r="G56" s="2650"/>
      <c r="H56" s="2650"/>
      <c r="I56" s="2650"/>
      <c r="J56" s="2650"/>
      <c r="K56" s="2650"/>
      <c r="L56" s="2650"/>
      <c r="M56" s="2650"/>
      <c r="N56" s="2650"/>
      <c r="O56" s="2650"/>
      <c r="P56" s="2650"/>
      <c r="Q56" s="2650"/>
      <c r="R56" s="2650"/>
      <c r="S56" s="2650"/>
      <c r="T56" s="2650"/>
      <c r="U56" s="2650"/>
      <c r="V56" s="2650"/>
      <c r="W56" s="2650"/>
      <c r="X56" s="2650"/>
      <c r="Y56" s="2650"/>
      <c r="Z56" s="635"/>
    </row>
    <row r="57" spans="1:26" s="636" customFormat="1" ht="7.5" customHeight="1" x14ac:dyDescent="0.2">
      <c r="A57" s="408" t="s">
        <v>916</v>
      </c>
      <c r="B57" s="2643" t="s">
        <v>1237</v>
      </c>
      <c r="C57" s="2643"/>
      <c r="D57" s="2643"/>
      <c r="E57" s="2643"/>
      <c r="F57" s="2643"/>
      <c r="G57" s="2643"/>
      <c r="H57" s="2643"/>
      <c r="I57" s="2643"/>
      <c r="J57" s="2643"/>
      <c r="K57" s="2643"/>
      <c r="L57" s="2643"/>
      <c r="M57" s="2643"/>
      <c r="N57" s="2643"/>
      <c r="O57" s="2643"/>
      <c r="P57" s="2643"/>
      <c r="Q57" s="2643"/>
      <c r="R57" s="2643"/>
      <c r="S57" s="2643"/>
      <c r="T57" s="2643"/>
      <c r="U57" s="2643"/>
      <c r="V57" s="2643"/>
      <c r="W57" s="2643"/>
      <c r="X57" s="2643"/>
      <c r="Y57" s="2643"/>
      <c r="Z57" s="1377"/>
    </row>
    <row r="58" spans="1:26" s="198" customFormat="1" ht="7.5" customHeight="1" x14ac:dyDescent="0.15">
      <c r="A58" s="128" t="s">
        <v>133</v>
      </c>
      <c r="B58" s="2636" t="s">
        <v>408</v>
      </c>
      <c r="C58" s="2636"/>
      <c r="D58" s="2636"/>
      <c r="E58" s="2636"/>
      <c r="F58" s="2636"/>
      <c r="G58" s="2636"/>
      <c r="H58" s="2636"/>
      <c r="I58" s="2636"/>
      <c r="J58" s="2636"/>
      <c r="K58" s="2636"/>
      <c r="L58" s="2636"/>
      <c r="M58" s="2636"/>
      <c r="N58" s="2636"/>
      <c r="O58" s="2636"/>
      <c r="P58" s="2636"/>
      <c r="Q58" s="2636"/>
      <c r="R58" s="2636"/>
      <c r="S58" s="2636"/>
      <c r="T58" s="2636"/>
      <c r="U58" s="2636"/>
      <c r="V58" s="2636"/>
      <c r="W58" s="2636"/>
      <c r="X58" s="2636"/>
      <c r="Y58" s="2636"/>
      <c r="Z58" s="281"/>
    </row>
  </sheetData>
  <mergeCells count="33">
    <mergeCell ref="C6:D6"/>
    <mergeCell ref="E6:F6"/>
    <mergeCell ref="I6:J6"/>
    <mergeCell ref="A1:Z1"/>
    <mergeCell ref="A3:B3"/>
    <mergeCell ref="C3:Z3"/>
    <mergeCell ref="C5:D5"/>
    <mergeCell ref="E5:F5"/>
    <mergeCell ref="C7:D7"/>
    <mergeCell ref="E7:F7"/>
    <mergeCell ref="I7:J7"/>
    <mergeCell ref="A8:B8"/>
    <mergeCell ref="E8:F8"/>
    <mergeCell ref="I8:J8"/>
    <mergeCell ref="C8:D8"/>
    <mergeCell ref="A51:Y51"/>
    <mergeCell ref="A9:B9"/>
    <mergeCell ref="A10:B10"/>
    <mergeCell ref="A19:B19"/>
    <mergeCell ref="A20:B20"/>
    <mergeCell ref="A29:B29"/>
    <mergeCell ref="A30:B30"/>
    <mergeCell ref="A39:B39"/>
    <mergeCell ref="A40:B40"/>
    <mergeCell ref="A49:B49"/>
    <mergeCell ref="A50:B50"/>
    <mergeCell ref="B52:Y52"/>
    <mergeCell ref="B53:Y53"/>
    <mergeCell ref="B54:Y54"/>
    <mergeCell ref="B55:Y55"/>
    <mergeCell ref="B58:Y58"/>
    <mergeCell ref="B56:Y56"/>
    <mergeCell ref="B57:Y57"/>
  </mergeCells>
  <printOptions horizontalCentered="1"/>
  <pageMargins left="0.23622047244094491" right="0.23622047244094491" top="0.31496062992125984" bottom="0.23622047244094491" header="0.11811023622047245" footer="0.11811023622047245"/>
  <pageSetup scale="94" orientation="landscape" r:id="rId1"/>
  <ignoredErrors>
    <ignoredError sqref="O8:Q8 S8"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zoomScaleNormal="100" zoomScaleSheetLayoutView="100" workbookViewId="0">
      <selection activeCell="Q38" sqref="Q38"/>
    </sheetView>
  </sheetViews>
  <sheetFormatPr defaultColWidth="9.140625" defaultRowHeight="9.75" customHeight="1" x14ac:dyDescent="0.2"/>
  <cols>
    <col min="1" max="1" width="2.5703125" style="129" customWidth="1"/>
    <col min="2" max="2" width="25.28515625" style="129" customWidth="1"/>
    <col min="3" max="3" width="1.140625" style="129" customWidth="1"/>
    <col min="4" max="4" width="6.7109375" style="129" customWidth="1"/>
    <col min="5" max="5" width="2.42578125" style="129" customWidth="1"/>
    <col min="6" max="6" width="7.7109375" style="129" customWidth="1"/>
    <col min="7" max="7" width="1.7109375" style="129" customWidth="1"/>
    <col min="8" max="8" width="6.42578125" style="129" customWidth="1"/>
    <col min="9" max="9" width="1.7109375" style="129" customWidth="1"/>
    <col min="10" max="10" width="9.28515625" style="129" customWidth="1"/>
    <col min="11" max="11" width="9.7109375" style="129" customWidth="1"/>
    <col min="12" max="12" width="1.7109375" style="129" customWidth="1"/>
    <col min="13" max="13" width="8.28515625" style="129" customWidth="1"/>
    <col min="14" max="14" width="1.7109375" style="129" customWidth="1"/>
    <col min="15" max="15" width="5.7109375" style="129" customWidth="1"/>
    <col min="16" max="16" width="1.7109375" style="129" customWidth="1"/>
    <col min="17" max="17" width="7.85546875" style="129" customWidth="1"/>
    <col min="18" max="18" width="1.7109375" style="129" customWidth="1"/>
    <col min="19" max="19" width="6" style="129" customWidth="1"/>
    <col min="20" max="20" width="1.7109375" style="129" customWidth="1"/>
    <col min="21" max="21" width="6.85546875" style="129" customWidth="1"/>
    <col min="22" max="22" width="1.7109375" style="129" customWidth="1"/>
    <col min="23" max="23" width="6.140625" style="129" customWidth="1"/>
    <col min="24" max="24" width="2.5703125" style="129" customWidth="1"/>
    <col min="25" max="25" width="8" style="129" customWidth="1"/>
    <col min="26" max="26" width="2.5703125" style="129" customWidth="1"/>
    <col min="27" max="27" width="9.140625" style="129" customWidth="1"/>
    <col min="28" max="16384" width="9.140625" style="129"/>
  </cols>
  <sheetData>
    <row r="1" spans="1:26" ht="21" customHeight="1" x14ac:dyDescent="0.25">
      <c r="A1" s="2297" t="s">
        <v>1368</v>
      </c>
      <c r="B1" s="2297"/>
      <c r="C1" s="2297"/>
      <c r="D1" s="2297"/>
      <c r="E1" s="2297"/>
      <c r="F1" s="2297"/>
      <c r="G1" s="2297"/>
      <c r="H1" s="2297"/>
      <c r="I1" s="2297"/>
      <c r="J1" s="2297"/>
      <c r="K1" s="2297"/>
      <c r="L1" s="2297"/>
      <c r="M1" s="2297"/>
      <c r="N1" s="2297"/>
      <c r="O1" s="2297"/>
      <c r="P1" s="2297"/>
      <c r="Q1" s="2297"/>
      <c r="R1" s="2297"/>
      <c r="S1" s="2297"/>
      <c r="T1" s="2297"/>
      <c r="U1" s="2297"/>
      <c r="V1" s="2297"/>
      <c r="W1" s="2297"/>
      <c r="X1" s="2297"/>
      <c r="Y1" s="2297"/>
      <c r="Z1" s="2297"/>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648" t="s">
        <v>420</v>
      </c>
      <c r="B3" s="2648"/>
      <c r="C3" s="2550" t="s">
        <v>949</v>
      </c>
      <c r="D3" s="2551"/>
      <c r="E3" s="2551"/>
      <c r="F3" s="2551"/>
      <c r="G3" s="2551"/>
      <c r="H3" s="2551"/>
      <c r="I3" s="2551"/>
      <c r="J3" s="2551"/>
      <c r="K3" s="2551"/>
      <c r="L3" s="2551"/>
      <c r="M3" s="2551"/>
      <c r="N3" s="2551"/>
      <c r="O3" s="2551"/>
      <c r="P3" s="2551"/>
      <c r="Q3" s="2551"/>
      <c r="R3" s="2551"/>
      <c r="S3" s="2551"/>
      <c r="T3" s="2551"/>
      <c r="U3" s="2551"/>
      <c r="V3" s="2551"/>
      <c r="W3" s="2551"/>
      <c r="X3" s="2551"/>
      <c r="Y3" s="2551"/>
      <c r="Z3" s="2552"/>
    </row>
    <row r="4" spans="1:26" s="98" customFormat="1" ht="10.5" customHeight="1" x14ac:dyDescent="0.15">
      <c r="C4" s="99"/>
      <c r="D4" s="100" t="s">
        <v>0</v>
      </c>
      <c r="E4" s="100"/>
      <c r="F4" s="100" t="s">
        <v>1</v>
      </c>
      <c r="G4" s="100"/>
      <c r="H4" s="100" t="s">
        <v>2</v>
      </c>
      <c r="I4" s="100"/>
      <c r="J4" s="100" t="s">
        <v>4</v>
      </c>
      <c r="K4" s="100" t="s">
        <v>5</v>
      </c>
      <c r="L4" s="100"/>
      <c r="M4" s="100" t="s">
        <v>6</v>
      </c>
      <c r="N4" s="100"/>
      <c r="O4" s="100" t="s">
        <v>7</v>
      </c>
      <c r="P4" s="100"/>
      <c r="Q4" s="100" t="s">
        <v>16</v>
      </c>
      <c r="R4" s="100"/>
      <c r="S4" s="100" t="s">
        <v>17</v>
      </c>
      <c r="T4" s="100"/>
      <c r="U4" s="100" t="s">
        <v>18</v>
      </c>
      <c r="V4" s="100"/>
      <c r="W4" s="100" t="s">
        <v>19</v>
      </c>
      <c r="X4" s="100"/>
      <c r="Y4" s="100" t="s">
        <v>20</v>
      </c>
      <c r="Z4" s="101"/>
    </row>
    <row r="5" spans="1:26" s="98" customFormat="1" ht="10.5" customHeight="1" x14ac:dyDescent="0.15">
      <c r="A5" s="1013"/>
      <c r="B5" s="102"/>
      <c r="C5" s="2644" t="s">
        <v>476</v>
      </c>
      <c r="D5" s="2644"/>
      <c r="E5" s="2644" t="s">
        <v>476</v>
      </c>
      <c r="F5" s="2644"/>
      <c r="G5" s="1012"/>
      <c r="H5" s="1012"/>
      <c r="I5" s="1012"/>
      <c r="J5" s="1017" t="s">
        <v>769</v>
      </c>
      <c r="K5" s="1012"/>
      <c r="L5" s="1012"/>
      <c r="M5" s="1012"/>
      <c r="N5" s="1012"/>
      <c r="O5" s="1012"/>
      <c r="P5" s="1012"/>
      <c r="Q5" s="1012"/>
      <c r="R5" s="1012"/>
      <c r="S5" s="1012"/>
      <c r="T5" s="1012"/>
      <c r="U5" s="1012"/>
      <c r="V5" s="1012"/>
      <c r="W5" s="1012"/>
      <c r="X5" s="1012"/>
      <c r="Y5" s="1012"/>
      <c r="Z5" s="1012"/>
    </row>
    <row r="6" spans="1:26" s="98" customFormat="1" ht="10.5" customHeight="1" x14ac:dyDescent="0.15">
      <c r="A6" s="1013"/>
      <c r="B6" s="102"/>
      <c r="C6" s="2644" t="s">
        <v>494</v>
      </c>
      <c r="D6" s="2644"/>
      <c r="E6" s="2644" t="s">
        <v>772</v>
      </c>
      <c r="F6" s="2644"/>
      <c r="G6" s="1012"/>
      <c r="H6" s="1012"/>
      <c r="I6" s="2644" t="s">
        <v>518</v>
      </c>
      <c r="J6" s="2644"/>
      <c r="K6" s="1012"/>
      <c r="L6" s="1012"/>
      <c r="M6" s="1012" t="s">
        <v>525</v>
      </c>
      <c r="N6" s="1012"/>
      <c r="O6" s="1012" t="s">
        <v>356</v>
      </c>
      <c r="P6" s="1012"/>
      <c r="Q6" s="1012"/>
      <c r="R6" s="1012"/>
      <c r="S6" s="1012"/>
      <c r="T6" s="1012"/>
      <c r="U6" s="1012"/>
      <c r="V6" s="1012"/>
      <c r="W6" s="1012"/>
      <c r="X6" s="1012"/>
      <c r="Y6" s="1012"/>
      <c r="Z6" s="1012"/>
    </row>
    <row r="7" spans="1:26" s="98" customFormat="1" ht="10.5" customHeight="1" x14ac:dyDescent="0.15">
      <c r="A7" s="1013"/>
      <c r="B7" s="102"/>
      <c r="C7" s="2644" t="s">
        <v>1257</v>
      </c>
      <c r="D7" s="2644"/>
      <c r="E7" s="2644" t="s">
        <v>518</v>
      </c>
      <c r="F7" s="2644"/>
      <c r="G7" s="1012"/>
      <c r="H7" s="1012" t="s">
        <v>520</v>
      </c>
      <c r="I7" s="2644" t="s">
        <v>519</v>
      </c>
      <c r="J7" s="2644"/>
      <c r="K7" s="1012" t="s">
        <v>544</v>
      </c>
      <c r="L7" s="1012"/>
      <c r="M7" s="103" t="s">
        <v>526</v>
      </c>
      <c r="N7" s="2644" t="s">
        <v>529</v>
      </c>
      <c r="O7" s="2644"/>
      <c r="P7" s="1012"/>
      <c r="Q7" s="1012" t="s">
        <v>530</v>
      </c>
      <c r="R7" s="1012"/>
      <c r="S7" s="1012"/>
      <c r="T7" s="1012"/>
      <c r="U7" s="1012" t="s">
        <v>531</v>
      </c>
      <c r="V7" s="1012"/>
      <c r="W7" s="1012" t="s">
        <v>572</v>
      </c>
      <c r="X7" s="1012"/>
      <c r="Y7" s="1012"/>
      <c r="Z7" s="1012"/>
    </row>
    <row r="8" spans="1:26" s="98" customFormat="1" ht="10.5" customHeight="1" x14ac:dyDescent="0.15">
      <c r="A8" s="2645" t="s">
        <v>768</v>
      </c>
      <c r="B8" s="2645"/>
      <c r="C8" s="2646" t="s">
        <v>517</v>
      </c>
      <c r="D8" s="2646"/>
      <c r="E8" s="2646" t="s">
        <v>519</v>
      </c>
      <c r="F8" s="2646"/>
      <c r="G8" s="1014"/>
      <c r="H8" s="1014" t="s">
        <v>496</v>
      </c>
      <c r="I8" s="2646" t="s">
        <v>524</v>
      </c>
      <c r="J8" s="2646"/>
      <c r="K8" s="1014" t="s">
        <v>496</v>
      </c>
      <c r="L8" s="403" t="s">
        <v>916</v>
      </c>
      <c r="M8" s="1015" t="s">
        <v>527</v>
      </c>
      <c r="N8" s="403" t="s">
        <v>908</v>
      </c>
      <c r="O8" s="1015" t="s">
        <v>496</v>
      </c>
      <c r="P8" s="1014"/>
      <c r="Q8" s="1015" t="s">
        <v>529</v>
      </c>
      <c r="R8" s="403" t="s">
        <v>911</v>
      </c>
      <c r="S8" s="1015" t="s">
        <v>495</v>
      </c>
      <c r="T8" s="403" t="s">
        <v>913</v>
      </c>
      <c r="U8" s="1015" t="s">
        <v>532</v>
      </c>
      <c r="V8" s="1014"/>
      <c r="W8" s="1015" t="s">
        <v>573</v>
      </c>
      <c r="X8" s="403" t="s">
        <v>914</v>
      </c>
      <c r="Y8" s="180" t="s">
        <v>21</v>
      </c>
      <c r="Z8" s="668" t="s">
        <v>914</v>
      </c>
    </row>
    <row r="9" spans="1:26" s="98" customFormat="1" ht="19.5" customHeight="1" x14ac:dyDescent="0.15">
      <c r="A9" s="2647" t="s">
        <v>305</v>
      </c>
      <c r="B9" s="2647"/>
      <c r="C9" s="104"/>
      <c r="D9" s="105"/>
      <c r="E9" s="105"/>
      <c r="F9" s="105"/>
      <c r="G9" s="106"/>
      <c r="H9" s="106"/>
      <c r="I9" s="106"/>
      <c r="J9" s="106"/>
      <c r="K9" s="107"/>
      <c r="L9" s="107"/>
      <c r="M9" s="108"/>
      <c r="N9" s="106"/>
      <c r="O9" s="106"/>
      <c r="P9" s="106"/>
      <c r="Q9" s="106"/>
      <c r="R9" s="106"/>
      <c r="S9" s="108"/>
      <c r="T9" s="108"/>
      <c r="U9" s="106"/>
      <c r="V9" s="106"/>
      <c r="W9" s="108"/>
      <c r="X9" s="108"/>
      <c r="Y9" s="108"/>
      <c r="Z9" s="109"/>
    </row>
    <row r="10" spans="1:26" s="98" customFormat="1" ht="8.25" customHeight="1" x14ac:dyDescent="0.15">
      <c r="A10" s="2637" t="s">
        <v>306</v>
      </c>
      <c r="B10" s="2637"/>
      <c r="C10" s="110"/>
      <c r="D10" s="111"/>
      <c r="E10" s="112"/>
      <c r="F10" s="111"/>
      <c r="G10" s="113"/>
      <c r="H10" s="114"/>
      <c r="I10" s="1016"/>
      <c r="J10" s="111"/>
      <c r="K10" s="115"/>
      <c r="L10" s="115"/>
      <c r="M10" s="116"/>
      <c r="N10" s="1016"/>
      <c r="O10" s="117"/>
      <c r="P10" s="117"/>
      <c r="Q10" s="118"/>
      <c r="R10" s="1016"/>
      <c r="S10" s="111"/>
      <c r="T10" s="111"/>
      <c r="U10" s="114"/>
      <c r="V10" s="1016"/>
      <c r="W10" s="118"/>
      <c r="X10" s="1016"/>
      <c r="Y10" s="118"/>
      <c r="Z10" s="119"/>
    </row>
    <row r="11" spans="1:26" s="98" customFormat="1" ht="8.25" customHeight="1" x14ac:dyDescent="0.15">
      <c r="A11" s="404"/>
      <c r="B11" s="404" t="s">
        <v>750</v>
      </c>
      <c r="C11" s="405"/>
      <c r="D11" s="1501">
        <v>10807</v>
      </c>
      <c r="E11" s="1161"/>
      <c r="F11" s="1501">
        <v>21562</v>
      </c>
      <c r="G11" s="1162"/>
      <c r="H11" s="1501">
        <v>72</v>
      </c>
      <c r="I11" s="404"/>
      <c r="J11" s="1501">
        <v>26405</v>
      </c>
      <c r="K11" s="1502">
        <v>0.08</v>
      </c>
      <c r="L11" s="1502"/>
      <c r="M11" s="1501">
        <v>1885</v>
      </c>
      <c r="N11" s="1501"/>
      <c r="O11" s="1501">
        <v>29</v>
      </c>
      <c r="P11" s="1501"/>
      <c r="Q11" s="1503">
        <v>2</v>
      </c>
      <c r="R11" s="404"/>
      <c r="S11" s="1501">
        <v>5335</v>
      </c>
      <c r="T11" s="1504"/>
      <c r="U11" s="1501">
        <v>20</v>
      </c>
      <c r="V11" s="404"/>
      <c r="W11" s="1501">
        <v>7</v>
      </c>
      <c r="X11" s="404"/>
      <c r="Y11" s="1166"/>
      <c r="Z11" s="120"/>
    </row>
    <row r="12" spans="1:26" s="121" customFormat="1" ht="8.25" customHeight="1" x14ac:dyDescent="0.15">
      <c r="A12" s="406"/>
      <c r="B12" s="406" t="s">
        <v>751</v>
      </c>
      <c r="C12" s="407"/>
      <c r="D12" s="1501">
        <v>20264</v>
      </c>
      <c r="E12" s="1161"/>
      <c r="F12" s="1501">
        <v>25996</v>
      </c>
      <c r="G12" s="1162"/>
      <c r="H12" s="1501">
        <v>67</v>
      </c>
      <c r="I12" s="404"/>
      <c r="J12" s="1501">
        <v>37599</v>
      </c>
      <c r="K12" s="1502">
        <v>0.19</v>
      </c>
      <c r="L12" s="1502"/>
      <c r="M12" s="1501">
        <v>4054</v>
      </c>
      <c r="N12" s="1501"/>
      <c r="O12" s="1501">
        <v>42</v>
      </c>
      <c r="P12" s="1501"/>
      <c r="Q12" s="1503">
        <v>2.5</v>
      </c>
      <c r="R12" s="404"/>
      <c r="S12" s="1501">
        <v>15999</v>
      </c>
      <c r="T12" s="1505"/>
      <c r="U12" s="1501">
        <v>43</v>
      </c>
      <c r="V12" s="406"/>
      <c r="W12" s="1501">
        <v>30</v>
      </c>
      <c r="X12" s="406"/>
      <c r="Y12" s="1168"/>
      <c r="Z12" s="120"/>
    </row>
    <row r="13" spans="1:26" s="121" customFormat="1" ht="8.25" customHeight="1" x14ac:dyDescent="0.15">
      <c r="A13" s="406"/>
      <c r="B13" s="406" t="s">
        <v>752</v>
      </c>
      <c r="C13" s="407"/>
      <c r="D13" s="1501">
        <v>12158</v>
      </c>
      <c r="E13" s="1161"/>
      <c r="F13" s="1501">
        <v>12803</v>
      </c>
      <c r="G13" s="1162"/>
      <c r="H13" s="1501">
        <v>66</v>
      </c>
      <c r="I13" s="404"/>
      <c r="J13" s="1501">
        <v>20561</v>
      </c>
      <c r="K13" s="1502">
        <v>0.34</v>
      </c>
      <c r="L13" s="1502"/>
      <c r="M13" s="1501">
        <v>3849</v>
      </c>
      <c r="N13" s="1501"/>
      <c r="O13" s="1501">
        <v>38</v>
      </c>
      <c r="P13" s="1501"/>
      <c r="Q13" s="1503">
        <v>2.5</v>
      </c>
      <c r="R13" s="404"/>
      <c r="S13" s="1501">
        <v>10595</v>
      </c>
      <c r="T13" s="1505"/>
      <c r="U13" s="1501">
        <v>52</v>
      </c>
      <c r="V13" s="406"/>
      <c r="W13" s="1501">
        <v>26</v>
      </c>
      <c r="X13" s="406"/>
      <c r="Y13" s="1168"/>
      <c r="Z13" s="120"/>
    </row>
    <row r="14" spans="1:26" s="121" customFormat="1" ht="8.25" customHeight="1" x14ac:dyDescent="0.15">
      <c r="A14" s="406"/>
      <c r="B14" s="406" t="s">
        <v>753</v>
      </c>
      <c r="C14" s="407"/>
      <c r="D14" s="1501">
        <v>24067</v>
      </c>
      <c r="E14" s="1161"/>
      <c r="F14" s="1501">
        <v>14835</v>
      </c>
      <c r="G14" s="1162"/>
      <c r="H14" s="1501">
        <v>50</v>
      </c>
      <c r="I14" s="404"/>
      <c r="J14" s="1501">
        <v>31517</v>
      </c>
      <c r="K14" s="1502">
        <v>0.64</v>
      </c>
      <c r="L14" s="1502"/>
      <c r="M14" s="1501">
        <v>2079</v>
      </c>
      <c r="N14" s="1501"/>
      <c r="O14" s="1501">
        <v>33</v>
      </c>
      <c r="P14" s="1501"/>
      <c r="Q14" s="1503">
        <v>2.4</v>
      </c>
      <c r="R14" s="404"/>
      <c r="S14" s="1501">
        <v>18243</v>
      </c>
      <c r="T14" s="1505"/>
      <c r="U14" s="1501">
        <v>58</v>
      </c>
      <c r="V14" s="406"/>
      <c r="W14" s="1501">
        <v>65</v>
      </c>
      <c r="X14" s="406"/>
      <c r="Y14" s="1168"/>
      <c r="Z14" s="120"/>
    </row>
    <row r="15" spans="1:26" s="121" customFormat="1" ht="8.25" customHeight="1" x14ac:dyDescent="0.15">
      <c r="A15" s="406"/>
      <c r="B15" s="406" t="s">
        <v>754</v>
      </c>
      <c r="C15" s="407"/>
      <c r="D15" s="1501">
        <v>18308</v>
      </c>
      <c r="E15" s="1161"/>
      <c r="F15" s="1501">
        <v>10727</v>
      </c>
      <c r="G15" s="1162"/>
      <c r="H15" s="1501">
        <v>53</v>
      </c>
      <c r="I15" s="404"/>
      <c r="J15" s="1501">
        <v>23963</v>
      </c>
      <c r="K15" s="1502">
        <v>1.7</v>
      </c>
      <c r="L15" s="1502"/>
      <c r="M15" s="1501">
        <v>7114</v>
      </c>
      <c r="N15" s="1501"/>
      <c r="O15" s="1501">
        <v>31</v>
      </c>
      <c r="P15" s="1501"/>
      <c r="Q15" s="1503">
        <v>2.2000000000000002</v>
      </c>
      <c r="R15" s="404"/>
      <c r="S15" s="1501">
        <v>16775</v>
      </c>
      <c r="T15" s="1505"/>
      <c r="U15" s="1501">
        <v>70</v>
      </c>
      <c r="V15" s="406"/>
      <c r="W15" s="1501">
        <v>126</v>
      </c>
      <c r="X15" s="406"/>
      <c r="Y15" s="1168"/>
      <c r="Z15" s="120"/>
    </row>
    <row r="16" spans="1:26" s="121" customFormat="1" ht="8.25" customHeight="1" x14ac:dyDescent="0.15">
      <c r="A16" s="406"/>
      <c r="B16" s="406" t="s">
        <v>755</v>
      </c>
      <c r="C16" s="407"/>
      <c r="D16" s="1501">
        <v>2594</v>
      </c>
      <c r="E16" s="1161"/>
      <c r="F16" s="1501">
        <v>1454</v>
      </c>
      <c r="G16" s="1162"/>
      <c r="H16" s="1501">
        <v>51</v>
      </c>
      <c r="I16" s="404"/>
      <c r="J16" s="1501">
        <v>3341</v>
      </c>
      <c r="K16" s="1502">
        <v>6.62</v>
      </c>
      <c r="L16" s="1502"/>
      <c r="M16" s="1501">
        <v>26612</v>
      </c>
      <c r="N16" s="1501"/>
      <c r="O16" s="1501">
        <v>31</v>
      </c>
      <c r="P16" s="1501"/>
      <c r="Q16" s="1503">
        <v>1.9</v>
      </c>
      <c r="R16" s="404"/>
      <c r="S16" s="1501">
        <v>3791</v>
      </c>
      <c r="T16" s="1505"/>
      <c r="U16" s="1501">
        <v>113</v>
      </c>
      <c r="V16" s="406"/>
      <c r="W16" s="1501">
        <v>70</v>
      </c>
      <c r="X16" s="406"/>
      <c r="Y16" s="1168"/>
      <c r="Z16" s="120"/>
    </row>
    <row r="17" spans="1:26" s="121" customFormat="1" ht="8.25" customHeight="1" x14ac:dyDescent="0.15">
      <c r="A17" s="406"/>
      <c r="B17" s="406" t="s">
        <v>756</v>
      </c>
      <c r="C17" s="407"/>
      <c r="D17" s="1501">
        <v>533</v>
      </c>
      <c r="E17" s="1161"/>
      <c r="F17" s="1501">
        <v>271</v>
      </c>
      <c r="G17" s="1162"/>
      <c r="H17" s="1501">
        <v>61</v>
      </c>
      <c r="I17" s="404"/>
      <c r="J17" s="1501">
        <v>700</v>
      </c>
      <c r="K17" s="1502">
        <v>24.76</v>
      </c>
      <c r="L17" s="1502"/>
      <c r="M17" s="1501">
        <v>384</v>
      </c>
      <c r="N17" s="1501"/>
      <c r="O17" s="1501">
        <v>35</v>
      </c>
      <c r="P17" s="1501"/>
      <c r="Q17" s="1503">
        <v>2</v>
      </c>
      <c r="R17" s="404"/>
      <c r="S17" s="1501">
        <v>1269</v>
      </c>
      <c r="T17" s="1505"/>
      <c r="U17" s="1501">
        <v>181</v>
      </c>
      <c r="V17" s="406"/>
      <c r="W17" s="1501">
        <v>61</v>
      </c>
      <c r="X17" s="406"/>
      <c r="Y17" s="1168"/>
      <c r="Z17" s="120"/>
    </row>
    <row r="18" spans="1:26" s="121" customFormat="1" ht="8.25" customHeight="1" x14ac:dyDescent="0.15">
      <c r="A18" s="1016"/>
      <c r="B18" s="1016" t="s">
        <v>757</v>
      </c>
      <c r="C18" s="110"/>
      <c r="D18" s="1501">
        <v>511</v>
      </c>
      <c r="E18" s="1161"/>
      <c r="F18" s="1501">
        <v>238</v>
      </c>
      <c r="G18" s="1162"/>
      <c r="H18" s="1506">
        <v>88</v>
      </c>
      <c r="I18" s="404"/>
      <c r="J18" s="1501">
        <v>721</v>
      </c>
      <c r="K18" s="1502">
        <v>100</v>
      </c>
      <c r="L18" s="1502"/>
      <c r="M18" s="1501">
        <v>440</v>
      </c>
      <c r="N18" s="1501"/>
      <c r="O18" s="1501">
        <v>38</v>
      </c>
      <c r="P18" s="1501"/>
      <c r="Q18" s="1503">
        <v>2</v>
      </c>
      <c r="R18" s="404"/>
      <c r="S18" s="1501">
        <v>1683</v>
      </c>
      <c r="T18" s="1507"/>
      <c r="U18" s="1501">
        <v>233</v>
      </c>
      <c r="V18" s="1438"/>
      <c r="W18" s="1501">
        <v>160</v>
      </c>
      <c r="X18" s="1438"/>
      <c r="Y18" s="111"/>
      <c r="Z18" s="122"/>
    </row>
    <row r="19" spans="1:26" s="121" customFormat="1" ht="8.25" customHeight="1" x14ac:dyDescent="0.15">
      <c r="A19" s="2638"/>
      <c r="B19" s="2639"/>
      <c r="C19" s="123"/>
      <c r="D19" s="1508">
        <f>SUM(D11:D18)</f>
        <v>89242</v>
      </c>
      <c r="E19" s="1173"/>
      <c r="F19" s="1508">
        <f>SUM(F11:F18)</f>
        <v>87886</v>
      </c>
      <c r="G19" s="1174"/>
      <c r="H19" s="1508">
        <v>65</v>
      </c>
      <c r="I19" s="1175"/>
      <c r="J19" s="1508">
        <f>SUM(J11:J18)</f>
        <v>144807</v>
      </c>
      <c r="K19" s="1509">
        <v>1.3</v>
      </c>
      <c r="L19" s="1509"/>
      <c r="M19" s="1508">
        <f>SUM(M11:M18)</f>
        <v>46417</v>
      </c>
      <c r="N19" s="1175"/>
      <c r="O19" s="1508">
        <v>35</v>
      </c>
      <c r="P19" s="1508"/>
      <c r="Q19" s="1510">
        <v>2.2999999999999998</v>
      </c>
      <c r="R19" s="1175"/>
      <c r="S19" s="1508">
        <f>SUM(S11:S18)</f>
        <v>73690</v>
      </c>
      <c r="T19" s="1511"/>
      <c r="U19" s="1508">
        <v>51</v>
      </c>
      <c r="V19" s="1175"/>
      <c r="W19" s="1508">
        <f>SUM(W11:W18)</f>
        <v>545</v>
      </c>
      <c r="X19" s="1175"/>
      <c r="Y19" s="1508">
        <v>270</v>
      </c>
      <c r="Z19" s="124"/>
    </row>
    <row r="20" spans="1:26" s="121" customFormat="1" ht="8.25" customHeight="1" x14ac:dyDescent="0.15">
      <c r="A20" s="2637" t="s">
        <v>347</v>
      </c>
      <c r="B20" s="2637"/>
      <c r="C20" s="110"/>
      <c r="D20" s="111"/>
      <c r="E20" s="112"/>
      <c r="F20" s="111"/>
      <c r="G20" s="113"/>
      <c r="H20" s="114"/>
      <c r="I20" s="1438"/>
      <c r="J20" s="111"/>
      <c r="K20" s="115"/>
      <c r="L20" s="115"/>
      <c r="M20" s="116"/>
      <c r="N20" s="1438"/>
      <c r="O20" s="116"/>
      <c r="P20" s="116"/>
      <c r="Q20" s="118"/>
      <c r="R20" s="1438"/>
      <c r="S20" s="111"/>
      <c r="T20" s="111"/>
      <c r="U20" s="116"/>
      <c r="V20" s="1438"/>
      <c r="W20" s="116"/>
      <c r="X20" s="1438"/>
      <c r="Y20" s="116"/>
      <c r="Z20" s="125"/>
    </row>
    <row r="21" spans="1:26" s="121" customFormat="1" ht="8.25" customHeight="1" x14ac:dyDescent="0.15">
      <c r="A21" s="1016"/>
      <c r="B21" s="1016" t="s">
        <v>750</v>
      </c>
      <c r="C21" s="110"/>
      <c r="D21" s="1501">
        <v>51944</v>
      </c>
      <c r="E21" s="1161"/>
      <c r="F21" s="1501">
        <v>10495</v>
      </c>
      <c r="G21" s="1162"/>
      <c r="H21" s="1501">
        <v>63</v>
      </c>
      <c r="I21" s="404"/>
      <c r="J21" s="1501">
        <v>58530</v>
      </c>
      <c r="K21" s="1502">
        <v>0.02</v>
      </c>
      <c r="L21" s="1502"/>
      <c r="M21" s="1501">
        <v>1165</v>
      </c>
      <c r="N21" s="1501"/>
      <c r="O21" s="1501">
        <v>8</v>
      </c>
      <c r="P21" s="1501"/>
      <c r="Q21" s="1503">
        <v>3</v>
      </c>
      <c r="R21" s="404"/>
      <c r="S21" s="1501">
        <v>1394</v>
      </c>
      <c r="T21" s="1504"/>
      <c r="U21" s="1501">
        <v>2</v>
      </c>
      <c r="V21" s="404"/>
      <c r="W21" s="1501">
        <v>1</v>
      </c>
      <c r="X21" s="1438"/>
      <c r="Y21" s="111"/>
      <c r="Z21" s="120"/>
    </row>
    <row r="22" spans="1:26" s="121" customFormat="1" ht="8.25" customHeight="1" x14ac:dyDescent="0.15">
      <c r="A22" s="406"/>
      <c r="B22" s="406" t="s">
        <v>751</v>
      </c>
      <c r="C22" s="407"/>
      <c r="D22" s="1501">
        <v>54</v>
      </c>
      <c r="E22" s="1161"/>
      <c r="F22" s="1501">
        <v>380</v>
      </c>
      <c r="G22" s="1162"/>
      <c r="H22" s="1501">
        <v>76</v>
      </c>
      <c r="I22" s="404"/>
      <c r="J22" s="1501">
        <v>342</v>
      </c>
      <c r="K22" s="1502">
        <v>0.23</v>
      </c>
      <c r="L22" s="1502"/>
      <c r="M22" s="1501">
        <v>58</v>
      </c>
      <c r="N22" s="1501"/>
      <c r="O22" s="1501">
        <v>18</v>
      </c>
      <c r="P22" s="1501"/>
      <c r="Q22" s="1503">
        <v>1.9</v>
      </c>
      <c r="R22" s="404"/>
      <c r="S22" s="1501">
        <v>54</v>
      </c>
      <c r="T22" s="1505"/>
      <c r="U22" s="1501">
        <v>16</v>
      </c>
      <c r="V22" s="406"/>
      <c r="W22" s="1501">
        <v>0</v>
      </c>
      <c r="X22" s="406"/>
      <c r="Y22" s="1168"/>
      <c r="Z22" s="120"/>
    </row>
    <row r="23" spans="1:26" s="121" customFormat="1" ht="8.25" customHeight="1" x14ac:dyDescent="0.15">
      <c r="A23" s="1016"/>
      <c r="B23" s="1016" t="s">
        <v>752</v>
      </c>
      <c r="C23" s="110"/>
      <c r="D23" s="1501">
        <v>189</v>
      </c>
      <c r="E23" s="1161"/>
      <c r="F23" s="1501">
        <v>63</v>
      </c>
      <c r="G23" s="1162"/>
      <c r="H23" s="1501">
        <v>77</v>
      </c>
      <c r="I23" s="404"/>
      <c r="J23" s="1501">
        <v>238</v>
      </c>
      <c r="K23" s="1502">
        <v>0.33</v>
      </c>
      <c r="L23" s="1502"/>
      <c r="M23" s="1501">
        <v>56</v>
      </c>
      <c r="N23" s="1501"/>
      <c r="O23" s="1501">
        <v>35</v>
      </c>
      <c r="P23" s="1501"/>
      <c r="Q23" s="1503">
        <v>1.3</v>
      </c>
      <c r="R23" s="404"/>
      <c r="S23" s="1501">
        <v>86</v>
      </c>
      <c r="T23" s="1505"/>
      <c r="U23" s="1501">
        <v>36</v>
      </c>
      <c r="V23" s="406"/>
      <c r="W23" s="1501">
        <v>0</v>
      </c>
      <c r="X23" s="1438"/>
      <c r="Y23" s="111"/>
      <c r="Z23" s="120"/>
    </row>
    <row r="24" spans="1:26" s="121" customFormat="1" ht="8.25" customHeight="1" x14ac:dyDescent="0.15">
      <c r="A24" s="406"/>
      <c r="B24" s="406" t="s">
        <v>753</v>
      </c>
      <c r="C24" s="407"/>
      <c r="D24" s="1501">
        <v>431</v>
      </c>
      <c r="E24" s="1161"/>
      <c r="F24" s="1501">
        <v>176</v>
      </c>
      <c r="G24" s="1162"/>
      <c r="H24" s="1501">
        <v>30</v>
      </c>
      <c r="I24" s="404"/>
      <c r="J24" s="1501">
        <v>485</v>
      </c>
      <c r="K24" s="1502">
        <v>0.54</v>
      </c>
      <c r="L24" s="1502"/>
      <c r="M24" s="1501">
        <v>35</v>
      </c>
      <c r="N24" s="1501"/>
      <c r="O24" s="1501">
        <v>7</v>
      </c>
      <c r="P24" s="1501"/>
      <c r="Q24" s="1503">
        <v>0.3</v>
      </c>
      <c r="R24" s="404"/>
      <c r="S24" s="1501">
        <v>40</v>
      </c>
      <c r="T24" s="1505"/>
      <c r="U24" s="1501">
        <v>8</v>
      </c>
      <c r="V24" s="406"/>
      <c r="W24" s="1501">
        <v>0</v>
      </c>
      <c r="X24" s="406"/>
      <c r="Y24" s="1168"/>
      <c r="Z24" s="120"/>
    </row>
    <row r="25" spans="1:26" s="121" customFormat="1" ht="8.25" customHeight="1" x14ac:dyDescent="0.15">
      <c r="A25" s="1016"/>
      <c r="B25" s="1016" t="s">
        <v>754</v>
      </c>
      <c r="C25" s="110"/>
      <c r="D25" s="1501">
        <v>41</v>
      </c>
      <c r="E25" s="1161"/>
      <c r="F25" s="1501">
        <v>9</v>
      </c>
      <c r="G25" s="1162"/>
      <c r="H25" s="1501">
        <v>69</v>
      </c>
      <c r="I25" s="404"/>
      <c r="J25" s="1501">
        <v>47</v>
      </c>
      <c r="K25" s="1502">
        <v>1.8</v>
      </c>
      <c r="L25" s="1502"/>
      <c r="M25" s="1501">
        <v>32</v>
      </c>
      <c r="N25" s="1501"/>
      <c r="O25" s="1501">
        <v>18</v>
      </c>
      <c r="P25" s="1501"/>
      <c r="Q25" s="1503">
        <v>1.8</v>
      </c>
      <c r="R25" s="404"/>
      <c r="S25" s="1501">
        <v>18</v>
      </c>
      <c r="T25" s="1505"/>
      <c r="U25" s="1501">
        <v>38</v>
      </c>
      <c r="V25" s="406"/>
      <c r="W25" s="1501">
        <v>0</v>
      </c>
      <c r="X25" s="1438"/>
      <c r="Y25" s="111"/>
      <c r="Z25" s="120"/>
    </row>
    <row r="26" spans="1:26" s="121" customFormat="1" ht="8.25" customHeight="1" x14ac:dyDescent="0.15">
      <c r="A26" s="406"/>
      <c r="B26" s="406" t="s">
        <v>755</v>
      </c>
      <c r="C26" s="407"/>
      <c r="D26" s="1501">
        <v>104</v>
      </c>
      <c r="E26" s="1161"/>
      <c r="F26" s="1501">
        <v>2</v>
      </c>
      <c r="G26" s="1162"/>
      <c r="H26" s="1501">
        <v>71</v>
      </c>
      <c r="I26" s="404"/>
      <c r="J26" s="1501">
        <v>106</v>
      </c>
      <c r="K26" s="1502">
        <v>6.25</v>
      </c>
      <c r="L26" s="1502"/>
      <c r="M26" s="1501">
        <v>295</v>
      </c>
      <c r="N26" s="1501"/>
      <c r="O26" s="1501">
        <v>10</v>
      </c>
      <c r="P26" s="1501"/>
      <c r="Q26" s="1503">
        <v>2.2000000000000002</v>
      </c>
      <c r="R26" s="404"/>
      <c r="S26" s="1501">
        <v>42</v>
      </c>
      <c r="T26" s="1505"/>
      <c r="U26" s="1501">
        <v>40</v>
      </c>
      <c r="V26" s="406"/>
      <c r="W26" s="1501">
        <v>1</v>
      </c>
      <c r="X26" s="406"/>
      <c r="Y26" s="1168"/>
      <c r="Z26" s="120"/>
    </row>
    <row r="27" spans="1:26" s="121" customFormat="1" ht="8.25" customHeight="1" x14ac:dyDescent="0.15">
      <c r="A27" s="406"/>
      <c r="B27" s="406" t="s">
        <v>756</v>
      </c>
      <c r="C27" s="407"/>
      <c r="D27" s="1501">
        <v>0</v>
      </c>
      <c r="E27" s="1161"/>
      <c r="F27" s="1501">
        <v>0</v>
      </c>
      <c r="G27" s="1162"/>
      <c r="H27" s="1501">
        <v>0</v>
      </c>
      <c r="I27" s="404"/>
      <c r="J27" s="1501">
        <v>0</v>
      </c>
      <c r="K27" s="1501">
        <v>0</v>
      </c>
      <c r="L27" s="1501"/>
      <c r="M27" s="1501">
        <v>0</v>
      </c>
      <c r="N27" s="1501"/>
      <c r="O27" s="1501">
        <v>0</v>
      </c>
      <c r="P27" s="1501"/>
      <c r="Q27" s="1501">
        <v>0</v>
      </c>
      <c r="R27" s="404"/>
      <c r="S27" s="1501">
        <v>0</v>
      </c>
      <c r="T27" s="1505"/>
      <c r="U27" s="1501">
        <v>0</v>
      </c>
      <c r="V27" s="406"/>
      <c r="W27" s="1501">
        <v>0</v>
      </c>
      <c r="X27" s="406"/>
      <c r="Y27" s="1168"/>
      <c r="Z27" s="120"/>
    </row>
    <row r="28" spans="1:26" s="121" customFormat="1" ht="8.25" customHeight="1" x14ac:dyDescent="0.15">
      <c r="A28" s="1016"/>
      <c r="B28" s="1016" t="s">
        <v>757</v>
      </c>
      <c r="C28" s="110"/>
      <c r="D28" s="1501">
        <v>0</v>
      </c>
      <c r="E28" s="1161"/>
      <c r="F28" s="1501">
        <v>0</v>
      </c>
      <c r="G28" s="1162"/>
      <c r="H28" s="1506">
        <v>0</v>
      </c>
      <c r="I28" s="404"/>
      <c r="J28" s="1501">
        <v>0</v>
      </c>
      <c r="K28" s="1501">
        <v>0</v>
      </c>
      <c r="L28" s="1501"/>
      <c r="M28" s="1501">
        <v>0</v>
      </c>
      <c r="N28" s="1501"/>
      <c r="O28" s="1501">
        <v>0</v>
      </c>
      <c r="P28" s="1501"/>
      <c r="Q28" s="1501">
        <v>0</v>
      </c>
      <c r="R28" s="404"/>
      <c r="S28" s="1501">
        <v>0</v>
      </c>
      <c r="T28" s="1507"/>
      <c r="U28" s="1501">
        <v>0</v>
      </c>
      <c r="V28" s="1438"/>
      <c r="W28" s="1501">
        <v>0</v>
      </c>
      <c r="X28" s="1438"/>
      <c r="Y28" s="111"/>
      <c r="Z28" s="122"/>
    </row>
    <row r="29" spans="1:26" s="121" customFormat="1" ht="8.25" customHeight="1" x14ac:dyDescent="0.15">
      <c r="A29" s="2638"/>
      <c r="B29" s="2639"/>
      <c r="C29" s="123"/>
      <c r="D29" s="1508">
        <f>SUM(D21:D28)</f>
        <v>52763</v>
      </c>
      <c r="E29" s="1173"/>
      <c r="F29" s="1508">
        <f>SUM(F21:F28)</f>
        <v>11125</v>
      </c>
      <c r="G29" s="1174"/>
      <c r="H29" s="1508">
        <v>66</v>
      </c>
      <c r="I29" s="1175"/>
      <c r="J29" s="1508">
        <f>SUM(J21:J28)</f>
        <v>59748</v>
      </c>
      <c r="K29" s="1509">
        <v>0.04</v>
      </c>
      <c r="L29" s="1509"/>
      <c r="M29" s="1508">
        <f>SUM(M21:M28)</f>
        <v>1641</v>
      </c>
      <c r="N29" s="1175"/>
      <c r="O29" s="1508">
        <v>8</v>
      </c>
      <c r="P29" s="1508"/>
      <c r="Q29" s="1510">
        <v>2.8</v>
      </c>
      <c r="R29" s="1175"/>
      <c r="S29" s="1508">
        <f>SUM(S21:S28)</f>
        <v>1634</v>
      </c>
      <c r="T29" s="1511"/>
      <c r="U29" s="1508">
        <v>3</v>
      </c>
      <c r="V29" s="1175"/>
      <c r="W29" s="1508">
        <f>SUM(W21:W28)</f>
        <v>2</v>
      </c>
      <c r="X29" s="1175"/>
      <c r="Y29" s="1508">
        <v>0</v>
      </c>
      <c r="Z29" s="124"/>
    </row>
    <row r="30" spans="1:26" s="98" customFormat="1" ht="8.25" customHeight="1" x14ac:dyDescent="0.15">
      <c r="A30" s="2637" t="s">
        <v>311</v>
      </c>
      <c r="B30" s="2637"/>
      <c r="C30" s="110"/>
      <c r="D30" s="116"/>
      <c r="E30" s="126"/>
      <c r="F30" s="116"/>
      <c r="G30" s="1438"/>
      <c r="H30" s="126"/>
      <c r="I30" s="1438"/>
      <c r="J30" s="116"/>
      <c r="K30" s="117"/>
      <c r="L30" s="117"/>
      <c r="M30" s="116"/>
      <c r="N30" s="1438"/>
      <c r="O30" s="116"/>
      <c r="P30" s="116"/>
      <c r="Q30" s="118"/>
      <c r="R30" s="1438"/>
      <c r="S30" s="126"/>
      <c r="T30" s="126"/>
      <c r="U30" s="116"/>
      <c r="V30" s="1438"/>
      <c r="W30" s="116"/>
      <c r="X30" s="1438"/>
      <c r="Y30" s="116"/>
      <c r="Z30" s="125"/>
    </row>
    <row r="31" spans="1:26" s="98" customFormat="1" ht="8.25" customHeight="1" x14ac:dyDescent="0.15">
      <c r="A31" s="1016"/>
      <c r="B31" s="1016" t="s">
        <v>750</v>
      </c>
      <c r="C31" s="110"/>
      <c r="D31" s="1501">
        <v>13167</v>
      </c>
      <c r="E31" s="1161"/>
      <c r="F31" s="1501">
        <v>64108</v>
      </c>
      <c r="G31" s="1162"/>
      <c r="H31" s="1501">
        <v>99</v>
      </c>
      <c r="I31" s="404"/>
      <c r="J31" s="1501">
        <v>76750</v>
      </c>
      <c r="K31" s="1502">
        <v>0.06</v>
      </c>
      <c r="L31" s="1502"/>
      <c r="M31" s="1501">
        <v>390</v>
      </c>
      <c r="N31" s="1501"/>
      <c r="O31" s="1501">
        <v>9</v>
      </c>
      <c r="P31" s="1501"/>
      <c r="Q31" s="1503">
        <v>0.3</v>
      </c>
      <c r="R31" s="404"/>
      <c r="S31" s="1501">
        <v>2341</v>
      </c>
      <c r="T31" s="1504"/>
      <c r="U31" s="1501">
        <v>3</v>
      </c>
      <c r="V31" s="404"/>
      <c r="W31" s="1501">
        <v>5</v>
      </c>
      <c r="X31" s="1438"/>
      <c r="Y31" s="111"/>
      <c r="Z31" s="120"/>
    </row>
    <row r="32" spans="1:26" s="98" customFormat="1" ht="8.25" customHeight="1" x14ac:dyDescent="0.15">
      <c r="A32" s="406"/>
      <c r="B32" s="406" t="s">
        <v>751</v>
      </c>
      <c r="C32" s="407"/>
      <c r="D32" s="1501">
        <v>1413</v>
      </c>
      <c r="E32" s="1161"/>
      <c r="F32" s="1501">
        <v>3071</v>
      </c>
      <c r="G32" s="1162"/>
      <c r="H32" s="1501">
        <v>89</v>
      </c>
      <c r="I32" s="404"/>
      <c r="J32" s="1501">
        <v>4162</v>
      </c>
      <c r="K32" s="1502">
        <v>0.17</v>
      </c>
      <c r="L32" s="1502"/>
      <c r="M32" s="1501">
        <v>79</v>
      </c>
      <c r="N32" s="1501"/>
      <c r="O32" s="1501">
        <v>7</v>
      </c>
      <c r="P32" s="1501"/>
      <c r="Q32" s="1503">
        <v>0.7</v>
      </c>
      <c r="R32" s="404"/>
      <c r="S32" s="1501">
        <v>200</v>
      </c>
      <c r="T32" s="1505"/>
      <c r="U32" s="1501">
        <v>5</v>
      </c>
      <c r="V32" s="406"/>
      <c r="W32" s="1501">
        <v>0</v>
      </c>
      <c r="X32" s="406"/>
      <c r="Y32" s="1168"/>
      <c r="Z32" s="120"/>
    </row>
    <row r="33" spans="1:26" s="98" customFormat="1" ht="8.25" customHeight="1" x14ac:dyDescent="0.15">
      <c r="A33" s="1016"/>
      <c r="B33" s="1016" t="s">
        <v>752</v>
      </c>
      <c r="C33" s="110"/>
      <c r="D33" s="1501">
        <v>75</v>
      </c>
      <c r="E33" s="1161"/>
      <c r="F33" s="1501">
        <v>642</v>
      </c>
      <c r="G33" s="1162"/>
      <c r="H33" s="1501">
        <v>65</v>
      </c>
      <c r="I33" s="404"/>
      <c r="J33" s="1501">
        <v>494</v>
      </c>
      <c r="K33" s="1502">
        <v>0.33</v>
      </c>
      <c r="L33" s="1502"/>
      <c r="M33" s="1501">
        <v>26</v>
      </c>
      <c r="N33" s="1501"/>
      <c r="O33" s="1501">
        <v>6</v>
      </c>
      <c r="P33" s="1501"/>
      <c r="Q33" s="1503">
        <v>1</v>
      </c>
      <c r="R33" s="404"/>
      <c r="S33" s="1501">
        <v>30</v>
      </c>
      <c r="T33" s="1505"/>
      <c r="U33" s="1501">
        <v>6</v>
      </c>
      <c r="V33" s="406"/>
      <c r="W33" s="1501">
        <v>0</v>
      </c>
      <c r="X33" s="1438"/>
      <c r="Y33" s="111"/>
      <c r="Z33" s="120"/>
    </row>
    <row r="34" spans="1:26" s="98" customFormat="1" ht="8.25" customHeight="1" x14ac:dyDescent="0.15">
      <c r="A34" s="406"/>
      <c r="B34" s="406" t="s">
        <v>753</v>
      </c>
      <c r="C34" s="407"/>
      <c r="D34" s="1501">
        <v>34</v>
      </c>
      <c r="E34" s="1161"/>
      <c r="F34" s="1501">
        <v>169</v>
      </c>
      <c r="G34" s="1162"/>
      <c r="H34" s="1501">
        <v>84</v>
      </c>
      <c r="I34" s="404"/>
      <c r="J34" s="1501">
        <v>177</v>
      </c>
      <c r="K34" s="1502">
        <v>0.73</v>
      </c>
      <c r="L34" s="1502"/>
      <c r="M34" s="1501">
        <v>33</v>
      </c>
      <c r="N34" s="1501"/>
      <c r="O34" s="1501">
        <v>12</v>
      </c>
      <c r="P34" s="1501"/>
      <c r="Q34" s="1503">
        <v>0.3</v>
      </c>
      <c r="R34" s="404"/>
      <c r="S34" s="1501">
        <v>31</v>
      </c>
      <c r="T34" s="1505"/>
      <c r="U34" s="1501">
        <v>18</v>
      </c>
      <c r="V34" s="406"/>
      <c r="W34" s="1501">
        <v>0</v>
      </c>
      <c r="X34" s="406"/>
      <c r="Y34" s="1168"/>
      <c r="Z34" s="120"/>
    </row>
    <row r="35" spans="1:26" s="98" customFormat="1" ht="8.25" customHeight="1" x14ac:dyDescent="0.15">
      <c r="A35" s="1016"/>
      <c r="B35" s="1016" t="s">
        <v>754</v>
      </c>
      <c r="C35" s="110"/>
      <c r="D35" s="1501">
        <v>40</v>
      </c>
      <c r="E35" s="1161"/>
      <c r="F35" s="1501">
        <v>245</v>
      </c>
      <c r="G35" s="1162"/>
      <c r="H35" s="1501">
        <v>100</v>
      </c>
      <c r="I35" s="404"/>
      <c r="J35" s="1501">
        <v>284</v>
      </c>
      <c r="K35" s="1502">
        <v>2.2999999999999998</v>
      </c>
      <c r="L35" s="1502"/>
      <c r="M35" s="1501">
        <v>20</v>
      </c>
      <c r="N35" s="1501"/>
      <c r="O35" s="1501">
        <v>6</v>
      </c>
      <c r="P35" s="1501"/>
      <c r="Q35" s="1503">
        <v>0.2</v>
      </c>
      <c r="R35" s="404"/>
      <c r="S35" s="1501">
        <v>47</v>
      </c>
      <c r="T35" s="1505"/>
      <c r="U35" s="1501">
        <v>17</v>
      </c>
      <c r="V35" s="406"/>
      <c r="W35" s="1501">
        <v>0</v>
      </c>
      <c r="X35" s="1438"/>
      <c r="Y35" s="111"/>
      <c r="Z35" s="120"/>
    </row>
    <row r="36" spans="1:26" s="98" customFormat="1" ht="8.25" customHeight="1" x14ac:dyDescent="0.15">
      <c r="A36" s="406"/>
      <c r="B36" s="406" t="s">
        <v>755</v>
      </c>
      <c r="C36" s="407"/>
      <c r="D36" s="1501">
        <v>631</v>
      </c>
      <c r="E36" s="1161"/>
      <c r="F36" s="1501">
        <v>28</v>
      </c>
      <c r="G36" s="1162"/>
      <c r="H36" s="1501">
        <v>93</v>
      </c>
      <c r="I36" s="404"/>
      <c r="J36" s="1501">
        <v>657</v>
      </c>
      <c r="K36" s="1502">
        <v>6.08</v>
      </c>
      <c r="L36" s="1502"/>
      <c r="M36" s="1501">
        <v>211</v>
      </c>
      <c r="N36" s="1501"/>
      <c r="O36" s="1501">
        <v>12</v>
      </c>
      <c r="P36" s="1501"/>
      <c r="Q36" s="1503">
        <v>2.4</v>
      </c>
      <c r="R36" s="404"/>
      <c r="S36" s="1501">
        <v>307</v>
      </c>
      <c r="T36" s="1505"/>
      <c r="U36" s="1501">
        <v>47</v>
      </c>
      <c r="V36" s="406"/>
      <c r="W36" s="1501">
        <v>5</v>
      </c>
      <c r="X36" s="406"/>
      <c r="Y36" s="1168"/>
      <c r="Z36" s="120"/>
    </row>
    <row r="37" spans="1:26" s="98" customFormat="1" ht="8.25" customHeight="1" x14ac:dyDescent="0.15">
      <c r="A37" s="406"/>
      <c r="B37" s="406" t="s">
        <v>756</v>
      </c>
      <c r="C37" s="407"/>
      <c r="D37" s="1501">
        <v>0</v>
      </c>
      <c r="E37" s="1161"/>
      <c r="F37" s="1501">
        <v>0</v>
      </c>
      <c r="G37" s="1162"/>
      <c r="H37" s="1501">
        <v>0</v>
      </c>
      <c r="I37" s="404"/>
      <c r="J37" s="1501">
        <v>0</v>
      </c>
      <c r="K37" s="1502">
        <v>17.059999999999999</v>
      </c>
      <c r="L37" s="1501"/>
      <c r="M37" s="1501">
        <v>1</v>
      </c>
      <c r="N37" s="1501"/>
      <c r="O37" s="1501">
        <v>40</v>
      </c>
      <c r="P37" s="1501"/>
      <c r="Q37" s="1503">
        <v>0.1</v>
      </c>
      <c r="R37" s="404"/>
      <c r="S37" s="1501">
        <v>0</v>
      </c>
      <c r="T37" s="1505"/>
      <c r="U37" s="1501" t="s">
        <v>133</v>
      </c>
      <c r="V37" s="406"/>
      <c r="W37" s="1501">
        <v>0</v>
      </c>
      <c r="X37" s="406"/>
      <c r="Y37" s="1168"/>
      <c r="Z37" s="120"/>
    </row>
    <row r="38" spans="1:26" s="98" customFormat="1" ht="8.25" customHeight="1" x14ac:dyDescent="0.15">
      <c r="A38" s="1016"/>
      <c r="B38" s="1016" t="s">
        <v>757</v>
      </c>
      <c r="C38" s="110"/>
      <c r="D38" s="1501">
        <v>0</v>
      </c>
      <c r="E38" s="1161"/>
      <c r="F38" s="1501">
        <v>0</v>
      </c>
      <c r="G38" s="1162"/>
      <c r="H38" s="1506">
        <v>0</v>
      </c>
      <c r="I38" s="404"/>
      <c r="J38" s="1501">
        <v>0</v>
      </c>
      <c r="K38" s="1501">
        <v>0</v>
      </c>
      <c r="L38" s="1501"/>
      <c r="M38" s="1501">
        <v>0</v>
      </c>
      <c r="N38" s="1501"/>
      <c r="O38" s="1501">
        <v>0</v>
      </c>
      <c r="P38" s="1501"/>
      <c r="Q38" s="1501">
        <v>0</v>
      </c>
      <c r="R38" s="404"/>
      <c r="S38" s="1501">
        <v>0</v>
      </c>
      <c r="T38" s="1507"/>
      <c r="U38" s="1501">
        <v>0</v>
      </c>
      <c r="V38" s="1438"/>
      <c r="W38" s="1501">
        <v>0</v>
      </c>
      <c r="X38" s="1438"/>
      <c r="Y38" s="111"/>
      <c r="Z38" s="122"/>
    </row>
    <row r="39" spans="1:26" s="98" customFormat="1" ht="8.25" customHeight="1" x14ac:dyDescent="0.15">
      <c r="A39" s="2638"/>
      <c r="B39" s="2639"/>
      <c r="C39" s="123"/>
      <c r="D39" s="1508">
        <f>SUM(D31:D38)</f>
        <v>15360</v>
      </c>
      <c r="E39" s="1173"/>
      <c r="F39" s="1508">
        <f>SUM(F31:F38)</f>
        <v>68263</v>
      </c>
      <c r="G39" s="1174"/>
      <c r="H39" s="1508">
        <v>98</v>
      </c>
      <c r="I39" s="1175"/>
      <c r="J39" s="1508">
        <f>SUM(J31:J38)</f>
        <v>82524</v>
      </c>
      <c r="K39" s="1509">
        <v>0.13</v>
      </c>
      <c r="L39" s="1509"/>
      <c r="M39" s="1508">
        <f>SUM(M31:M38)</f>
        <v>760</v>
      </c>
      <c r="N39" s="1175"/>
      <c r="O39" s="1508">
        <v>9</v>
      </c>
      <c r="P39" s="1508"/>
      <c r="Q39" s="1510">
        <v>0</v>
      </c>
      <c r="R39" s="1175"/>
      <c r="S39" s="1508">
        <f>SUM(S31:S38)</f>
        <v>2956</v>
      </c>
      <c r="T39" s="1511"/>
      <c r="U39" s="1508">
        <v>4</v>
      </c>
      <c r="V39" s="1175"/>
      <c r="W39" s="1508">
        <f>SUM(W31:W38)</f>
        <v>10</v>
      </c>
      <c r="X39" s="1175"/>
      <c r="Y39" s="1508">
        <v>1</v>
      </c>
      <c r="Z39" s="122"/>
    </row>
    <row r="40" spans="1:26" s="98" customFormat="1" ht="4.5" customHeight="1" x14ac:dyDescent="0.15">
      <c r="A40" s="2640"/>
      <c r="B40" s="2640"/>
      <c r="C40" s="2640"/>
      <c r="D40" s="2640"/>
      <c r="E40" s="2640"/>
      <c r="F40" s="2640"/>
      <c r="G40" s="2640"/>
      <c r="H40" s="2640"/>
      <c r="I40" s="2640"/>
      <c r="J40" s="2640"/>
      <c r="K40" s="2640"/>
      <c r="L40" s="2640"/>
      <c r="M40" s="2640"/>
      <c r="N40" s="2640"/>
      <c r="O40" s="2640"/>
      <c r="P40" s="2640"/>
      <c r="Q40" s="2640"/>
      <c r="R40" s="2640"/>
      <c r="S40" s="2640"/>
      <c r="T40" s="2640"/>
      <c r="U40" s="2640"/>
      <c r="V40" s="2640"/>
      <c r="W40" s="2640"/>
      <c r="X40" s="2640"/>
      <c r="Y40" s="2640"/>
      <c r="Z40" s="1016"/>
    </row>
    <row r="41" spans="1:26" s="98" customFormat="1" ht="7.5" customHeight="1" x14ac:dyDescent="0.15">
      <c r="A41" s="2659" t="s">
        <v>1275</v>
      </c>
      <c r="B41" s="2659"/>
      <c r="C41" s="2659"/>
      <c r="D41" s="2659"/>
      <c r="E41" s="2659"/>
      <c r="F41" s="2659"/>
      <c r="G41" s="2659"/>
      <c r="H41" s="2659"/>
      <c r="I41" s="2659"/>
      <c r="J41" s="2659"/>
      <c r="K41" s="2659"/>
      <c r="L41" s="2659"/>
      <c r="M41" s="2659"/>
      <c r="N41" s="2659"/>
      <c r="O41" s="2659"/>
      <c r="P41" s="2659"/>
      <c r="Q41" s="2659"/>
      <c r="R41" s="2659"/>
      <c r="S41" s="2659"/>
      <c r="T41" s="2659"/>
      <c r="U41" s="2659"/>
      <c r="V41" s="2659"/>
      <c r="W41" s="2659"/>
      <c r="X41" s="2659"/>
      <c r="Y41" s="2659"/>
      <c r="Z41" s="2659"/>
    </row>
  </sheetData>
  <mergeCells count="25">
    <mergeCell ref="A41:Z41"/>
    <mergeCell ref="A30:B30"/>
    <mergeCell ref="A39:B39"/>
    <mergeCell ref="A40:Y40"/>
    <mergeCell ref="A9:B9"/>
    <mergeCell ref="A10:B10"/>
    <mergeCell ref="A19:B19"/>
    <mergeCell ref="A20:B20"/>
    <mergeCell ref="A29:B29"/>
    <mergeCell ref="C7:D7"/>
    <mergeCell ref="E7:F7"/>
    <mergeCell ref="I7:J7"/>
    <mergeCell ref="N7:O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topLeftCell="A19" zoomScaleNormal="100" zoomScaleSheetLayoutView="100" workbookViewId="0">
      <selection activeCell="Y4" sqref="Y4"/>
    </sheetView>
  </sheetViews>
  <sheetFormatPr defaultColWidth="9.140625" defaultRowHeight="9.75" customHeight="1" x14ac:dyDescent="0.2"/>
  <cols>
    <col min="1" max="1" width="2.140625" style="129" customWidth="1"/>
    <col min="2" max="2" width="34.28515625" style="129" customWidth="1"/>
    <col min="3" max="3" width="1.7109375" style="129" customWidth="1"/>
    <col min="4" max="4" width="6.7109375" style="129" customWidth="1"/>
    <col min="5" max="5" width="2.42578125" style="129" customWidth="1"/>
    <col min="6" max="6" width="7.42578125" style="129" customWidth="1"/>
    <col min="7" max="7" width="1.7109375" style="129" customWidth="1"/>
    <col min="8" max="8" width="6.42578125" style="129" customWidth="1"/>
    <col min="9" max="9" width="1.7109375" style="129" customWidth="1"/>
    <col min="10" max="10" width="8.42578125" style="129" customWidth="1"/>
    <col min="11" max="11" width="7" style="129" customWidth="1"/>
    <col min="12" max="12" width="1.7109375" style="129" customWidth="1"/>
    <col min="13" max="13" width="8.28515625" style="129" customWidth="1"/>
    <col min="14" max="14" width="2.5703125" style="129" customWidth="1"/>
    <col min="15" max="15" width="5.7109375" style="129" customWidth="1"/>
    <col min="16" max="16" width="1.7109375" style="129" customWidth="1"/>
    <col min="17" max="17" width="7.5703125" style="129" customWidth="1"/>
    <col min="18" max="18" width="1.7109375" style="129" customWidth="1"/>
    <col min="19" max="19" width="8.28515625" style="129" customWidth="1"/>
    <col min="20" max="20" width="1.7109375" style="129" customWidth="1"/>
    <col min="21" max="21" width="6.85546875" style="129" customWidth="1"/>
    <col min="22" max="22" width="1.7109375" style="129" customWidth="1"/>
    <col min="23" max="23" width="5.7109375" style="129" customWidth="1"/>
    <col min="24" max="24" width="1.7109375" style="129" customWidth="1"/>
    <col min="25" max="25" width="7.42578125" style="129" customWidth="1"/>
    <col min="26" max="26" width="1.7109375" style="129" customWidth="1"/>
    <col min="27" max="27" width="9.140625" style="129" customWidth="1"/>
    <col min="28" max="16384" width="9.140625" style="129"/>
  </cols>
  <sheetData>
    <row r="1" spans="1:26" ht="18.75" customHeight="1" x14ac:dyDescent="0.25">
      <c r="A1" s="2398" t="s">
        <v>1368</v>
      </c>
      <c r="B1" s="2398"/>
      <c r="C1" s="2398"/>
      <c r="D1" s="2398"/>
      <c r="E1" s="2398"/>
      <c r="F1" s="2398"/>
      <c r="G1" s="2398"/>
      <c r="H1" s="2398"/>
      <c r="I1" s="2398"/>
      <c r="J1" s="2398"/>
      <c r="K1" s="2398"/>
      <c r="L1" s="2398"/>
      <c r="M1" s="2398"/>
      <c r="N1" s="2398"/>
      <c r="O1" s="2398"/>
      <c r="P1" s="2398"/>
      <c r="Q1" s="2398"/>
      <c r="R1" s="2398"/>
      <c r="S1" s="2398"/>
      <c r="T1" s="2398"/>
      <c r="U1" s="2398"/>
      <c r="V1" s="2398"/>
      <c r="W1" s="2398"/>
      <c r="X1" s="2398"/>
      <c r="Y1" s="2398"/>
      <c r="Z1" s="2398"/>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2.75" customHeight="1" x14ac:dyDescent="0.2">
      <c r="A3" s="2648" t="s">
        <v>420</v>
      </c>
      <c r="B3" s="2648"/>
      <c r="C3" s="2550" t="s">
        <v>949</v>
      </c>
      <c r="D3" s="2551"/>
      <c r="E3" s="2551"/>
      <c r="F3" s="2551"/>
      <c r="G3" s="2551"/>
      <c r="H3" s="2551"/>
      <c r="I3" s="2551"/>
      <c r="J3" s="2551"/>
      <c r="K3" s="2551"/>
      <c r="L3" s="2551"/>
      <c r="M3" s="2551"/>
      <c r="N3" s="2551"/>
      <c r="O3" s="2551"/>
      <c r="P3" s="2551"/>
      <c r="Q3" s="2551"/>
      <c r="R3" s="2551"/>
      <c r="S3" s="2551"/>
      <c r="T3" s="2551"/>
      <c r="U3" s="2551"/>
      <c r="V3" s="2551"/>
      <c r="W3" s="2551"/>
      <c r="X3" s="2551"/>
      <c r="Y3" s="2551"/>
      <c r="Z3" s="2552"/>
    </row>
    <row r="4" spans="1:26" s="98" customFormat="1" ht="12.75" customHeight="1" x14ac:dyDescent="0.3">
      <c r="C4" s="99"/>
      <c r="D4" s="100" t="s">
        <v>0</v>
      </c>
      <c r="E4" s="178"/>
      <c r="F4" s="100" t="s">
        <v>1</v>
      </c>
      <c r="G4" s="178"/>
      <c r="H4" s="100" t="s">
        <v>2</v>
      </c>
      <c r="I4" s="178"/>
      <c r="J4" s="100" t="s">
        <v>4</v>
      </c>
      <c r="K4" s="100" t="s">
        <v>5</v>
      </c>
      <c r="L4" s="178"/>
      <c r="M4" s="100" t="s">
        <v>6</v>
      </c>
      <c r="N4" s="178"/>
      <c r="O4" s="100" t="s">
        <v>7</v>
      </c>
      <c r="P4" s="178"/>
      <c r="Q4" s="100" t="s">
        <v>16</v>
      </c>
      <c r="R4" s="178"/>
      <c r="S4" s="100" t="s">
        <v>17</v>
      </c>
      <c r="T4" s="178"/>
      <c r="U4" s="100" t="s">
        <v>18</v>
      </c>
      <c r="V4" s="178"/>
      <c r="W4" s="100" t="s">
        <v>19</v>
      </c>
      <c r="X4" s="178"/>
      <c r="Y4" s="100" t="s">
        <v>20</v>
      </c>
      <c r="Z4" s="179"/>
    </row>
    <row r="5" spans="1:26" s="98" customFormat="1" ht="18" customHeight="1" x14ac:dyDescent="0.15">
      <c r="A5" s="1013"/>
      <c r="B5" s="102"/>
      <c r="C5" s="2660" t="s">
        <v>476</v>
      </c>
      <c r="D5" s="2660"/>
      <c r="E5" s="2658" t="s">
        <v>773</v>
      </c>
      <c r="F5" s="2644"/>
      <c r="G5" s="1012"/>
      <c r="H5" s="1012"/>
      <c r="I5" s="1012"/>
      <c r="J5" s="1017" t="s">
        <v>769</v>
      </c>
      <c r="K5" s="1017"/>
      <c r="L5" s="1012"/>
      <c r="M5" s="1012"/>
      <c r="N5" s="1012"/>
      <c r="O5" s="1012"/>
      <c r="P5" s="1012"/>
      <c r="Q5" s="1012"/>
      <c r="R5" s="1012"/>
      <c r="S5" s="1012"/>
      <c r="T5" s="1012"/>
      <c r="U5" s="1012"/>
      <c r="V5" s="1012"/>
      <c r="W5" s="1012"/>
      <c r="X5" s="1012"/>
      <c r="Y5" s="1012"/>
      <c r="Z5" s="1012"/>
    </row>
    <row r="6" spans="1:26" s="98" customFormat="1" ht="10.5" customHeight="1" x14ac:dyDescent="0.15">
      <c r="A6" s="1013"/>
      <c r="B6" s="102"/>
      <c r="C6" s="2660" t="s">
        <v>494</v>
      </c>
      <c r="D6" s="2660"/>
      <c r="E6" s="2644" t="s">
        <v>774</v>
      </c>
      <c r="F6" s="2644"/>
      <c r="G6" s="1012"/>
      <c r="H6" s="1012" t="s">
        <v>534</v>
      </c>
      <c r="I6" s="2644" t="s">
        <v>518</v>
      </c>
      <c r="J6" s="2644"/>
      <c r="K6" s="1012" t="s">
        <v>351</v>
      </c>
      <c r="L6" s="1012"/>
      <c r="M6" s="1012" t="s">
        <v>525</v>
      </c>
      <c r="N6" s="1012"/>
      <c r="O6" s="1012" t="s">
        <v>356</v>
      </c>
      <c r="P6" s="1012"/>
      <c r="Q6" s="1012"/>
      <c r="R6" s="1012"/>
      <c r="S6" s="1012"/>
      <c r="T6" s="1012"/>
      <c r="U6" s="1012"/>
      <c r="V6" s="1012"/>
      <c r="W6" s="1012"/>
      <c r="X6" s="1012"/>
      <c r="Y6" s="1012"/>
      <c r="Z6" s="1012"/>
    </row>
    <row r="7" spans="1:26" s="98" customFormat="1" ht="10.5" customHeight="1" x14ac:dyDescent="0.15">
      <c r="A7" s="1013"/>
      <c r="B7" s="102"/>
      <c r="C7" s="2660" t="s">
        <v>1257</v>
      </c>
      <c r="D7" s="2660"/>
      <c r="E7" s="2644" t="s">
        <v>523</v>
      </c>
      <c r="F7" s="2644"/>
      <c r="G7" s="1012"/>
      <c r="H7" s="1012" t="s">
        <v>533</v>
      </c>
      <c r="I7" s="2644" t="s">
        <v>519</v>
      </c>
      <c r="J7" s="2644"/>
      <c r="K7" s="1012" t="s">
        <v>776</v>
      </c>
      <c r="L7" s="1012"/>
      <c r="M7" s="103" t="s">
        <v>526</v>
      </c>
      <c r="N7" s="409"/>
      <c r="O7" s="1012" t="s">
        <v>529</v>
      </c>
      <c r="P7" s="1012"/>
      <c r="Q7" s="1012" t="s">
        <v>530</v>
      </c>
      <c r="R7" s="1012"/>
      <c r="S7" s="1012"/>
      <c r="T7" s="1012"/>
      <c r="U7" s="1012" t="s">
        <v>531</v>
      </c>
      <c r="V7" s="1012"/>
      <c r="W7" s="1012" t="s">
        <v>572</v>
      </c>
      <c r="X7" s="1012"/>
      <c r="Y7" s="1012"/>
      <c r="Z7" s="1012"/>
    </row>
    <row r="8" spans="1:26" s="98" customFormat="1" ht="10.5" customHeight="1" x14ac:dyDescent="0.15">
      <c r="A8" s="2645" t="s">
        <v>768</v>
      </c>
      <c r="B8" s="2645"/>
      <c r="C8" s="2661" t="s">
        <v>517</v>
      </c>
      <c r="D8" s="2661"/>
      <c r="E8" s="2646" t="s">
        <v>519</v>
      </c>
      <c r="F8" s="2646"/>
      <c r="G8" s="1015"/>
      <c r="H8" s="1014" t="s">
        <v>496</v>
      </c>
      <c r="I8" s="2646" t="s">
        <v>524</v>
      </c>
      <c r="J8" s="2646"/>
      <c r="K8" s="1014" t="s">
        <v>775</v>
      </c>
      <c r="L8" s="403" t="s">
        <v>916</v>
      </c>
      <c r="M8" s="1015" t="s">
        <v>527</v>
      </c>
      <c r="N8" s="403" t="s">
        <v>1211</v>
      </c>
      <c r="O8" s="1015" t="s">
        <v>496</v>
      </c>
      <c r="P8" s="403" t="s">
        <v>916</v>
      </c>
      <c r="Q8" s="1015" t="s">
        <v>529</v>
      </c>
      <c r="R8" s="403" t="s">
        <v>911</v>
      </c>
      <c r="S8" s="1015" t="s">
        <v>495</v>
      </c>
      <c r="T8" s="403" t="s">
        <v>913</v>
      </c>
      <c r="U8" s="1015" t="s">
        <v>532</v>
      </c>
      <c r="V8" s="1015"/>
      <c r="W8" s="1015" t="s">
        <v>573</v>
      </c>
      <c r="X8" s="403" t="s">
        <v>914</v>
      </c>
      <c r="Y8" s="180" t="s">
        <v>21</v>
      </c>
      <c r="Z8" s="668" t="s">
        <v>914</v>
      </c>
    </row>
    <row r="9" spans="1:26" s="98" customFormat="1" ht="8.25" customHeight="1" x14ac:dyDescent="0.15">
      <c r="A9" s="2652" t="s">
        <v>313</v>
      </c>
      <c r="B9" s="2652"/>
      <c r="C9" s="181"/>
      <c r="D9" s="182"/>
      <c r="E9" s="183"/>
      <c r="F9" s="182"/>
      <c r="G9" s="184"/>
      <c r="H9" s="185"/>
      <c r="I9" s="186"/>
      <c r="J9" s="182"/>
      <c r="K9" s="187"/>
      <c r="L9" s="187"/>
      <c r="M9" s="182"/>
      <c r="N9" s="186"/>
      <c r="O9" s="188"/>
      <c r="P9" s="188"/>
      <c r="Q9" s="189"/>
      <c r="R9" s="186"/>
      <c r="S9" s="182"/>
      <c r="T9" s="182"/>
      <c r="U9" s="185"/>
      <c r="V9" s="186"/>
      <c r="W9" s="189"/>
      <c r="X9" s="186"/>
      <c r="Y9" s="189"/>
      <c r="Z9" s="190"/>
    </row>
    <row r="10" spans="1:26" s="121" customFormat="1" ht="17.25" customHeight="1" x14ac:dyDescent="0.15">
      <c r="A10" s="2653" t="s">
        <v>535</v>
      </c>
      <c r="B10" s="2637"/>
      <c r="C10" s="191"/>
      <c r="D10" s="192"/>
      <c r="E10" s="192"/>
      <c r="F10" s="192"/>
      <c r="G10" s="113"/>
      <c r="H10" s="114"/>
      <c r="I10" s="1016"/>
      <c r="J10" s="111"/>
      <c r="K10" s="115"/>
      <c r="L10" s="115"/>
      <c r="M10" s="111"/>
      <c r="N10" s="1016"/>
      <c r="O10" s="117"/>
      <c r="P10" s="117"/>
      <c r="Q10" s="126"/>
      <c r="R10" s="1016"/>
      <c r="S10" s="111"/>
      <c r="T10" s="111"/>
      <c r="U10" s="114"/>
      <c r="V10" s="1016"/>
      <c r="W10" s="118"/>
      <c r="X10" s="1016"/>
      <c r="Y10" s="193"/>
      <c r="Z10" s="194"/>
    </row>
    <row r="11" spans="1:26" s="121" customFormat="1" ht="8.25" customHeight="1" x14ac:dyDescent="0.15">
      <c r="A11" s="1016"/>
      <c r="B11" s="1016" t="s">
        <v>750</v>
      </c>
      <c r="C11" s="110"/>
      <c r="D11" s="111">
        <v>74270</v>
      </c>
      <c r="E11" s="111"/>
      <c r="F11" s="111">
        <v>0</v>
      </c>
      <c r="G11" s="113"/>
      <c r="H11" s="111" t="s">
        <v>133</v>
      </c>
      <c r="I11" s="1438"/>
      <c r="J11" s="111">
        <v>74270</v>
      </c>
      <c r="K11" s="1180">
        <v>0.01</v>
      </c>
      <c r="L11" s="1180"/>
      <c r="M11" s="111">
        <v>392979</v>
      </c>
      <c r="N11" s="1438"/>
      <c r="O11" s="111">
        <v>5</v>
      </c>
      <c r="P11" s="111"/>
      <c r="Q11" s="111" t="s">
        <v>133</v>
      </c>
      <c r="R11" s="1438"/>
      <c r="S11" s="111">
        <v>912</v>
      </c>
      <c r="T11" s="111"/>
      <c r="U11" s="111">
        <v>1</v>
      </c>
      <c r="V11" s="1438"/>
      <c r="W11" s="111">
        <v>1</v>
      </c>
      <c r="X11" s="1438"/>
      <c r="Y11" s="111"/>
      <c r="Z11" s="120"/>
    </row>
    <row r="12" spans="1:26" s="121" customFormat="1" ht="8.25" customHeight="1" x14ac:dyDescent="0.15">
      <c r="A12" s="410"/>
      <c r="B12" s="410" t="s">
        <v>751</v>
      </c>
      <c r="C12" s="411"/>
      <c r="D12" s="1181">
        <v>0</v>
      </c>
      <c r="E12" s="1181"/>
      <c r="F12" s="1181">
        <v>0</v>
      </c>
      <c r="G12" s="1182"/>
      <c r="H12" s="1181">
        <v>0</v>
      </c>
      <c r="I12" s="1183"/>
      <c r="J12" s="1181">
        <v>0</v>
      </c>
      <c r="K12" s="1184">
        <v>0</v>
      </c>
      <c r="L12" s="1184"/>
      <c r="M12" s="1181">
        <v>0</v>
      </c>
      <c r="N12" s="1183"/>
      <c r="O12" s="1181">
        <v>0</v>
      </c>
      <c r="P12" s="1181"/>
      <c r="Q12" s="1181">
        <v>0</v>
      </c>
      <c r="R12" s="1183"/>
      <c r="S12" s="1181">
        <v>0</v>
      </c>
      <c r="T12" s="1181"/>
      <c r="U12" s="1181">
        <v>0</v>
      </c>
      <c r="V12" s="1183"/>
      <c r="W12" s="1181">
        <v>0</v>
      </c>
      <c r="X12" s="1183"/>
      <c r="Y12" s="1185"/>
      <c r="Z12" s="120"/>
    </row>
    <row r="13" spans="1:26" s="121" customFormat="1" ht="8.25" customHeight="1" x14ac:dyDescent="0.15">
      <c r="A13" s="1016"/>
      <c r="B13" s="1016" t="s">
        <v>752</v>
      </c>
      <c r="C13" s="110"/>
      <c r="D13" s="1181">
        <v>0</v>
      </c>
      <c r="E13" s="1181"/>
      <c r="F13" s="1181">
        <v>0</v>
      </c>
      <c r="G13" s="1182"/>
      <c r="H13" s="1181">
        <v>0</v>
      </c>
      <c r="I13" s="1183"/>
      <c r="J13" s="1181">
        <v>0</v>
      </c>
      <c r="K13" s="1184">
        <v>0</v>
      </c>
      <c r="L13" s="1184"/>
      <c r="M13" s="1181">
        <v>0</v>
      </c>
      <c r="N13" s="1183"/>
      <c r="O13" s="1181">
        <v>0</v>
      </c>
      <c r="P13" s="1181"/>
      <c r="Q13" s="1181">
        <v>0</v>
      </c>
      <c r="R13" s="1183"/>
      <c r="S13" s="1181">
        <v>0</v>
      </c>
      <c r="T13" s="1181"/>
      <c r="U13" s="1181">
        <v>0</v>
      </c>
      <c r="V13" s="1183"/>
      <c r="W13" s="1181">
        <v>0</v>
      </c>
      <c r="X13" s="1183"/>
      <c r="Y13" s="111"/>
      <c r="Z13" s="120"/>
    </row>
    <row r="14" spans="1:26" s="121" customFormat="1" ht="8.25" customHeight="1" x14ac:dyDescent="0.15">
      <c r="A14" s="410"/>
      <c r="B14" s="410" t="s">
        <v>753</v>
      </c>
      <c r="C14" s="411"/>
      <c r="D14" s="1181">
        <v>0</v>
      </c>
      <c r="E14" s="1181"/>
      <c r="F14" s="1181">
        <v>0</v>
      </c>
      <c r="G14" s="1182"/>
      <c r="H14" s="1181">
        <v>0</v>
      </c>
      <c r="I14" s="1183"/>
      <c r="J14" s="1181">
        <v>0</v>
      </c>
      <c r="K14" s="1184">
        <v>0</v>
      </c>
      <c r="L14" s="1184"/>
      <c r="M14" s="1181">
        <v>0</v>
      </c>
      <c r="N14" s="1183"/>
      <c r="O14" s="1181">
        <v>0</v>
      </c>
      <c r="P14" s="1181"/>
      <c r="Q14" s="1181">
        <v>0</v>
      </c>
      <c r="R14" s="1183"/>
      <c r="S14" s="1181">
        <v>0</v>
      </c>
      <c r="T14" s="1181"/>
      <c r="U14" s="1181">
        <v>0</v>
      </c>
      <c r="V14" s="1183"/>
      <c r="W14" s="1181">
        <v>0</v>
      </c>
      <c r="X14" s="1183"/>
      <c r="Y14" s="1185"/>
      <c r="Z14" s="120"/>
    </row>
    <row r="15" spans="1:26" s="121" customFormat="1" ht="8.25" customHeight="1" x14ac:dyDescent="0.15">
      <c r="A15" s="1016"/>
      <c r="B15" s="1016" t="s">
        <v>754</v>
      </c>
      <c r="C15" s="110"/>
      <c r="D15" s="1181">
        <v>0</v>
      </c>
      <c r="E15" s="1181"/>
      <c r="F15" s="1181">
        <v>0</v>
      </c>
      <c r="G15" s="1182"/>
      <c r="H15" s="1181">
        <v>0</v>
      </c>
      <c r="I15" s="1183"/>
      <c r="J15" s="1181">
        <v>0</v>
      </c>
      <c r="K15" s="1184">
        <v>0</v>
      </c>
      <c r="L15" s="1184"/>
      <c r="M15" s="1181">
        <v>0</v>
      </c>
      <c r="N15" s="1183"/>
      <c r="O15" s="1181">
        <v>0</v>
      </c>
      <c r="P15" s="1181"/>
      <c r="Q15" s="1181">
        <v>0</v>
      </c>
      <c r="R15" s="1183"/>
      <c r="S15" s="1181">
        <v>0</v>
      </c>
      <c r="T15" s="1181"/>
      <c r="U15" s="1181">
        <v>0</v>
      </c>
      <c r="V15" s="1183"/>
      <c r="W15" s="1181">
        <v>0</v>
      </c>
      <c r="X15" s="1183"/>
      <c r="Y15" s="111"/>
      <c r="Z15" s="120"/>
    </row>
    <row r="16" spans="1:26" s="121" customFormat="1" ht="8.25" customHeight="1" x14ac:dyDescent="0.15">
      <c r="A16" s="410"/>
      <c r="B16" s="410" t="s">
        <v>755</v>
      </c>
      <c r="C16" s="411"/>
      <c r="D16" s="1181">
        <v>0</v>
      </c>
      <c r="E16" s="1181"/>
      <c r="F16" s="1181">
        <v>0</v>
      </c>
      <c r="G16" s="1182"/>
      <c r="H16" s="1181">
        <v>0</v>
      </c>
      <c r="I16" s="1183"/>
      <c r="J16" s="1181">
        <v>0</v>
      </c>
      <c r="K16" s="1184">
        <v>0</v>
      </c>
      <c r="L16" s="1184"/>
      <c r="M16" s="1181">
        <v>0</v>
      </c>
      <c r="N16" s="1183"/>
      <c r="O16" s="1181">
        <v>0</v>
      </c>
      <c r="P16" s="1181"/>
      <c r="Q16" s="1181">
        <v>0</v>
      </c>
      <c r="R16" s="1183"/>
      <c r="S16" s="1181">
        <v>0</v>
      </c>
      <c r="T16" s="1181"/>
      <c r="U16" s="1181">
        <v>0</v>
      </c>
      <c r="V16" s="1183"/>
      <c r="W16" s="1181">
        <v>0</v>
      </c>
      <c r="X16" s="1183"/>
      <c r="Y16" s="1185"/>
      <c r="Z16" s="120"/>
    </row>
    <row r="17" spans="1:26" s="121" customFormat="1" ht="8.25" customHeight="1" x14ac:dyDescent="0.15">
      <c r="A17" s="410"/>
      <c r="B17" s="410" t="s">
        <v>756</v>
      </c>
      <c r="C17" s="411"/>
      <c r="D17" s="1181">
        <v>0</v>
      </c>
      <c r="E17" s="1181"/>
      <c r="F17" s="1181">
        <v>0</v>
      </c>
      <c r="G17" s="1182"/>
      <c r="H17" s="1181">
        <v>0</v>
      </c>
      <c r="I17" s="1183"/>
      <c r="J17" s="1181">
        <v>0</v>
      </c>
      <c r="K17" s="1184">
        <v>0</v>
      </c>
      <c r="L17" s="1184"/>
      <c r="M17" s="1181">
        <v>0</v>
      </c>
      <c r="N17" s="1183"/>
      <c r="O17" s="1181">
        <v>0</v>
      </c>
      <c r="P17" s="1181"/>
      <c r="Q17" s="1181">
        <v>0</v>
      </c>
      <c r="R17" s="1183"/>
      <c r="S17" s="1181">
        <v>0</v>
      </c>
      <c r="T17" s="1181"/>
      <c r="U17" s="1181">
        <v>0</v>
      </c>
      <c r="V17" s="1183"/>
      <c r="W17" s="1181">
        <v>0</v>
      </c>
      <c r="X17" s="1183"/>
      <c r="Y17" s="1185"/>
      <c r="Z17" s="120"/>
    </row>
    <row r="18" spans="1:26" s="121" customFormat="1" ht="8.25" customHeight="1" x14ac:dyDescent="0.15">
      <c r="A18" s="410"/>
      <c r="B18" s="412" t="s">
        <v>757</v>
      </c>
      <c r="C18" s="110"/>
      <c r="D18" s="1186">
        <v>0</v>
      </c>
      <c r="E18" s="1186"/>
      <c r="F18" s="1186">
        <v>0</v>
      </c>
      <c r="G18" s="1187"/>
      <c r="H18" s="1186">
        <v>0</v>
      </c>
      <c r="I18" s="1440"/>
      <c r="J18" s="1186">
        <v>0</v>
      </c>
      <c r="K18" s="1188">
        <v>0</v>
      </c>
      <c r="L18" s="1188"/>
      <c r="M18" s="1186">
        <v>0</v>
      </c>
      <c r="N18" s="1440"/>
      <c r="O18" s="1186">
        <v>0</v>
      </c>
      <c r="P18" s="1186"/>
      <c r="Q18" s="1186">
        <v>0</v>
      </c>
      <c r="R18" s="1440"/>
      <c r="S18" s="1186">
        <v>0</v>
      </c>
      <c r="T18" s="1186"/>
      <c r="U18" s="1186">
        <v>0</v>
      </c>
      <c r="V18" s="1440"/>
      <c r="W18" s="1186">
        <v>0</v>
      </c>
      <c r="X18" s="1438"/>
      <c r="Y18" s="111"/>
      <c r="Z18" s="122"/>
    </row>
    <row r="19" spans="1:26" s="121" customFormat="1" ht="8.25" customHeight="1" x14ac:dyDescent="0.15">
      <c r="A19" s="2654"/>
      <c r="B19" s="2655"/>
      <c r="C19" s="123"/>
      <c r="D19" s="1189">
        <f>SUM(D11:D18)</f>
        <v>74270</v>
      </c>
      <c r="E19" s="1189"/>
      <c r="F19" s="1189">
        <f>SUM(F11:F18)</f>
        <v>0</v>
      </c>
      <c r="G19" s="1174"/>
      <c r="H19" s="1189" t="s">
        <v>133</v>
      </c>
      <c r="I19" s="1175"/>
      <c r="J19" s="1189">
        <f>SUM(J11:J18)</f>
        <v>74270</v>
      </c>
      <c r="K19" s="1190">
        <v>0.01</v>
      </c>
      <c r="L19" s="1190"/>
      <c r="M19" s="1189">
        <f>SUM(M11:M18)</f>
        <v>392979</v>
      </c>
      <c r="N19" s="1175"/>
      <c r="O19" s="1189">
        <v>5</v>
      </c>
      <c r="P19" s="1189"/>
      <c r="Q19" s="1189" t="s">
        <v>133</v>
      </c>
      <c r="R19" s="1175"/>
      <c r="S19" s="1189">
        <f>SUM(S11:S18)</f>
        <v>912</v>
      </c>
      <c r="T19" s="1189"/>
      <c r="U19" s="1189">
        <v>1</v>
      </c>
      <c r="V19" s="1175"/>
      <c r="W19" s="1192">
        <f>SUM(W11:W18)</f>
        <v>1</v>
      </c>
      <c r="X19" s="1175"/>
      <c r="Y19" s="1189">
        <v>12</v>
      </c>
      <c r="Z19" s="124"/>
    </row>
    <row r="20" spans="1:26" s="121" customFormat="1" ht="17.45" customHeight="1" x14ac:dyDescent="0.15">
      <c r="A20" s="2653" t="s">
        <v>536</v>
      </c>
      <c r="B20" s="2637"/>
      <c r="C20" s="191"/>
      <c r="D20" s="192"/>
      <c r="E20" s="192"/>
      <c r="F20" s="192"/>
      <c r="G20" s="113"/>
      <c r="H20" s="114"/>
      <c r="I20" s="1438"/>
      <c r="J20" s="111"/>
      <c r="K20" s="115"/>
      <c r="L20" s="115"/>
      <c r="M20" s="111"/>
      <c r="N20" s="1438"/>
      <c r="O20" s="117"/>
      <c r="P20" s="117"/>
      <c r="Q20" s="126"/>
      <c r="R20" s="1438"/>
      <c r="S20" s="111"/>
      <c r="T20" s="111"/>
      <c r="U20" s="117"/>
      <c r="V20" s="1438"/>
      <c r="W20" s="118"/>
      <c r="X20" s="1438"/>
      <c r="Y20" s="193"/>
      <c r="Z20" s="194"/>
    </row>
    <row r="21" spans="1:26" s="121" customFormat="1" ht="8.25" customHeight="1" x14ac:dyDescent="0.15">
      <c r="A21" s="1016"/>
      <c r="B21" s="1016" t="s">
        <v>750</v>
      </c>
      <c r="C21" s="110"/>
      <c r="D21" s="111">
        <v>97174</v>
      </c>
      <c r="E21" s="111"/>
      <c r="F21" s="111">
        <v>47830</v>
      </c>
      <c r="G21" s="113"/>
      <c r="H21" s="111">
        <v>31</v>
      </c>
      <c r="I21" s="1438"/>
      <c r="J21" s="111">
        <v>112199</v>
      </c>
      <c r="K21" s="1180">
        <v>7.0000000000000007E-2</v>
      </c>
      <c r="L21" s="1180"/>
      <c r="M21" s="111">
        <v>743799</v>
      </c>
      <c r="N21" s="1438"/>
      <c r="O21" s="111">
        <v>22</v>
      </c>
      <c r="P21" s="111"/>
      <c r="Q21" s="111" t="s">
        <v>133</v>
      </c>
      <c r="R21" s="1438"/>
      <c r="S21" s="111">
        <v>4788</v>
      </c>
      <c r="T21" s="111"/>
      <c r="U21" s="111">
        <v>4</v>
      </c>
      <c r="V21" s="1438"/>
      <c r="W21" s="111">
        <v>18</v>
      </c>
      <c r="X21" s="1438"/>
      <c r="Y21" s="111"/>
      <c r="Z21" s="120"/>
    </row>
    <row r="22" spans="1:26" s="121" customFormat="1" ht="8.25" customHeight="1" x14ac:dyDescent="0.15">
      <c r="A22" s="410"/>
      <c r="B22" s="410" t="s">
        <v>751</v>
      </c>
      <c r="C22" s="411"/>
      <c r="D22" s="1181">
        <v>7884</v>
      </c>
      <c r="E22" s="1181"/>
      <c r="F22" s="1181">
        <v>0</v>
      </c>
      <c r="G22" s="1182"/>
      <c r="H22" s="1181">
        <v>0</v>
      </c>
      <c r="I22" s="1183"/>
      <c r="J22" s="1181">
        <v>7884</v>
      </c>
      <c r="K22" s="1184">
        <v>0.19</v>
      </c>
      <c r="L22" s="1184"/>
      <c r="M22" s="1181">
        <v>26370</v>
      </c>
      <c r="N22" s="1183"/>
      <c r="O22" s="1181">
        <v>25</v>
      </c>
      <c r="P22" s="1181"/>
      <c r="Q22" s="1181" t="s">
        <v>133</v>
      </c>
      <c r="R22" s="1183"/>
      <c r="S22" s="1181">
        <v>793</v>
      </c>
      <c r="T22" s="1181"/>
      <c r="U22" s="1181">
        <v>10</v>
      </c>
      <c r="V22" s="1183"/>
      <c r="W22" s="1181">
        <v>4</v>
      </c>
      <c r="X22" s="1183"/>
      <c r="Y22" s="1185"/>
      <c r="Z22" s="120"/>
    </row>
    <row r="23" spans="1:26" s="121" customFormat="1" ht="8.25" customHeight="1" x14ac:dyDescent="0.15">
      <c r="A23" s="1016"/>
      <c r="B23" s="1016" t="s">
        <v>752</v>
      </c>
      <c r="C23" s="110"/>
      <c r="D23" s="1181">
        <v>19466</v>
      </c>
      <c r="E23" s="1181"/>
      <c r="F23" s="1181">
        <v>3431</v>
      </c>
      <c r="G23" s="1182"/>
      <c r="H23" s="1181">
        <v>96</v>
      </c>
      <c r="I23" s="1183"/>
      <c r="J23" s="1181">
        <v>22744</v>
      </c>
      <c r="K23" s="1184">
        <v>0.32</v>
      </c>
      <c r="L23" s="1184"/>
      <c r="M23" s="1181">
        <v>71113</v>
      </c>
      <c r="N23" s="1183"/>
      <c r="O23" s="1181">
        <v>21</v>
      </c>
      <c r="P23" s="1181"/>
      <c r="Q23" s="1181" t="s">
        <v>133</v>
      </c>
      <c r="R23" s="1183"/>
      <c r="S23" s="1181">
        <v>2906</v>
      </c>
      <c r="T23" s="1181"/>
      <c r="U23" s="1181">
        <v>13</v>
      </c>
      <c r="V23" s="1183"/>
      <c r="W23" s="1181">
        <v>15</v>
      </c>
      <c r="X23" s="1183"/>
      <c r="Y23" s="111"/>
      <c r="Z23" s="120"/>
    </row>
    <row r="24" spans="1:26" s="121" customFormat="1" ht="8.25" customHeight="1" x14ac:dyDescent="0.15">
      <c r="A24" s="410"/>
      <c r="B24" s="410" t="s">
        <v>753</v>
      </c>
      <c r="C24" s="411"/>
      <c r="D24" s="1181">
        <v>12669</v>
      </c>
      <c r="E24" s="1181"/>
      <c r="F24" s="1181">
        <v>2166</v>
      </c>
      <c r="G24" s="1182"/>
      <c r="H24" s="1181">
        <v>33</v>
      </c>
      <c r="I24" s="1183"/>
      <c r="J24" s="1181">
        <v>13382</v>
      </c>
      <c r="K24" s="1184">
        <v>0.56999999999999995</v>
      </c>
      <c r="L24" s="1184"/>
      <c r="M24" s="1181">
        <v>70330</v>
      </c>
      <c r="N24" s="1183"/>
      <c r="O24" s="1181">
        <v>22</v>
      </c>
      <c r="P24" s="1181"/>
      <c r="Q24" s="1181" t="s">
        <v>133</v>
      </c>
      <c r="R24" s="1183"/>
      <c r="S24" s="1181">
        <v>2676</v>
      </c>
      <c r="T24" s="1181"/>
      <c r="U24" s="1181">
        <v>20</v>
      </c>
      <c r="V24" s="1183"/>
      <c r="W24" s="1181">
        <v>17</v>
      </c>
      <c r="X24" s="1183"/>
      <c r="Y24" s="1185"/>
      <c r="Z24" s="120"/>
    </row>
    <row r="25" spans="1:26" s="121" customFormat="1" ht="8.25" customHeight="1" x14ac:dyDescent="0.15">
      <c r="A25" s="1016"/>
      <c r="B25" s="1016" t="s">
        <v>754</v>
      </c>
      <c r="C25" s="110"/>
      <c r="D25" s="1181">
        <v>7635</v>
      </c>
      <c r="E25" s="1181"/>
      <c r="F25" s="1181">
        <v>444</v>
      </c>
      <c r="G25" s="1182"/>
      <c r="H25" s="1181">
        <v>34</v>
      </c>
      <c r="I25" s="1183"/>
      <c r="J25" s="1181">
        <v>7786</v>
      </c>
      <c r="K25" s="1184">
        <v>1.28</v>
      </c>
      <c r="L25" s="1184"/>
      <c r="M25" s="1181">
        <v>33676</v>
      </c>
      <c r="N25" s="1183"/>
      <c r="O25" s="1181">
        <v>24</v>
      </c>
      <c r="P25" s="1181"/>
      <c r="Q25" s="1181" t="s">
        <v>133</v>
      </c>
      <c r="R25" s="1183"/>
      <c r="S25" s="1181">
        <v>2924</v>
      </c>
      <c r="T25" s="1181"/>
      <c r="U25" s="1181">
        <v>38</v>
      </c>
      <c r="V25" s="1183"/>
      <c r="W25" s="1181">
        <v>24</v>
      </c>
      <c r="X25" s="1183"/>
      <c r="Y25" s="111"/>
      <c r="Z25" s="120"/>
    </row>
    <row r="26" spans="1:26" s="121" customFormat="1" ht="8.25" customHeight="1" x14ac:dyDescent="0.15">
      <c r="A26" s="410"/>
      <c r="B26" s="410" t="s">
        <v>755</v>
      </c>
      <c r="C26" s="411"/>
      <c r="D26" s="1181">
        <v>3389</v>
      </c>
      <c r="E26" s="1181"/>
      <c r="F26" s="1181">
        <v>23</v>
      </c>
      <c r="G26" s="1182"/>
      <c r="H26" s="1181">
        <v>41</v>
      </c>
      <c r="I26" s="1183"/>
      <c r="J26" s="1181">
        <v>3398</v>
      </c>
      <c r="K26" s="1184">
        <v>5.83</v>
      </c>
      <c r="L26" s="1184"/>
      <c r="M26" s="1181">
        <v>13612</v>
      </c>
      <c r="N26" s="1183"/>
      <c r="O26" s="1181">
        <v>21</v>
      </c>
      <c r="P26" s="1181"/>
      <c r="Q26" s="1181" t="s">
        <v>133</v>
      </c>
      <c r="R26" s="1183"/>
      <c r="S26" s="1181">
        <v>2599</v>
      </c>
      <c r="T26" s="1181"/>
      <c r="U26" s="1181">
        <v>76</v>
      </c>
      <c r="V26" s="1183"/>
      <c r="W26" s="1181">
        <v>41</v>
      </c>
      <c r="X26" s="1183"/>
      <c r="Y26" s="1185"/>
      <c r="Z26" s="120"/>
    </row>
    <row r="27" spans="1:26" s="121" customFormat="1" ht="8.25" customHeight="1" x14ac:dyDescent="0.15">
      <c r="A27" s="410"/>
      <c r="B27" s="410" t="s">
        <v>756</v>
      </c>
      <c r="C27" s="411"/>
      <c r="D27" s="1181">
        <v>557</v>
      </c>
      <c r="E27" s="1181"/>
      <c r="F27" s="1181">
        <v>38</v>
      </c>
      <c r="G27" s="1182"/>
      <c r="H27" s="1181">
        <v>36</v>
      </c>
      <c r="I27" s="1183"/>
      <c r="J27" s="1181">
        <v>571</v>
      </c>
      <c r="K27" s="1184">
        <v>37.119999999999997</v>
      </c>
      <c r="L27" s="1184"/>
      <c r="M27" s="1181">
        <v>3579</v>
      </c>
      <c r="N27" s="1183"/>
      <c r="O27" s="1181">
        <v>25</v>
      </c>
      <c r="P27" s="1181"/>
      <c r="Q27" s="1181" t="s">
        <v>133</v>
      </c>
      <c r="R27" s="1183"/>
      <c r="S27" s="1181">
        <v>821</v>
      </c>
      <c r="T27" s="1181"/>
      <c r="U27" s="1181">
        <v>144</v>
      </c>
      <c r="V27" s="1183"/>
      <c r="W27" s="1181">
        <v>48</v>
      </c>
      <c r="X27" s="1183"/>
      <c r="Y27" s="1185"/>
      <c r="Z27" s="120"/>
    </row>
    <row r="28" spans="1:26" s="121" customFormat="1" ht="8.25" customHeight="1" x14ac:dyDescent="0.15">
      <c r="A28" s="410"/>
      <c r="B28" s="412" t="s">
        <v>757</v>
      </c>
      <c r="C28" s="110"/>
      <c r="D28" s="1186">
        <v>335</v>
      </c>
      <c r="E28" s="1186"/>
      <c r="F28" s="1186">
        <v>0</v>
      </c>
      <c r="G28" s="1187"/>
      <c r="H28" s="1186">
        <v>0</v>
      </c>
      <c r="I28" s="1440"/>
      <c r="J28" s="1186">
        <v>335</v>
      </c>
      <c r="K28" s="1188">
        <v>100</v>
      </c>
      <c r="L28" s="1188"/>
      <c r="M28" s="1186">
        <v>2196</v>
      </c>
      <c r="N28" s="1440"/>
      <c r="O28" s="1186">
        <v>26</v>
      </c>
      <c r="P28" s="1186"/>
      <c r="Q28" s="1186" t="s">
        <v>133</v>
      </c>
      <c r="R28" s="1440"/>
      <c r="S28" s="1186">
        <v>365</v>
      </c>
      <c r="T28" s="1186"/>
      <c r="U28" s="1181">
        <v>109</v>
      </c>
      <c r="V28" s="1440"/>
      <c r="W28" s="1186">
        <v>64</v>
      </c>
      <c r="X28" s="1438"/>
      <c r="Y28" s="111"/>
      <c r="Z28" s="122"/>
    </row>
    <row r="29" spans="1:26" s="121" customFormat="1" ht="8.25" customHeight="1" x14ac:dyDescent="0.15">
      <c r="A29" s="2654"/>
      <c r="B29" s="2655"/>
      <c r="C29" s="123"/>
      <c r="D29" s="1189">
        <f>SUM(D21:D28)</f>
        <v>149109</v>
      </c>
      <c r="E29" s="1189"/>
      <c r="F29" s="1189">
        <f>SUM(F21:F28)</f>
        <v>53932</v>
      </c>
      <c r="G29" s="1174"/>
      <c r="H29" s="1189">
        <v>36</v>
      </c>
      <c r="I29" s="1175"/>
      <c r="J29" s="1189">
        <f>SUM(J21:J28)</f>
        <v>168299</v>
      </c>
      <c r="K29" s="1190">
        <v>0.65</v>
      </c>
      <c r="L29" s="1190"/>
      <c r="M29" s="1189">
        <f>SUM(M21:M28)</f>
        <v>964675</v>
      </c>
      <c r="N29" s="1175"/>
      <c r="O29" s="1189">
        <v>22</v>
      </c>
      <c r="P29" s="1189"/>
      <c r="Q29" s="1189" t="s">
        <v>133</v>
      </c>
      <c r="R29" s="1175"/>
      <c r="S29" s="1189">
        <f>SUM(S21:S28)</f>
        <v>17872</v>
      </c>
      <c r="T29" s="1189"/>
      <c r="U29" s="1189">
        <v>11</v>
      </c>
      <c r="V29" s="1175"/>
      <c r="W29" s="1192">
        <f>SUM(W21:W28)</f>
        <v>231</v>
      </c>
      <c r="X29" s="1175"/>
      <c r="Y29" s="1189">
        <v>115</v>
      </c>
      <c r="Z29" s="124"/>
    </row>
    <row r="30" spans="1:26" s="121" customFormat="1" ht="16.5" customHeight="1" x14ac:dyDescent="0.15">
      <c r="A30" s="2653" t="s">
        <v>537</v>
      </c>
      <c r="B30" s="2637"/>
      <c r="C30" s="195"/>
      <c r="D30" s="1193"/>
      <c r="E30" s="182"/>
      <c r="F30" s="182"/>
      <c r="G30" s="184"/>
      <c r="H30" s="185"/>
      <c r="I30" s="186"/>
      <c r="J30" s="182"/>
      <c r="K30" s="1500"/>
      <c r="L30" s="1500"/>
      <c r="M30" s="1193"/>
      <c r="N30" s="186"/>
      <c r="O30" s="1193"/>
      <c r="P30" s="1193"/>
      <c r="Q30" s="189"/>
      <c r="R30" s="186"/>
      <c r="S30" s="182"/>
      <c r="T30" s="182"/>
      <c r="U30" s="1193"/>
      <c r="V30" s="186"/>
      <c r="W30" s="1193"/>
      <c r="X30" s="186"/>
      <c r="Y30" s="1193"/>
      <c r="Z30" s="125"/>
    </row>
    <row r="31" spans="1:26" s="121" customFormat="1" ht="8.25" customHeight="1" x14ac:dyDescent="0.15">
      <c r="A31" s="1016"/>
      <c r="B31" s="1016" t="s">
        <v>750</v>
      </c>
      <c r="C31" s="110"/>
      <c r="D31" s="111">
        <v>2968</v>
      </c>
      <c r="E31" s="111"/>
      <c r="F31" s="111">
        <v>45584</v>
      </c>
      <c r="G31" s="113"/>
      <c r="H31" s="111">
        <v>78</v>
      </c>
      <c r="I31" s="1438"/>
      <c r="J31" s="111">
        <v>38430</v>
      </c>
      <c r="K31" s="1180">
        <v>0.06</v>
      </c>
      <c r="L31" s="1180"/>
      <c r="M31" s="111">
        <v>3913914</v>
      </c>
      <c r="N31" s="1438"/>
      <c r="O31" s="111">
        <v>95</v>
      </c>
      <c r="P31" s="111"/>
      <c r="Q31" s="111" t="s">
        <v>133</v>
      </c>
      <c r="R31" s="1438"/>
      <c r="S31" s="111">
        <v>1381</v>
      </c>
      <c r="T31" s="111"/>
      <c r="U31" s="111">
        <v>4</v>
      </c>
      <c r="V31" s="1438"/>
      <c r="W31" s="111">
        <v>20</v>
      </c>
      <c r="X31" s="1438"/>
      <c r="Y31" s="111"/>
      <c r="Z31" s="120"/>
    </row>
    <row r="32" spans="1:26" s="121" customFormat="1" ht="8.25" customHeight="1" x14ac:dyDescent="0.15">
      <c r="A32" s="410"/>
      <c r="B32" s="410" t="s">
        <v>751</v>
      </c>
      <c r="C32" s="411"/>
      <c r="D32" s="1181">
        <v>565</v>
      </c>
      <c r="E32" s="1181"/>
      <c r="F32" s="1181">
        <v>4609</v>
      </c>
      <c r="G32" s="1182"/>
      <c r="H32" s="1181">
        <v>84</v>
      </c>
      <c r="I32" s="1183"/>
      <c r="J32" s="1181">
        <v>4431</v>
      </c>
      <c r="K32" s="1184">
        <v>0.21</v>
      </c>
      <c r="L32" s="1184"/>
      <c r="M32" s="1181">
        <v>1234255</v>
      </c>
      <c r="N32" s="1183"/>
      <c r="O32" s="1181">
        <v>87</v>
      </c>
      <c r="P32" s="1181"/>
      <c r="Q32" s="1181" t="s">
        <v>133</v>
      </c>
      <c r="R32" s="1183"/>
      <c r="S32" s="1181">
        <v>457</v>
      </c>
      <c r="T32" s="1181"/>
      <c r="U32" s="1181">
        <v>10</v>
      </c>
      <c r="V32" s="1183"/>
      <c r="W32" s="1181">
        <v>8</v>
      </c>
      <c r="X32" s="410"/>
      <c r="Y32" s="1185"/>
      <c r="Z32" s="120"/>
    </row>
    <row r="33" spans="1:26" s="121" customFormat="1" ht="8.25" customHeight="1" x14ac:dyDescent="0.15">
      <c r="A33" s="1016"/>
      <c r="B33" s="1016" t="s">
        <v>752</v>
      </c>
      <c r="C33" s="110"/>
      <c r="D33" s="1181">
        <v>2370</v>
      </c>
      <c r="E33" s="1181"/>
      <c r="F33" s="1181">
        <v>6848</v>
      </c>
      <c r="G33" s="1182"/>
      <c r="H33" s="1181">
        <v>68</v>
      </c>
      <c r="I33" s="1183"/>
      <c r="J33" s="1181">
        <v>6995</v>
      </c>
      <c r="K33" s="1184">
        <v>0.34</v>
      </c>
      <c r="L33" s="1184"/>
      <c r="M33" s="1181">
        <v>1091144</v>
      </c>
      <c r="N33" s="1183"/>
      <c r="O33" s="1181">
        <v>90</v>
      </c>
      <c r="P33" s="1181"/>
      <c r="Q33" s="1181" t="s">
        <v>133</v>
      </c>
      <c r="R33" s="1183"/>
      <c r="S33" s="1181">
        <v>1094</v>
      </c>
      <c r="T33" s="1181"/>
      <c r="U33" s="1181">
        <v>16</v>
      </c>
      <c r="V33" s="1183"/>
      <c r="W33" s="1181">
        <v>21</v>
      </c>
      <c r="X33" s="1438"/>
      <c r="Y33" s="111"/>
      <c r="Z33" s="120"/>
    </row>
    <row r="34" spans="1:26" s="121" customFormat="1" ht="8.25" customHeight="1" x14ac:dyDescent="0.15">
      <c r="A34" s="410"/>
      <c r="B34" s="410" t="s">
        <v>753</v>
      </c>
      <c r="C34" s="411"/>
      <c r="D34" s="1181">
        <v>2536</v>
      </c>
      <c r="E34" s="1181"/>
      <c r="F34" s="1181">
        <v>3774</v>
      </c>
      <c r="G34" s="1182"/>
      <c r="H34" s="1181">
        <v>59</v>
      </c>
      <c r="I34" s="1183"/>
      <c r="J34" s="1181">
        <v>4771</v>
      </c>
      <c r="K34" s="1184">
        <v>0.66</v>
      </c>
      <c r="L34" s="1184"/>
      <c r="M34" s="1181">
        <v>578727</v>
      </c>
      <c r="N34" s="1183"/>
      <c r="O34" s="1181">
        <v>89</v>
      </c>
      <c r="P34" s="1181"/>
      <c r="Q34" s="1181" t="s">
        <v>133</v>
      </c>
      <c r="R34" s="1183"/>
      <c r="S34" s="1181">
        <v>1253</v>
      </c>
      <c r="T34" s="1181"/>
      <c r="U34" s="1181">
        <v>26</v>
      </c>
      <c r="V34" s="1183"/>
      <c r="W34" s="1181">
        <v>28</v>
      </c>
      <c r="X34" s="410"/>
      <c r="Y34" s="1185"/>
      <c r="Z34" s="120"/>
    </row>
    <row r="35" spans="1:26" s="121" customFormat="1" ht="8.25" customHeight="1" x14ac:dyDescent="0.15">
      <c r="A35" s="1016"/>
      <c r="B35" s="1016" t="s">
        <v>754</v>
      </c>
      <c r="C35" s="110"/>
      <c r="D35" s="1181">
        <v>5239</v>
      </c>
      <c r="E35" s="1181"/>
      <c r="F35" s="1181">
        <v>7136</v>
      </c>
      <c r="G35" s="1182"/>
      <c r="H35" s="1181">
        <v>70</v>
      </c>
      <c r="I35" s="1183"/>
      <c r="J35" s="1181">
        <v>10247</v>
      </c>
      <c r="K35" s="1184">
        <v>1.43</v>
      </c>
      <c r="L35" s="1184"/>
      <c r="M35" s="1181">
        <v>1995515</v>
      </c>
      <c r="N35" s="1183"/>
      <c r="O35" s="1181">
        <v>90</v>
      </c>
      <c r="P35" s="1181"/>
      <c r="Q35" s="1181" t="s">
        <v>133</v>
      </c>
      <c r="R35" s="1183"/>
      <c r="S35" s="1181">
        <v>4880</v>
      </c>
      <c r="T35" s="1181"/>
      <c r="U35" s="1181">
        <v>48</v>
      </c>
      <c r="V35" s="1183"/>
      <c r="W35" s="1181">
        <v>133</v>
      </c>
      <c r="X35" s="1438"/>
      <c r="Y35" s="111"/>
      <c r="Z35" s="120"/>
    </row>
    <row r="36" spans="1:26" s="121" customFormat="1" ht="8.25" customHeight="1" x14ac:dyDescent="0.15">
      <c r="A36" s="410"/>
      <c r="B36" s="410" t="s">
        <v>755</v>
      </c>
      <c r="C36" s="411"/>
      <c r="D36" s="1181">
        <v>4488</v>
      </c>
      <c r="E36" s="1181"/>
      <c r="F36" s="1181">
        <v>2164</v>
      </c>
      <c r="G36" s="1182"/>
      <c r="H36" s="1181">
        <v>68</v>
      </c>
      <c r="I36" s="1183"/>
      <c r="J36" s="1181">
        <v>5966</v>
      </c>
      <c r="K36" s="1184">
        <v>4.3499999999999996</v>
      </c>
      <c r="L36" s="1184"/>
      <c r="M36" s="1181">
        <v>986086</v>
      </c>
      <c r="N36" s="1183"/>
      <c r="O36" s="1181">
        <v>88</v>
      </c>
      <c r="P36" s="1181"/>
      <c r="Q36" s="1181" t="s">
        <v>133</v>
      </c>
      <c r="R36" s="1183"/>
      <c r="S36" s="1181">
        <v>6027</v>
      </c>
      <c r="T36" s="1181"/>
      <c r="U36" s="1181">
        <v>101</v>
      </c>
      <c r="V36" s="1183"/>
      <c r="W36" s="1181">
        <v>229</v>
      </c>
      <c r="X36" s="410"/>
      <c r="Y36" s="1185"/>
      <c r="Z36" s="120"/>
    </row>
    <row r="37" spans="1:26" s="121" customFormat="1" ht="8.25" customHeight="1" x14ac:dyDescent="0.15">
      <c r="A37" s="410"/>
      <c r="B37" s="410" t="s">
        <v>756</v>
      </c>
      <c r="C37" s="411"/>
      <c r="D37" s="1181">
        <v>803</v>
      </c>
      <c r="E37" s="1181"/>
      <c r="F37" s="1181">
        <v>347</v>
      </c>
      <c r="G37" s="1182"/>
      <c r="H37" s="1181">
        <v>70</v>
      </c>
      <c r="I37" s="1183"/>
      <c r="J37" s="1181">
        <v>1047</v>
      </c>
      <c r="K37" s="1184">
        <v>30.28</v>
      </c>
      <c r="L37" s="1184"/>
      <c r="M37" s="1181">
        <v>269769</v>
      </c>
      <c r="N37" s="1183"/>
      <c r="O37" s="1181">
        <v>89</v>
      </c>
      <c r="P37" s="1181"/>
      <c r="Q37" s="1181" t="s">
        <v>133</v>
      </c>
      <c r="R37" s="1183"/>
      <c r="S37" s="1181">
        <v>2346</v>
      </c>
      <c r="T37" s="1181"/>
      <c r="U37" s="1181">
        <v>224</v>
      </c>
      <c r="V37" s="1183"/>
      <c r="W37" s="1181">
        <v>281</v>
      </c>
      <c r="X37" s="410"/>
      <c r="Y37" s="1185"/>
      <c r="Z37" s="120"/>
    </row>
    <row r="38" spans="1:26" s="121" customFormat="1" ht="8.25" customHeight="1" x14ac:dyDescent="0.15">
      <c r="A38" s="410"/>
      <c r="B38" s="412" t="s">
        <v>757</v>
      </c>
      <c r="C38" s="110"/>
      <c r="D38" s="1186">
        <v>45</v>
      </c>
      <c r="E38" s="1186"/>
      <c r="F38" s="1186">
        <v>0</v>
      </c>
      <c r="G38" s="1187"/>
      <c r="H38" s="1186">
        <v>0</v>
      </c>
      <c r="I38" s="1440"/>
      <c r="J38" s="1186">
        <v>45</v>
      </c>
      <c r="K38" s="1188">
        <v>100</v>
      </c>
      <c r="L38" s="1188"/>
      <c r="M38" s="1186">
        <v>15487</v>
      </c>
      <c r="N38" s="1440"/>
      <c r="O38" s="1186">
        <v>85</v>
      </c>
      <c r="P38" s="1186"/>
      <c r="Q38" s="1186" t="s">
        <v>133</v>
      </c>
      <c r="R38" s="1440"/>
      <c r="S38" s="1186">
        <v>73</v>
      </c>
      <c r="T38" s="1186"/>
      <c r="U38" s="1181">
        <v>162</v>
      </c>
      <c r="V38" s="1440"/>
      <c r="W38" s="1186">
        <v>37</v>
      </c>
      <c r="X38" s="1438"/>
      <c r="Y38" s="111"/>
      <c r="Z38" s="122"/>
    </row>
    <row r="39" spans="1:26" s="121" customFormat="1" ht="8.25" customHeight="1" x14ac:dyDescent="0.15">
      <c r="A39" s="2654"/>
      <c r="B39" s="2655"/>
      <c r="C39" s="123"/>
      <c r="D39" s="1189">
        <f>SUM(D31:D38)</f>
        <v>19014</v>
      </c>
      <c r="E39" s="1189"/>
      <c r="F39" s="1189">
        <f>SUM(F31:F38)</f>
        <v>70462</v>
      </c>
      <c r="G39" s="1174"/>
      <c r="H39" s="1189">
        <v>75</v>
      </c>
      <c r="I39" s="1175"/>
      <c r="J39" s="1189">
        <f>SUM(J31:J38)</f>
        <v>71932</v>
      </c>
      <c r="K39" s="1190">
        <v>1.19</v>
      </c>
      <c r="L39" s="1190"/>
      <c r="M39" s="1189">
        <f>SUM(M31:M38)</f>
        <v>10084897</v>
      </c>
      <c r="N39" s="1175"/>
      <c r="O39" s="1189">
        <v>92</v>
      </c>
      <c r="P39" s="1189"/>
      <c r="Q39" s="1189" t="s">
        <v>133</v>
      </c>
      <c r="R39" s="1175"/>
      <c r="S39" s="1189">
        <f>SUM(S31:S38)</f>
        <v>17511</v>
      </c>
      <c r="T39" s="1189"/>
      <c r="U39" s="1189">
        <v>24</v>
      </c>
      <c r="V39" s="1175"/>
      <c r="W39" s="1192">
        <f>SUM(W31:W38)</f>
        <v>757</v>
      </c>
      <c r="X39" s="1175"/>
      <c r="Y39" s="1189">
        <v>810</v>
      </c>
      <c r="Z39" s="124"/>
    </row>
    <row r="40" spans="1:26" s="121" customFormat="1" ht="8.25" customHeight="1" x14ac:dyDescent="0.15">
      <c r="A40" s="2637" t="s">
        <v>538</v>
      </c>
      <c r="B40" s="2637"/>
      <c r="C40" s="181"/>
      <c r="D40" s="182"/>
      <c r="E40" s="182"/>
      <c r="F40" s="182"/>
      <c r="G40" s="184"/>
      <c r="H40" s="185"/>
      <c r="I40" s="186"/>
      <c r="J40" s="182"/>
      <c r="K40" s="1500"/>
      <c r="L40" s="1500"/>
      <c r="M40" s="1193"/>
      <c r="N40" s="186"/>
      <c r="O40" s="1193"/>
      <c r="P40" s="1193"/>
      <c r="Q40" s="189"/>
      <c r="R40" s="186"/>
      <c r="S40" s="182"/>
      <c r="T40" s="182"/>
      <c r="U40" s="1193"/>
      <c r="V40" s="186"/>
      <c r="W40" s="1193"/>
      <c r="X40" s="186"/>
      <c r="Y40" s="1193"/>
      <c r="Z40" s="125"/>
    </row>
    <row r="41" spans="1:26" s="121" customFormat="1" ht="8.25" customHeight="1" x14ac:dyDescent="0.15">
      <c r="A41" s="1016"/>
      <c r="B41" s="1016" t="s">
        <v>750</v>
      </c>
      <c r="C41" s="110"/>
      <c r="D41" s="111">
        <v>3269</v>
      </c>
      <c r="E41" s="111"/>
      <c r="F41" s="111">
        <v>1746</v>
      </c>
      <c r="G41" s="113"/>
      <c r="H41" s="111">
        <v>76</v>
      </c>
      <c r="I41" s="1438"/>
      <c r="J41" s="111">
        <v>4589</v>
      </c>
      <c r="K41" s="1180">
        <v>0.11</v>
      </c>
      <c r="L41" s="1180"/>
      <c r="M41" s="111">
        <v>80362</v>
      </c>
      <c r="N41" s="1438"/>
      <c r="O41" s="111">
        <v>45</v>
      </c>
      <c r="P41" s="111"/>
      <c r="Q41" s="111" t="s">
        <v>133</v>
      </c>
      <c r="R41" s="1438"/>
      <c r="S41" s="111">
        <v>489</v>
      </c>
      <c r="T41" s="111"/>
      <c r="U41" s="111">
        <v>11</v>
      </c>
      <c r="V41" s="1438"/>
      <c r="W41" s="111">
        <v>2</v>
      </c>
      <c r="X41" s="1438"/>
      <c r="Y41" s="111"/>
      <c r="Z41" s="120"/>
    </row>
    <row r="42" spans="1:26" s="121" customFormat="1" ht="8.25" customHeight="1" x14ac:dyDescent="0.15">
      <c r="A42" s="410"/>
      <c r="B42" s="410" t="s">
        <v>751</v>
      </c>
      <c r="C42" s="411"/>
      <c r="D42" s="1181">
        <v>66</v>
      </c>
      <c r="E42" s="1181"/>
      <c r="F42" s="1181">
        <v>11</v>
      </c>
      <c r="G42" s="1182"/>
      <c r="H42" s="1181">
        <v>9</v>
      </c>
      <c r="I42" s="1183"/>
      <c r="J42" s="1181">
        <v>67</v>
      </c>
      <c r="K42" s="1184">
        <v>0.22</v>
      </c>
      <c r="L42" s="1184"/>
      <c r="M42" s="1181">
        <v>17465</v>
      </c>
      <c r="N42" s="1183"/>
      <c r="O42" s="1181">
        <v>84</v>
      </c>
      <c r="P42" s="1181"/>
      <c r="Q42" s="1181" t="s">
        <v>133</v>
      </c>
      <c r="R42" s="1183"/>
      <c r="S42" s="1181">
        <v>26</v>
      </c>
      <c r="T42" s="1181"/>
      <c r="U42" s="1181">
        <v>39</v>
      </c>
      <c r="V42" s="1183"/>
      <c r="W42" s="1181">
        <v>0</v>
      </c>
      <c r="X42" s="410"/>
      <c r="Y42" s="1185"/>
      <c r="Z42" s="120"/>
    </row>
    <row r="43" spans="1:26" s="121" customFormat="1" ht="8.25" customHeight="1" x14ac:dyDescent="0.15">
      <c r="A43" s="1016"/>
      <c r="B43" s="1016" t="s">
        <v>752</v>
      </c>
      <c r="C43" s="110"/>
      <c r="D43" s="1181">
        <v>772</v>
      </c>
      <c r="E43" s="1181"/>
      <c r="F43" s="1181">
        <v>550</v>
      </c>
      <c r="G43" s="1182"/>
      <c r="H43" s="1181">
        <v>58</v>
      </c>
      <c r="I43" s="1183"/>
      <c r="J43" s="1181">
        <v>1089</v>
      </c>
      <c r="K43" s="1184">
        <v>0.3</v>
      </c>
      <c r="L43" s="1184"/>
      <c r="M43" s="1181">
        <v>43900</v>
      </c>
      <c r="N43" s="1183"/>
      <c r="O43" s="1181">
        <v>73</v>
      </c>
      <c r="P43" s="1181"/>
      <c r="Q43" s="1181" t="s">
        <v>133</v>
      </c>
      <c r="R43" s="1183"/>
      <c r="S43" s="1181">
        <v>448</v>
      </c>
      <c r="T43" s="1181"/>
      <c r="U43" s="1181">
        <v>41</v>
      </c>
      <c r="V43" s="1183"/>
      <c r="W43" s="1181">
        <v>2</v>
      </c>
      <c r="X43" s="1438"/>
      <c r="Y43" s="111"/>
      <c r="Z43" s="120"/>
    </row>
    <row r="44" spans="1:26" s="121" customFormat="1" ht="8.25" customHeight="1" x14ac:dyDescent="0.15">
      <c r="A44" s="410"/>
      <c r="B44" s="410" t="s">
        <v>753</v>
      </c>
      <c r="C44" s="411"/>
      <c r="D44" s="1181">
        <v>942</v>
      </c>
      <c r="E44" s="1181"/>
      <c r="F44" s="1181">
        <v>274</v>
      </c>
      <c r="G44" s="1182"/>
      <c r="H44" s="1181">
        <v>53</v>
      </c>
      <c r="I44" s="1183"/>
      <c r="J44" s="1181">
        <v>1087</v>
      </c>
      <c r="K44" s="1184">
        <v>0.61</v>
      </c>
      <c r="L44" s="1184"/>
      <c r="M44" s="1181">
        <v>29197</v>
      </c>
      <c r="N44" s="1183"/>
      <c r="O44" s="1181">
        <v>72</v>
      </c>
      <c r="P44" s="1181"/>
      <c r="Q44" s="1181" t="s">
        <v>133</v>
      </c>
      <c r="R44" s="1183"/>
      <c r="S44" s="1181">
        <v>666</v>
      </c>
      <c r="T44" s="1181"/>
      <c r="U44" s="1181">
        <v>61</v>
      </c>
      <c r="V44" s="1183"/>
      <c r="W44" s="1181">
        <v>5</v>
      </c>
      <c r="X44" s="410"/>
      <c r="Y44" s="1185"/>
      <c r="Z44" s="120"/>
    </row>
    <row r="45" spans="1:26" s="121" customFormat="1" ht="8.25" customHeight="1" x14ac:dyDescent="0.15">
      <c r="A45" s="410"/>
      <c r="B45" s="410" t="s">
        <v>754</v>
      </c>
      <c r="C45" s="411"/>
      <c r="D45" s="1181">
        <v>4174</v>
      </c>
      <c r="E45" s="1181"/>
      <c r="F45" s="1181">
        <v>783</v>
      </c>
      <c r="G45" s="1182"/>
      <c r="H45" s="1181">
        <v>59</v>
      </c>
      <c r="I45" s="1183"/>
      <c r="J45" s="1181">
        <v>4636</v>
      </c>
      <c r="K45" s="1184">
        <v>1.2</v>
      </c>
      <c r="L45" s="1184"/>
      <c r="M45" s="1181">
        <v>127042</v>
      </c>
      <c r="N45" s="1183"/>
      <c r="O45" s="1181">
        <v>76</v>
      </c>
      <c r="P45" s="1181"/>
      <c r="Q45" s="1181" t="s">
        <v>133</v>
      </c>
      <c r="R45" s="1183"/>
      <c r="S45" s="1181">
        <v>3864</v>
      </c>
      <c r="T45" s="1181"/>
      <c r="U45" s="1181">
        <v>83</v>
      </c>
      <c r="V45" s="1183"/>
      <c r="W45" s="1181">
        <v>42</v>
      </c>
      <c r="X45" s="410"/>
      <c r="Y45" s="1185"/>
      <c r="Z45" s="120"/>
    </row>
    <row r="46" spans="1:26" s="121" customFormat="1" ht="8.25" customHeight="1" x14ac:dyDescent="0.15">
      <c r="A46" s="410"/>
      <c r="B46" s="410" t="s">
        <v>755</v>
      </c>
      <c r="C46" s="411"/>
      <c r="D46" s="1181">
        <v>2307</v>
      </c>
      <c r="E46" s="1181"/>
      <c r="F46" s="1181">
        <v>163</v>
      </c>
      <c r="G46" s="1182"/>
      <c r="H46" s="1181">
        <v>67</v>
      </c>
      <c r="I46" s="1183"/>
      <c r="J46" s="1181">
        <v>2417</v>
      </c>
      <c r="K46" s="1184">
        <v>4.32</v>
      </c>
      <c r="L46" s="1184"/>
      <c r="M46" s="1181">
        <v>148199</v>
      </c>
      <c r="N46" s="1183"/>
      <c r="O46" s="1181">
        <v>61</v>
      </c>
      <c r="P46" s="1181"/>
      <c r="Q46" s="1181" t="s">
        <v>133</v>
      </c>
      <c r="R46" s="1183"/>
      <c r="S46" s="1181">
        <v>2311</v>
      </c>
      <c r="T46" s="1181"/>
      <c r="U46" s="1181">
        <v>96</v>
      </c>
      <c r="V46" s="1183"/>
      <c r="W46" s="1181">
        <v>73</v>
      </c>
      <c r="X46" s="410"/>
      <c r="Y46" s="1185"/>
      <c r="Z46" s="120"/>
    </row>
    <row r="47" spans="1:26" s="121" customFormat="1" ht="8.25" customHeight="1" x14ac:dyDescent="0.15">
      <c r="A47" s="410"/>
      <c r="B47" s="410" t="s">
        <v>756</v>
      </c>
      <c r="C47" s="411"/>
      <c r="D47" s="1181">
        <v>537</v>
      </c>
      <c r="E47" s="1181"/>
      <c r="F47" s="1181">
        <v>301</v>
      </c>
      <c r="G47" s="1182"/>
      <c r="H47" s="1181">
        <v>61</v>
      </c>
      <c r="I47" s="1183"/>
      <c r="J47" s="1181">
        <v>722</v>
      </c>
      <c r="K47" s="1184">
        <v>51.26</v>
      </c>
      <c r="L47" s="1184"/>
      <c r="M47" s="1181">
        <v>269442</v>
      </c>
      <c r="N47" s="1183"/>
      <c r="O47" s="1181">
        <v>26</v>
      </c>
      <c r="P47" s="1181"/>
      <c r="Q47" s="1181" t="s">
        <v>133</v>
      </c>
      <c r="R47" s="1183"/>
      <c r="S47" s="1181">
        <v>518</v>
      </c>
      <c r="T47" s="1181"/>
      <c r="U47" s="1181">
        <v>72</v>
      </c>
      <c r="V47" s="1183"/>
      <c r="W47" s="1181">
        <v>86</v>
      </c>
      <c r="X47" s="410"/>
      <c r="Y47" s="1185"/>
      <c r="Z47" s="120"/>
    </row>
    <row r="48" spans="1:26" s="121" customFormat="1" ht="8.25" customHeight="1" x14ac:dyDescent="0.15">
      <c r="A48" s="410"/>
      <c r="B48" s="412" t="s">
        <v>757</v>
      </c>
      <c r="C48" s="110"/>
      <c r="D48" s="1186">
        <v>61</v>
      </c>
      <c r="E48" s="1186"/>
      <c r="F48" s="1186">
        <v>0</v>
      </c>
      <c r="G48" s="1187"/>
      <c r="H48" s="1186">
        <v>0</v>
      </c>
      <c r="I48" s="1440"/>
      <c r="J48" s="1186">
        <v>61</v>
      </c>
      <c r="K48" s="1188">
        <v>100</v>
      </c>
      <c r="L48" s="1188"/>
      <c r="M48" s="1186">
        <v>11947</v>
      </c>
      <c r="N48" s="1440"/>
      <c r="O48" s="1186">
        <v>74</v>
      </c>
      <c r="P48" s="1186"/>
      <c r="Q48" s="1186" t="s">
        <v>133</v>
      </c>
      <c r="R48" s="1440"/>
      <c r="S48" s="1186">
        <v>10</v>
      </c>
      <c r="T48" s="1186"/>
      <c r="U48" s="1181">
        <v>16</v>
      </c>
      <c r="V48" s="1440"/>
      <c r="W48" s="1186">
        <v>57</v>
      </c>
      <c r="X48" s="1438"/>
      <c r="Y48" s="111"/>
      <c r="Z48" s="122"/>
    </row>
    <row r="49" spans="1:26" s="121" customFormat="1" ht="8.25" customHeight="1" x14ac:dyDescent="0.15">
      <c r="A49" s="2656"/>
      <c r="B49" s="2656"/>
      <c r="C49" s="123"/>
      <c r="D49" s="1189">
        <f>SUM(D41:D48)</f>
        <v>12128</v>
      </c>
      <c r="E49" s="1189"/>
      <c r="F49" s="1189">
        <f>SUM(F41:F48)</f>
        <v>3828</v>
      </c>
      <c r="G49" s="1174"/>
      <c r="H49" s="1189">
        <v>66</v>
      </c>
      <c r="I49" s="1175"/>
      <c r="J49" s="1189">
        <f>SUM(J41:J48)</f>
        <v>14668</v>
      </c>
      <c r="K49" s="1190">
        <v>4.1399999999999997</v>
      </c>
      <c r="L49" s="1190"/>
      <c r="M49" s="1189">
        <f>SUM(M41:M48)</f>
        <v>727554</v>
      </c>
      <c r="N49" s="1175"/>
      <c r="O49" s="1189">
        <v>61</v>
      </c>
      <c r="P49" s="1189"/>
      <c r="Q49" s="1189" t="s">
        <v>133</v>
      </c>
      <c r="R49" s="1175"/>
      <c r="S49" s="1189">
        <f>SUM(S41:S48)</f>
        <v>8332</v>
      </c>
      <c r="T49" s="1189"/>
      <c r="U49" s="1189">
        <v>57</v>
      </c>
      <c r="V49" s="1175"/>
      <c r="W49" s="1192">
        <f>SUM(W41:W48)</f>
        <v>267</v>
      </c>
      <c r="X49" s="1175"/>
      <c r="Y49" s="1189">
        <v>143</v>
      </c>
      <c r="Z49" s="124"/>
    </row>
    <row r="50" spans="1:26" s="121" customFormat="1" ht="10.5" customHeight="1" thickBot="1" x14ac:dyDescent="0.2">
      <c r="A50" s="2657" t="s">
        <v>539</v>
      </c>
      <c r="B50" s="2657"/>
      <c r="C50" s="196"/>
      <c r="D50" s="1196">
        <f>D49+D39+D29+D19+'RC6_B&amp;G PQ'!D39+'RC6_B&amp;G PQ'!D29+'RC6_B&amp;G PQ'!D19</f>
        <v>411886</v>
      </c>
      <c r="E50" s="1196"/>
      <c r="F50" s="1196">
        <f>F49+F39+F29+F19+'RC6_B&amp;G PQ'!F39+'RC6_B&amp;G PQ'!F29+'RC6_B&amp;G PQ'!F19</f>
        <v>295496</v>
      </c>
      <c r="G50" s="1197"/>
      <c r="H50" s="1196">
        <v>69</v>
      </c>
      <c r="I50" s="1198"/>
      <c r="J50" s="1196">
        <f>J49+J39+J29+J19+'RC6_B&amp;G PQ'!J39+'RC6_B&amp;G PQ'!J29+'RC6_B&amp;G PQ'!J19</f>
        <v>616248</v>
      </c>
      <c r="K50" s="1199">
        <v>0.74</v>
      </c>
      <c r="L50" s="1199"/>
      <c r="M50" s="1196">
        <f>M49+M39+M29+M19+'RC6_B&amp;G PQ'!M39+'RC6_B&amp;G PQ'!M29+'RC6_B&amp;G PQ'!M19</f>
        <v>12218923</v>
      </c>
      <c r="N50" s="1198"/>
      <c r="O50" s="1196">
        <v>29</v>
      </c>
      <c r="P50" s="1196"/>
      <c r="Q50" s="1196" t="s">
        <v>133</v>
      </c>
      <c r="R50" s="1198"/>
      <c r="S50" s="1196">
        <f>S49+S39+S29+S19+'RC6_B&amp;G PQ'!S39+'RC6_B&amp;G PQ'!S29+'RC6_B&amp;G PQ'!S19</f>
        <v>122907</v>
      </c>
      <c r="T50" s="1196"/>
      <c r="U50" s="1196">
        <v>20</v>
      </c>
      <c r="V50" s="1198"/>
      <c r="W50" s="1196">
        <f>W49+W39+W29+W19+'RC6_B&amp;G PQ'!W39+'RC6_B&amp;G PQ'!W29+'RC6_B&amp;G PQ'!W19</f>
        <v>1813</v>
      </c>
      <c r="X50" s="1198"/>
      <c r="Y50" s="1196">
        <f>Y49+Y39+Y29+Y19+'RC6_B&amp;G PQ'!Y39+'RC6_B&amp;G PQ'!Y29+'RC6_B&amp;G PQ'!Y19</f>
        <v>1351</v>
      </c>
      <c r="Z50" s="197"/>
    </row>
    <row r="51" spans="1:26" s="121" customFormat="1" ht="2.25" customHeight="1" x14ac:dyDescent="0.15">
      <c r="A51" s="2651"/>
      <c r="B51" s="2651"/>
      <c r="C51" s="2651"/>
      <c r="D51" s="2651"/>
      <c r="E51" s="2651"/>
      <c r="F51" s="2651"/>
      <c r="G51" s="2651"/>
      <c r="H51" s="2651"/>
      <c r="I51" s="2651"/>
      <c r="J51" s="2651"/>
      <c r="K51" s="2651"/>
      <c r="L51" s="2651"/>
      <c r="M51" s="2651"/>
      <c r="N51" s="2651"/>
      <c r="O51" s="2651"/>
      <c r="P51" s="2651"/>
      <c r="Q51" s="2651"/>
      <c r="R51" s="2651"/>
      <c r="S51" s="2651"/>
      <c r="T51" s="2651"/>
      <c r="U51" s="2651"/>
      <c r="V51" s="2651"/>
      <c r="W51" s="2651"/>
      <c r="X51" s="2651"/>
      <c r="Y51" s="2651"/>
      <c r="Z51" s="1016"/>
    </row>
    <row r="52" spans="1:26" s="98" customFormat="1" ht="15" customHeight="1" x14ac:dyDescent="0.15">
      <c r="A52" s="2659" t="s">
        <v>1281</v>
      </c>
      <c r="B52" s="2659"/>
      <c r="C52" s="2659"/>
      <c r="D52" s="2659"/>
      <c r="E52" s="2659"/>
      <c r="F52" s="2659"/>
      <c r="G52" s="2659"/>
      <c r="H52" s="2659"/>
      <c r="I52" s="2659"/>
      <c r="J52" s="2659"/>
      <c r="K52" s="2659"/>
      <c r="L52" s="2659"/>
      <c r="M52" s="2659"/>
      <c r="N52" s="2659"/>
      <c r="O52" s="2659"/>
      <c r="P52" s="2659"/>
      <c r="Q52" s="2659"/>
      <c r="R52" s="2659"/>
      <c r="S52" s="2659"/>
      <c r="T52" s="2659"/>
      <c r="U52" s="2659"/>
      <c r="V52" s="2659"/>
      <c r="W52" s="2659"/>
      <c r="X52" s="2659"/>
      <c r="Y52" s="2659"/>
      <c r="Z52" s="2659"/>
    </row>
  </sheetData>
  <mergeCells count="27">
    <mergeCell ref="A52:Z52"/>
    <mergeCell ref="A30:B30"/>
    <mergeCell ref="A39:B39"/>
    <mergeCell ref="A40:B40"/>
    <mergeCell ref="A49:B49"/>
    <mergeCell ref="A50:B50"/>
    <mergeCell ref="A51:Y51"/>
    <mergeCell ref="A9:B9"/>
    <mergeCell ref="A10:B10"/>
    <mergeCell ref="A19:B19"/>
    <mergeCell ref="A20:B20"/>
    <mergeCell ref="A29:B29"/>
    <mergeCell ref="C7:D7"/>
    <mergeCell ref="E7:F7"/>
    <mergeCell ref="I7:J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zoomScaleSheetLayoutView="100" workbookViewId="0">
      <selection activeCell="A7" sqref="A7:H7"/>
    </sheetView>
  </sheetViews>
  <sheetFormatPr defaultColWidth="10.28515625" defaultRowHeight="11.25" x14ac:dyDescent="0.2"/>
  <cols>
    <col min="1" max="1" width="2.140625" style="232" customWidth="1"/>
    <col min="2" max="2" width="14" style="232" customWidth="1"/>
    <col min="3" max="3" width="7.85546875" style="232" customWidth="1"/>
    <col min="4" max="4" width="2.140625" style="232" customWidth="1"/>
    <col min="5" max="5" width="75.140625" style="232" customWidth="1"/>
    <col min="6" max="6" width="12.42578125" style="232" customWidth="1"/>
    <col min="7" max="7" width="17.85546875" style="232" customWidth="1"/>
    <col min="8" max="8" width="11.42578125" style="232" customWidth="1"/>
    <col min="9" max="9" width="10.28515625" style="233" customWidth="1"/>
    <col min="10" max="10" width="10.28515625" style="232" customWidth="1"/>
    <col min="11" max="16384" width="10.28515625" style="232"/>
  </cols>
  <sheetData>
    <row r="1" spans="1:9" s="1323" customFormat="1" ht="17.25" customHeight="1" x14ac:dyDescent="0.3">
      <c r="A1" s="2295" t="s">
        <v>1141</v>
      </c>
      <c r="B1" s="2295"/>
      <c r="C1" s="2295"/>
      <c r="D1" s="2295"/>
      <c r="E1" s="2295"/>
      <c r="F1" s="2295"/>
      <c r="G1" s="2295"/>
      <c r="H1" s="2295"/>
      <c r="I1" s="233"/>
    </row>
    <row r="2" spans="1:9" s="297" customFormat="1" ht="4.5" customHeight="1" x14ac:dyDescent="0.15">
      <c r="A2" s="2296"/>
      <c r="B2" s="2296"/>
      <c r="C2" s="2296"/>
      <c r="D2" s="2296"/>
      <c r="E2" s="2296"/>
      <c r="F2" s="2296"/>
      <c r="G2" s="2296"/>
      <c r="H2" s="2296"/>
    </row>
    <row r="3" spans="1:9" ht="17.25" customHeight="1" x14ac:dyDescent="0.25">
      <c r="A3" s="2297" t="s">
        <v>1063</v>
      </c>
      <c r="B3" s="2297"/>
      <c r="C3" s="2297"/>
      <c r="D3" s="2297"/>
      <c r="E3" s="2297"/>
      <c r="F3" s="2297"/>
      <c r="G3" s="2297"/>
      <c r="H3" s="2297"/>
    </row>
    <row r="4" spans="1:9" s="297" customFormat="1" ht="4.5" customHeight="1" x14ac:dyDescent="0.15">
      <c r="A4" s="2296"/>
      <c r="B4" s="2296"/>
      <c r="C4" s="2296"/>
      <c r="D4" s="2296"/>
      <c r="E4" s="2296"/>
      <c r="F4" s="2296"/>
      <c r="G4" s="2296"/>
      <c r="H4" s="2296"/>
    </row>
    <row r="5" spans="1:9" s="216" customFormat="1" ht="29.25" customHeight="1" x14ac:dyDescent="0.15">
      <c r="A5" s="2298" t="s">
        <v>1153</v>
      </c>
      <c r="B5" s="2298"/>
      <c r="C5" s="2298"/>
      <c r="D5" s="2298"/>
      <c r="E5" s="2298"/>
      <c r="F5" s="2298"/>
      <c r="G5" s="2298"/>
      <c r="H5" s="2298"/>
    </row>
    <row r="6" spans="1:9" s="216" customFormat="1" ht="48.75" customHeight="1" x14ac:dyDescent="0.15">
      <c r="A6" s="2299" t="s">
        <v>1394</v>
      </c>
      <c r="B6" s="2299"/>
      <c r="C6" s="2299"/>
      <c r="D6" s="2299"/>
      <c r="E6" s="2299"/>
      <c r="F6" s="2299"/>
      <c r="G6" s="2299"/>
      <c r="H6" s="2299"/>
    </row>
    <row r="7" spans="1:9" s="216" customFormat="1" ht="4.5" customHeight="1" x14ac:dyDescent="0.15">
      <c r="A7" s="2300"/>
      <c r="B7" s="2300"/>
      <c r="C7" s="2300"/>
      <c r="D7" s="2300"/>
      <c r="E7" s="2300"/>
      <c r="F7" s="2300"/>
      <c r="G7" s="2300"/>
      <c r="H7" s="2300"/>
    </row>
    <row r="8" spans="1:9" s="216" customFormat="1" ht="10.5" customHeight="1" x14ac:dyDescent="0.15">
      <c r="A8" s="2280"/>
      <c r="B8" s="2281"/>
      <c r="C8" s="217"/>
      <c r="D8" s="218"/>
      <c r="E8" s="219"/>
      <c r="F8" s="1357" t="s">
        <v>1069</v>
      </c>
      <c r="G8" s="220"/>
      <c r="H8" s="221" t="s">
        <v>94</v>
      </c>
    </row>
    <row r="9" spans="1:9" s="216" customFormat="1" ht="10.5" customHeight="1" x14ac:dyDescent="0.15">
      <c r="A9" s="2291"/>
      <c r="B9" s="2292"/>
      <c r="C9" s="222"/>
      <c r="D9" s="223"/>
      <c r="E9" s="224"/>
      <c r="F9" s="1357" t="s">
        <v>1065</v>
      </c>
      <c r="G9" s="225" t="s">
        <v>404</v>
      </c>
      <c r="H9" s="225" t="s">
        <v>405</v>
      </c>
    </row>
    <row r="10" spans="1:9" s="216" customFormat="1" ht="10.5" customHeight="1" x14ac:dyDescent="0.15">
      <c r="A10" s="2301" t="s">
        <v>402</v>
      </c>
      <c r="B10" s="2302"/>
      <c r="C10" s="225" t="s">
        <v>403</v>
      </c>
      <c r="D10" s="223"/>
      <c r="E10" s="263" t="s">
        <v>675</v>
      </c>
      <c r="F10" s="225" t="s">
        <v>657</v>
      </c>
      <c r="G10" s="225">
        <v>2018</v>
      </c>
      <c r="H10" s="226" t="s">
        <v>406</v>
      </c>
    </row>
    <row r="11" spans="1:9" s="216" customFormat="1" ht="10.5" customHeight="1" x14ac:dyDescent="0.15">
      <c r="A11" s="2278"/>
      <c r="B11" s="2279"/>
      <c r="C11" s="227"/>
      <c r="D11" s="228"/>
      <c r="E11" s="229"/>
      <c r="F11" s="2288" t="s">
        <v>407</v>
      </c>
      <c r="G11" s="2289"/>
      <c r="H11" s="2290"/>
    </row>
    <row r="12" spans="1:9" s="216" customFormat="1" ht="10.5" customHeight="1" x14ac:dyDescent="0.15">
      <c r="A12" s="2282" t="s">
        <v>989</v>
      </c>
      <c r="B12" s="2283"/>
      <c r="C12" s="230" t="s">
        <v>1064</v>
      </c>
      <c r="D12" s="2293" t="s">
        <v>1284</v>
      </c>
      <c r="E12" s="2294"/>
      <c r="F12" s="220">
        <v>3</v>
      </c>
      <c r="G12" s="221"/>
      <c r="H12" s="1038"/>
    </row>
    <row r="13" spans="1:9" s="216" customFormat="1" ht="10.5" customHeight="1" x14ac:dyDescent="0.15">
      <c r="A13" s="2284"/>
      <c r="B13" s="2285"/>
      <c r="C13" s="230" t="s">
        <v>658</v>
      </c>
      <c r="D13" s="2291" t="s">
        <v>676</v>
      </c>
      <c r="E13" s="2292"/>
      <c r="F13" s="230"/>
      <c r="G13" s="230" t="s">
        <v>931</v>
      </c>
      <c r="H13" s="230"/>
    </row>
    <row r="14" spans="1:9" s="216" customFormat="1" ht="10.5" customHeight="1" x14ac:dyDescent="0.15">
      <c r="A14" s="2284"/>
      <c r="B14" s="2285"/>
      <c r="C14" s="230"/>
      <c r="D14" s="1362"/>
      <c r="E14" s="1363"/>
      <c r="F14" s="230"/>
      <c r="G14" s="230" t="s">
        <v>932</v>
      </c>
      <c r="H14" s="230"/>
    </row>
    <row r="15" spans="1:9" s="216" customFormat="1" ht="29.25" customHeight="1" x14ac:dyDescent="0.15">
      <c r="A15" s="2286"/>
      <c r="B15" s="2287"/>
      <c r="C15" s="667" t="s">
        <v>659</v>
      </c>
      <c r="D15" s="2274" t="s">
        <v>698</v>
      </c>
      <c r="E15" s="2275"/>
      <c r="F15" s="667">
        <v>4</v>
      </c>
      <c r="G15" s="667"/>
      <c r="H15" s="667"/>
    </row>
    <row r="16" spans="1:9" s="216" customFormat="1" ht="10.5" customHeight="1" x14ac:dyDescent="0.15">
      <c r="A16" s="2282" t="s">
        <v>411</v>
      </c>
      <c r="B16" s="2283"/>
      <c r="C16" s="230" t="s">
        <v>95</v>
      </c>
      <c r="D16" s="2276" t="s">
        <v>790</v>
      </c>
      <c r="E16" s="2277"/>
      <c r="F16" s="230"/>
      <c r="G16" s="230"/>
      <c r="H16" s="230"/>
    </row>
    <row r="17" spans="1:8" s="216" customFormat="1" ht="10.5" customHeight="1" x14ac:dyDescent="0.15">
      <c r="A17" s="2284"/>
      <c r="B17" s="2285"/>
      <c r="C17" s="230"/>
      <c r="D17" s="1828"/>
      <c r="E17" s="1829" t="s">
        <v>791</v>
      </c>
      <c r="F17" s="230">
        <v>6</v>
      </c>
      <c r="G17" s="230"/>
      <c r="H17" s="230"/>
    </row>
    <row r="18" spans="1:8" s="216" customFormat="1" ht="10.5" customHeight="1" x14ac:dyDescent="0.15">
      <c r="A18" s="2284"/>
      <c r="B18" s="2285"/>
      <c r="C18" s="230" t="s">
        <v>96</v>
      </c>
      <c r="D18" s="2267" t="s">
        <v>935</v>
      </c>
      <c r="E18" s="2268"/>
      <c r="F18" s="230">
        <v>7</v>
      </c>
      <c r="G18" s="230"/>
      <c r="H18" s="230"/>
    </row>
    <row r="19" spans="1:8" s="216" customFormat="1" ht="10.5" customHeight="1" x14ac:dyDescent="0.15">
      <c r="A19" s="2286"/>
      <c r="B19" s="2287"/>
      <c r="C19" s="667" t="s">
        <v>97</v>
      </c>
      <c r="D19" s="2274" t="s">
        <v>412</v>
      </c>
      <c r="E19" s="2275"/>
      <c r="F19" s="1574" t="s">
        <v>957</v>
      </c>
      <c r="G19" s="667">
        <v>117</v>
      </c>
      <c r="H19" s="667"/>
    </row>
    <row r="20" spans="1:8" s="216" customFormat="1" ht="10.5" customHeight="1" x14ac:dyDescent="0.15">
      <c r="A20" s="2282" t="s">
        <v>990</v>
      </c>
      <c r="B20" s="2283"/>
      <c r="C20" s="230" t="s">
        <v>1051</v>
      </c>
      <c r="D20" s="2276" t="s">
        <v>991</v>
      </c>
      <c r="E20" s="2277"/>
      <c r="F20" s="220">
        <v>8</v>
      </c>
      <c r="G20" s="230"/>
      <c r="H20" s="230"/>
    </row>
    <row r="21" spans="1:8" s="216" customFormat="1" ht="10.5" customHeight="1" x14ac:dyDescent="0.15">
      <c r="A21" s="2284"/>
      <c r="B21" s="2285"/>
      <c r="C21" s="230" t="s">
        <v>1052</v>
      </c>
      <c r="D21" s="2267" t="s">
        <v>992</v>
      </c>
      <c r="E21" s="2268"/>
      <c r="F21" s="230">
        <v>10</v>
      </c>
      <c r="G21" s="230"/>
      <c r="H21" s="230"/>
    </row>
    <row r="22" spans="1:8" s="216" customFormat="1" ht="10.5" customHeight="1" x14ac:dyDescent="0.15">
      <c r="A22" s="2284"/>
      <c r="B22" s="2285"/>
      <c r="C22" s="1368" t="s">
        <v>1142</v>
      </c>
      <c r="D22" s="2269" t="s">
        <v>1159</v>
      </c>
      <c r="E22" s="2273"/>
      <c r="F22" s="230"/>
      <c r="G22" s="230"/>
      <c r="H22" s="230"/>
    </row>
    <row r="23" spans="1:8" s="216" customFormat="1" ht="10.5" customHeight="1" x14ac:dyDescent="0.15">
      <c r="A23" s="2284"/>
      <c r="B23" s="2285"/>
      <c r="C23" s="230" t="s">
        <v>994</v>
      </c>
      <c r="D23" s="2267" t="s">
        <v>993</v>
      </c>
      <c r="E23" s="2268"/>
      <c r="F23" s="230">
        <v>13</v>
      </c>
      <c r="G23" s="230"/>
      <c r="H23" s="230"/>
    </row>
    <row r="24" spans="1:8" s="216" customFormat="1" ht="10.5" customHeight="1" x14ac:dyDescent="0.15">
      <c r="A24" s="2284"/>
      <c r="B24" s="2285"/>
      <c r="C24" s="230" t="s">
        <v>995</v>
      </c>
      <c r="D24" s="2267" t="s">
        <v>1143</v>
      </c>
      <c r="E24" s="2268"/>
      <c r="F24" s="230" t="s">
        <v>1161</v>
      </c>
      <c r="G24" s="230"/>
      <c r="H24" s="230"/>
    </row>
    <row r="25" spans="1:8" s="216" customFormat="1" ht="10.5" customHeight="1" x14ac:dyDescent="0.15">
      <c r="A25" s="2286"/>
      <c r="B25" s="2287"/>
      <c r="C25" s="667" t="s">
        <v>996</v>
      </c>
      <c r="D25" s="2274" t="s">
        <v>1144</v>
      </c>
      <c r="E25" s="2275"/>
      <c r="F25" s="230">
        <v>14</v>
      </c>
      <c r="G25" s="667"/>
      <c r="H25" s="667"/>
    </row>
    <row r="26" spans="1:8" s="216" customFormat="1" ht="10.5" customHeight="1" x14ac:dyDescent="0.15">
      <c r="A26" s="2282" t="s">
        <v>380</v>
      </c>
      <c r="B26" s="2283"/>
      <c r="C26" s="230" t="s">
        <v>1053</v>
      </c>
      <c r="D26" s="2276" t="s">
        <v>1318</v>
      </c>
      <c r="E26" s="2277"/>
      <c r="F26" s="220">
        <v>15</v>
      </c>
      <c r="G26" s="230"/>
      <c r="H26" s="230"/>
    </row>
    <row r="27" spans="1:8" s="216" customFormat="1" ht="10.5" customHeight="1" x14ac:dyDescent="0.15">
      <c r="A27" s="2286"/>
      <c r="B27" s="2287"/>
      <c r="C27" s="667" t="s">
        <v>1054</v>
      </c>
      <c r="D27" s="2274" t="s">
        <v>1066</v>
      </c>
      <c r="E27" s="2275"/>
      <c r="F27" s="667">
        <v>15</v>
      </c>
      <c r="G27" s="667"/>
      <c r="H27" s="667"/>
    </row>
    <row r="28" spans="1:8" s="216" customFormat="1" ht="10.5" customHeight="1" x14ac:dyDescent="0.15">
      <c r="A28" s="2280" t="s">
        <v>388</v>
      </c>
      <c r="B28" s="2281"/>
      <c r="C28" s="230" t="s">
        <v>660</v>
      </c>
      <c r="D28" s="2276" t="s">
        <v>1067</v>
      </c>
      <c r="E28" s="2277"/>
      <c r="F28" s="230"/>
      <c r="G28" s="230">
        <v>51</v>
      </c>
      <c r="H28" s="230"/>
    </row>
    <row r="29" spans="1:8" s="216" customFormat="1" ht="10.5" customHeight="1" x14ac:dyDescent="0.15">
      <c r="A29" s="1369"/>
      <c r="B29" s="224"/>
      <c r="C29" s="230" t="s">
        <v>661</v>
      </c>
      <c r="D29" s="2267" t="s">
        <v>413</v>
      </c>
      <c r="E29" s="2268"/>
      <c r="F29" s="230">
        <v>16</v>
      </c>
      <c r="G29" s="230"/>
      <c r="H29" s="230"/>
    </row>
    <row r="30" spans="1:8" s="216" customFormat="1" ht="10.5" customHeight="1" x14ac:dyDescent="0.15">
      <c r="A30" s="1369"/>
      <c r="B30" s="224"/>
      <c r="C30" s="230" t="s">
        <v>662</v>
      </c>
      <c r="D30" s="2267" t="s">
        <v>725</v>
      </c>
      <c r="E30" s="2268"/>
      <c r="F30" s="230">
        <v>17</v>
      </c>
      <c r="G30" s="230"/>
      <c r="H30" s="230"/>
    </row>
    <row r="31" spans="1:8" s="216" customFormat="1" ht="10.5" customHeight="1" x14ac:dyDescent="0.15">
      <c r="A31" s="1369"/>
      <c r="B31" s="224"/>
      <c r="C31" s="230" t="s">
        <v>663</v>
      </c>
      <c r="D31" s="2267" t="s">
        <v>414</v>
      </c>
      <c r="E31" s="2268"/>
      <c r="F31" s="230" t="s">
        <v>1241</v>
      </c>
      <c r="G31" s="230" t="s">
        <v>933</v>
      </c>
      <c r="H31" s="230" t="s">
        <v>399</v>
      </c>
    </row>
    <row r="32" spans="1:8" s="216" customFormat="1" ht="10.5" customHeight="1" x14ac:dyDescent="0.15">
      <c r="A32" s="1369"/>
      <c r="B32" s="224"/>
      <c r="C32" s="230" t="s">
        <v>664</v>
      </c>
      <c r="D32" s="2267" t="s">
        <v>1319</v>
      </c>
      <c r="E32" s="2268"/>
      <c r="F32" s="230"/>
      <c r="G32" s="230" t="s">
        <v>906</v>
      </c>
      <c r="H32" s="230"/>
    </row>
    <row r="33" spans="1:8" s="216" customFormat="1" ht="10.5" customHeight="1" x14ac:dyDescent="0.15">
      <c r="A33" s="1369"/>
      <c r="B33" s="224"/>
      <c r="C33" s="230" t="s">
        <v>665</v>
      </c>
      <c r="D33" s="2267" t="s">
        <v>1320</v>
      </c>
      <c r="E33" s="2268"/>
      <c r="F33" s="230">
        <v>18</v>
      </c>
      <c r="G33" s="230"/>
      <c r="H33" s="230"/>
    </row>
    <row r="34" spans="1:8" s="216" customFormat="1" ht="21" customHeight="1" x14ac:dyDescent="0.15">
      <c r="A34" s="1369"/>
      <c r="B34" s="224"/>
      <c r="C34" s="1368" t="s">
        <v>666</v>
      </c>
      <c r="D34" s="2269" t="s">
        <v>1055</v>
      </c>
      <c r="E34" s="2268"/>
      <c r="F34" s="230"/>
      <c r="G34" s="230">
        <v>56</v>
      </c>
      <c r="H34" s="230"/>
    </row>
    <row r="35" spans="1:8" s="216" customFormat="1" ht="10.5" customHeight="1" x14ac:dyDescent="0.15">
      <c r="A35" s="1369"/>
      <c r="B35" s="224"/>
      <c r="C35" s="230" t="s">
        <v>667</v>
      </c>
      <c r="D35" s="2267" t="s">
        <v>1285</v>
      </c>
      <c r="E35" s="2268"/>
      <c r="F35" s="230">
        <v>19</v>
      </c>
      <c r="G35" s="230"/>
      <c r="H35" s="230"/>
    </row>
    <row r="36" spans="1:8" s="216" customFormat="1" ht="10.5" customHeight="1" x14ac:dyDescent="0.15">
      <c r="A36" s="1369"/>
      <c r="B36" s="224"/>
      <c r="C36" s="230" t="s">
        <v>668</v>
      </c>
      <c r="D36" s="2267" t="s">
        <v>1321</v>
      </c>
      <c r="E36" s="2268"/>
      <c r="F36" s="230">
        <v>21</v>
      </c>
      <c r="G36" s="230"/>
      <c r="H36" s="230"/>
    </row>
    <row r="37" spans="1:8" s="216" customFormat="1" ht="10.5" customHeight="1" x14ac:dyDescent="0.15">
      <c r="A37" s="1369"/>
      <c r="B37" s="224"/>
      <c r="C37" s="230" t="s">
        <v>669</v>
      </c>
      <c r="D37" s="2267" t="s">
        <v>415</v>
      </c>
      <c r="E37" s="2268"/>
      <c r="F37" s="230"/>
      <c r="G37" s="230" t="s">
        <v>937</v>
      </c>
      <c r="H37" s="230"/>
    </row>
    <row r="38" spans="1:8" s="216" customFormat="1" ht="10.5" customHeight="1" x14ac:dyDescent="0.15">
      <c r="A38" s="1369"/>
      <c r="B38" s="224"/>
      <c r="C38" s="230" t="s">
        <v>670</v>
      </c>
      <c r="D38" s="2267" t="s">
        <v>1160</v>
      </c>
      <c r="E38" s="2268"/>
      <c r="F38" s="230">
        <v>23</v>
      </c>
      <c r="G38" s="230"/>
      <c r="H38" s="230"/>
    </row>
    <row r="39" spans="1:8" s="216" customFormat="1" ht="10.5" customHeight="1" x14ac:dyDescent="0.15">
      <c r="A39" s="1369"/>
      <c r="B39" s="224"/>
      <c r="C39" s="230" t="s">
        <v>671</v>
      </c>
      <c r="D39" s="2269" t="s">
        <v>873</v>
      </c>
      <c r="E39" s="2273"/>
      <c r="F39" s="230" t="s">
        <v>1162</v>
      </c>
      <c r="G39" s="230"/>
      <c r="H39" s="230"/>
    </row>
    <row r="40" spans="1:8" s="216" customFormat="1" ht="10.5" customHeight="1" x14ac:dyDescent="0.15">
      <c r="A40" s="1369"/>
      <c r="B40" s="224"/>
      <c r="C40" s="230" t="s">
        <v>672</v>
      </c>
      <c r="D40" s="2267" t="s">
        <v>936</v>
      </c>
      <c r="E40" s="2268"/>
      <c r="F40" s="230">
        <v>5</v>
      </c>
      <c r="G40" s="230"/>
      <c r="H40" s="230"/>
    </row>
    <row r="41" spans="1:8" s="216" customFormat="1" ht="10.5" customHeight="1" x14ac:dyDescent="0.15">
      <c r="A41" s="1369"/>
      <c r="B41" s="224"/>
      <c r="C41" s="230" t="s">
        <v>673</v>
      </c>
      <c r="D41" s="2267" t="s">
        <v>1286</v>
      </c>
      <c r="E41" s="2268"/>
      <c r="F41" s="230" t="s">
        <v>1163</v>
      </c>
      <c r="G41" s="230"/>
      <c r="H41" s="230"/>
    </row>
    <row r="42" spans="1:8" s="216" customFormat="1" ht="10.5" customHeight="1" x14ac:dyDescent="0.15">
      <c r="A42" s="1370"/>
      <c r="B42" s="229"/>
      <c r="C42" s="667" t="s">
        <v>674</v>
      </c>
      <c r="D42" s="2274" t="s">
        <v>1145</v>
      </c>
      <c r="E42" s="2275"/>
      <c r="F42" s="667">
        <v>29</v>
      </c>
      <c r="G42" s="667"/>
      <c r="H42" s="667"/>
    </row>
    <row r="43" spans="1:8" s="298" customFormat="1" ht="6" customHeight="1" x14ac:dyDescent="0.15">
      <c r="A43" s="2272"/>
      <c r="B43" s="2272"/>
      <c r="C43" s="2272"/>
      <c r="D43" s="2272"/>
      <c r="E43" s="2272"/>
      <c r="F43" s="2272"/>
      <c r="G43" s="2272"/>
      <c r="H43" s="2272"/>
    </row>
    <row r="44" spans="1:8" s="231" customFormat="1" ht="10.5" customHeight="1" x14ac:dyDescent="0.15">
      <c r="A44" s="2270" t="s">
        <v>988</v>
      </c>
      <c r="B44" s="2270"/>
      <c r="C44" s="2270"/>
      <c r="D44" s="2270"/>
      <c r="E44" s="2270"/>
      <c r="F44" s="2270"/>
      <c r="G44" s="2270"/>
      <c r="H44" s="2270"/>
    </row>
    <row r="47" spans="1:8" x14ac:dyDescent="0.2">
      <c r="E47" s="2271"/>
      <c r="F47" s="2271"/>
    </row>
  </sheetData>
  <mergeCells count="49">
    <mergeCell ref="A1:H1"/>
    <mergeCell ref="A2:H2"/>
    <mergeCell ref="A28:B28"/>
    <mergeCell ref="A12:B15"/>
    <mergeCell ref="A26:B27"/>
    <mergeCell ref="A20:B25"/>
    <mergeCell ref="D25:E25"/>
    <mergeCell ref="D26:E26"/>
    <mergeCell ref="D27:E27"/>
    <mergeCell ref="A3:H3"/>
    <mergeCell ref="A4:H4"/>
    <mergeCell ref="A5:H5"/>
    <mergeCell ref="A6:H6"/>
    <mergeCell ref="A7:H7"/>
    <mergeCell ref="A9:B9"/>
    <mergeCell ref="A10:B10"/>
    <mergeCell ref="A11:B11"/>
    <mergeCell ref="A8:B8"/>
    <mergeCell ref="A16:B19"/>
    <mergeCell ref="F11:H11"/>
    <mergeCell ref="D13:E13"/>
    <mergeCell ref="D15:E15"/>
    <mergeCell ref="D12:E12"/>
    <mergeCell ref="D30:E30"/>
    <mergeCell ref="D29:E29"/>
    <mergeCell ref="D16:E16"/>
    <mergeCell ref="D18:E18"/>
    <mergeCell ref="D19:E19"/>
    <mergeCell ref="D28:E28"/>
    <mergeCell ref="D20:E20"/>
    <mergeCell ref="D21:E21"/>
    <mergeCell ref="D22:E22"/>
    <mergeCell ref="D23:E23"/>
    <mergeCell ref="D24:E24"/>
    <mergeCell ref="A44:H44"/>
    <mergeCell ref="E47:F47"/>
    <mergeCell ref="A43:H43"/>
    <mergeCell ref="D37:E37"/>
    <mergeCell ref="D38:E38"/>
    <mergeCell ref="D39:E39"/>
    <mergeCell ref="D40:E40"/>
    <mergeCell ref="D41:E41"/>
    <mergeCell ref="D42:E42"/>
    <mergeCell ref="D31:E31"/>
    <mergeCell ref="D32:E32"/>
    <mergeCell ref="D33:E33"/>
    <mergeCell ref="D36:E36"/>
    <mergeCell ref="D35:E35"/>
    <mergeCell ref="D34:E34"/>
  </mergeCells>
  <printOptions horizontalCentered="1"/>
  <pageMargins left="0.23622047244094491" right="0.23622047244094491" top="0.31496062992125984" bottom="0.23622047244094491" header="0.11811023622047245" footer="0.11811023622047245"/>
  <pageSetup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election activeCell="Y50" sqref="Y50"/>
    </sheetView>
  </sheetViews>
  <sheetFormatPr defaultColWidth="9.140625" defaultRowHeight="9.75" customHeight="1" x14ac:dyDescent="0.2"/>
  <cols>
    <col min="1" max="1" width="2.140625" style="15" customWidth="1"/>
    <col min="2" max="2" width="42.7109375" style="15" customWidth="1"/>
    <col min="3" max="3" width="8.140625" style="15" customWidth="1"/>
    <col min="4" max="4" width="9" style="15" customWidth="1"/>
    <col min="5" max="5" width="1.28515625" style="15" customWidth="1"/>
    <col min="6" max="6" width="10" style="15" customWidth="1"/>
    <col min="7" max="7" width="1.7109375" style="15" customWidth="1"/>
    <col min="8" max="8" width="3.140625" style="15" customWidth="1"/>
    <col min="9" max="9" width="10" style="15" customWidth="1"/>
    <col min="10" max="10" width="1.7109375" style="15" customWidth="1"/>
    <col min="11" max="11" width="2.85546875" style="15" customWidth="1"/>
    <col min="12" max="14" width="10" style="15" customWidth="1"/>
    <col min="15" max="15" width="10.28515625" style="15" customWidth="1"/>
    <col min="16" max="16" width="10" style="15" customWidth="1"/>
    <col min="17" max="17" width="1.7109375" style="15" customWidth="1"/>
    <col min="18" max="18" width="1.28515625" style="15" customWidth="1"/>
    <col min="19" max="19" width="9.140625" style="15" customWidth="1"/>
    <col min="20" max="16384" width="9.140625" style="15"/>
  </cols>
  <sheetData>
    <row r="1" spans="1:18" ht="18.75" customHeight="1" x14ac:dyDescent="0.25">
      <c r="A1" s="2297" t="s">
        <v>912</v>
      </c>
      <c r="B1" s="2297"/>
      <c r="C1" s="2297"/>
      <c r="D1" s="2297"/>
      <c r="E1" s="2297"/>
      <c r="F1" s="2297"/>
      <c r="G1" s="2297"/>
      <c r="H1" s="2297"/>
      <c r="I1" s="2297"/>
      <c r="J1" s="2297"/>
      <c r="K1" s="2297"/>
      <c r="L1" s="2297"/>
      <c r="M1" s="2297"/>
      <c r="N1" s="2297"/>
      <c r="O1" s="2297"/>
      <c r="P1" s="2297"/>
      <c r="Q1" s="2297"/>
      <c r="R1" s="2297"/>
    </row>
    <row r="2" spans="1:18" ht="9" customHeight="1" x14ac:dyDescent="0.25">
      <c r="A2" s="66"/>
      <c r="B2" s="66"/>
      <c r="C2" s="66"/>
      <c r="D2" s="66"/>
      <c r="E2" s="66"/>
      <c r="F2" s="66"/>
      <c r="G2" s="66"/>
      <c r="H2" s="66"/>
      <c r="I2" s="66"/>
      <c r="J2" s="66"/>
      <c r="K2" s="66"/>
      <c r="L2" s="66"/>
      <c r="M2" s="66"/>
      <c r="N2" s="66"/>
      <c r="O2" s="66"/>
      <c r="P2" s="66"/>
      <c r="Q2" s="66"/>
      <c r="R2" s="66"/>
    </row>
    <row r="3" spans="1:18" ht="10.5" customHeight="1" x14ac:dyDescent="0.2">
      <c r="A3" s="2648" t="s">
        <v>420</v>
      </c>
      <c r="B3" s="2648"/>
      <c r="D3" s="131"/>
      <c r="E3" s="131"/>
      <c r="F3" s="2662" t="s">
        <v>949</v>
      </c>
      <c r="G3" s="2663"/>
      <c r="H3" s="2663"/>
      <c r="I3" s="2663"/>
      <c r="J3" s="2663"/>
      <c r="K3" s="2663"/>
      <c r="L3" s="2663"/>
      <c r="M3" s="2663"/>
      <c r="N3" s="2663"/>
      <c r="O3" s="2663"/>
      <c r="P3" s="2663"/>
      <c r="Q3" s="2663"/>
      <c r="R3" s="2664"/>
    </row>
    <row r="4" spans="1:18" ht="10.5" customHeight="1" x14ac:dyDescent="0.2">
      <c r="A4" s="286"/>
      <c r="B4" s="286" t="s">
        <v>0</v>
      </c>
      <c r="C4" s="286" t="s">
        <v>1</v>
      </c>
      <c r="D4" s="286" t="s">
        <v>2</v>
      </c>
      <c r="E4" s="286"/>
      <c r="F4" s="286" t="s">
        <v>4</v>
      </c>
      <c r="G4" s="286"/>
      <c r="H4" s="286"/>
      <c r="I4" s="286" t="s">
        <v>5</v>
      </c>
      <c r="J4" s="286"/>
      <c r="K4" s="286"/>
      <c r="L4" s="2665" t="s">
        <v>6</v>
      </c>
      <c r="M4" s="2665"/>
      <c r="N4" s="286" t="s">
        <v>7</v>
      </c>
      <c r="O4" s="286" t="s">
        <v>16</v>
      </c>
      <c r="P4" s="286" t="s">
        <v>17</v>
      </c>
      <c r="Q4" s="286"/>
      <c r="R4" s="286"/>
    </row>
    <row r="5" spans="1:18" ht="10.5" customHeight="1" x14ac:dyDescent="0.2">
      <c r="A5" s="39"/>
      <c r="B5" s="39"/>
      <c r="C5" s="39"/>
      <c r="D5" s="39"/>
      <c r="E5" s="39"/>
      <c r="F5" s="39"/>
      <c r="G5" s="39"/>
      <c r="H5" s="39"/>
      <c r="I5" s="39"/>
      <c r="J5" s="39"/>
      <c r="K5" s="39"/>
      <c r="L5" s="2430" t="s">
        <v>543</v>
      </c>
      <c r="M5" s="2430"/>
      <c r="N5" s="39"/>
      <c r="O5" s="132" t="s">
        <v>556</v>
      </c>
      <c r="P5" s="271"/>
      <c r="Q5" s="39"/>
      <c r="R5" s="271"/>
    </row>
    <row r="6" spans="1:18" ht="10.5" customHeight="1" x14ac:dyDescent="0.2">
      <c r="A6" s="39"/>
      <c r="B6" s="39"/>
      <c r="C6" s="39"/>
      <c r="D6" s="39"/>
      <c r="E6" s="39"/>
      <c r="F6" s="39"/>
      <c r="G6" s="39"/>
      <c r="H6" s="39"/>
      <c r="I6" s="39"/>
      <c r="J6" s="39"/>
      <c r="K6" s="39"/>
      <c r="L6" s="41"/>
      <c r="M6" s="41"/>
      <c r="N6" s="39"/>
      <c r="O6" s="132" t="s">
        <v>779</v>
      </c>
      <c r="P6" s="616" t="s">
        <v>352</v>
      </c>
      <c r="Q6" s="39"/>
      <c r="R6" s="616"/>
    </row>
    <row r="7" spans="1:18" ht="10.5" customHeight="1" x14ac:dyDescent="0.2">
      <c r="A7" s="39"/>
      <c r="B7" s="39"/>
      <c r="C7" s="42"/>
      <c r="D7" s="42"/>
      <c r="E7" s="42"/>
      <c r="F7" s="42"/>
      <c r="G7" s="42"/>
      <c r="H7" s="42"/>
      <c r="I7" s="271" t="s">
        <v>549</v>
      </c>
      <c r="J7" s="271"/>
      <c r="K7" s="271"/>
      <c r="L7" s="271"/>
      <c r="M7" s="271"/>
      <c r="N7" s="42" t="s">
        <v>554</v>
      </c>
      <c r="O7" s="271" t="s">
        <v>527</v>
      </c>
      <c r="P7" s="271" t="s">
        <v>522</v>
      </c>
      <c r="Q7" s="42"/>
      <c r="R7" s="271"/>
    </row>
    <row r="8" spans="1:18" ht="10.5" customHeight="1" x14ac:dyDescent="0.2">
      <c r="A8" s="43"/>
      <c r="B8" s="43"/>
      <c r="C8" s="271"/>
      <c r="F8" s="271" t="s">
        <v>544</v>
      </c>
      <c r="G8" s="271"/>
      <c r="H8" s="271"/>
      <c r="I8" s="590" t="s">
        <v>550</v>
      </c>
      <c r="J8" s="271"/>
      <c r="K8" s="271"/>
      <c r="L8" s="271" t="s">
        <v>553</v>
      </c>
      <c r="M8" s="42"/>
      <c r="N8" s="271" t="s">
        <v>477</v>
      </c>
      <c r="O8" s="271" t="s">
        <v>477</v>
      </c>
      <c r="P8" s="271" t="s">
        <v>559</v>
      </c>
      <c r="Q8" s="271"/>
      <c r="R8" s="271"/>
    </row>
    <row r="9" spans="1:18" ht="10.5" customHeight="1" x14ac:dyDescent="0.2">
      <c r="A9" s="43"/>
      <c r="B9" s="43"/>
      <c r="C9" s="271"/>
      <c r="D9" s="271" t="s">
        <v>546</v>
      </c>
      <c r="E9" s="271"/>
      <c r="F9" s="271" t="s">
        <v>545</v>
      </c>
      <c r="G9" s="271"/>
      <c r="H9" s="271"/>
      <c r="I9" s="271" t="s">
        <v>551</v>
      </c>
      <c r="J9" s="271"/>
      <c r="K9" s="271"/>
      <c r="L9" s="271" t="s">
        <v>780</v>
      </c>
      <c r="M9" s="271" t="s">
        <v>553</v>
      </c>
      <c r="N9" s="271" t="s">
        <v>555</v>
      </c>
      <c r="O9" s="271" t="s">
        <v>558</v>
      </c>
      <c r="P9" s="271" t="s">
        <v>560</v>
      </c>
      <c r="Q9" s="271"/>
      <c r="R9" s="271"/>
    </row>
    <row r="10" spans="1:18" ht="10.5" customHeight="1" x14ac:dyDescent="0.2">
      <c r="A10" s="131"/>
      <c r="B10" s="131"/>
      <c r="C10" s="601" t="s">
        <v>521</v>
      </c>
      <c r="D10" s="271" t="s">
        <v>547</v>
      </c>
      <c r="E10" s="271"/>
      <c r="F10" s="274" t="s">
        <v>496</v>
      </c>
      <c r="G10" s="274"/>
      <c r="H10" s="92"/>
      <c r="I10" s="274" t="s">
        <v>552</v>
      </c>
      <c r="J10" s="274"/>
      <c r="K10" s="92"/>
      <c r="L10" s="274" t="s">
        <v>777</v>
      </c>
      <c r="M10" s="591" t="s">
        <v>780</v>
      </c>
      <c r="N10" s="274" t="s">
        <v>778</v>
      </c>
      <c r="O10" s="274" t="s">
        <v>780</v>
      </c>
      <c r="P10" s="274" t="s">
        <v>561</v>
      </c>
      <c r="Q10" s="612" t="s">
        <v>908</v>
      </c>
      <c r="R10" s="271"/>
    </row>
    <row r="11" spans="1:18" ht="11.1" customHeight="1" x14ac:dyDescent="0.2">
      <c r="A11" s="2666" t="s">
        <v>305</v>
      </c>
      <c r="B11" s="2666"/>
      <c r="C11" s="590" t="s">
        <v>542</v>
      </c>
      <c r="D11" s="271" t="s">
        <v>548</v>
      </c>
      <c r="E11" s="271"/>
      <c r="F11" s="133"/>
      <c r="G11" s="134"/>
      <c r="H11" s="134"/>
      <c r="I11" s="134"/>
      <c r="J11" s="134"/>
      <c r="K11" s="134"/>
      <c r="L11" s="134"/>
      <c r="M11" s="134"/>
      <c r="N11" s="134"/>
      <c r="O11" s="134"/>
      <c r="P11" s="134"/>
      <c r="Q11" s="134"/>
      <c r="R11" s="135"/>
    </row>
    <row r="12" spans="1:18" ht="11.1" customHeight="1" x14ac:dyDescent="0.2">
      <c r="A12" s="2667" t="s">
        <v>306</v>
      </c>
      <c r="B12" s="2667"/>
      <c r="C12" s="132"/>
      <c r="D12" s="271"/>
      <c r="E12" s="271"/>
      <c r="F12" s="136"/>
      <c r="G12" s="132"/>
      <c r="H12" s="132"/>
      <c r="I12" s="132"/>
      <c r="J12" s="132"/>
      <c r="K12" s="132"/>
      <c r="L12" s="132"/>
      <c r="M12" s="132"/>
      <c r="N12" s="132"/>
      <c r="O12" s="132"/>
      <c r="P12" s="132"/>
      <c r="Q12" s="132"/>
      <c r="R12" s="137"/>
    </row>
    <row r="13" spans="1:18" ht="11.1" customHeight="1" x14ac:dyDescent="0.2">
      <c r="A13" s="43"/>
      <c r="B13" s="43"/>
      <c r="C13" s="413" t="s">
        <v>758</v>
      </c>
      <c r="D13" s="414" t="s">
        <v>22</v>
      </c>
      <c r="E13" s="414"/>
      <c r="F13" s="415">
        <v>0</v>
      </c>
      <c r="G13" s="416"/>
      <c r="H13" s="416"/>
      <c r="I13" s="416">
        <v>0</v>
      </c>
      <c r="J13" s="416"/>
      <c r="K13" s="416"/>
      <c r="L13" s="417">
        <v>0</v>
      </c>
      <c r="M13" s="417">
        <v>0</v>
      </c>
      <c r="N13" s="417">
        <v>0</v>
      </c>
      <c r="O13" s="417">
        <v>0</v>
      </c>
      <c r="P13" s="418">
        <v>0</v>
      </c>
      <c r="Q13" s="419"/>
      <c r="R13" s="45"/>
    </row>
    <row r="14" spans="1:18" ht="11.1" customHeight="1" x14ac:dyDescent="0.2">
      <c r="A14" s="43"/>
      <c r="B14" s="43"/>
      <c r="C14" s="420" t="s">
        <v>759</v>
      </c>
      <c r="D14" s="421" t="s">
        <v>23</v>
      </c>
      <c r="E14" s="421"/>
      <c r="F14" s="415">
        <v>0</v>
      </c>
      <c r="G14" s="416"/>
      <c r="H14" s="416"/>
      <c r="I14" s="416">
        <v>0</v>
      </c>
      <c r="J14" s="416"/>
      <c r="K14" s="416"/>
      <c r="L14" s="417">
        <v>0</v>
      </c>
      <c r="M14" s="417">
        <v>0</v>
      </c>
      <c r="N14" s="417">
        <v>0</v>
      </c>
      <c r="O14" s="417">
        <v>0</v>
      </c>
      <c r="P14" s="418">
        <v>0</v>
      </c>
      <c r="Q14" s="419"/>
      <c r="R14" s="45"/>
    </row>
    <row r="15" spans="1:18" ht="11.1" customHeight="1" x14ac:dyDescent="0.2">
      <c r="A15" s="2"/>
      <c r="B15" s="2"/>
      <c r="C15" s="420" t="s">
        <v>760</v>
      </c>
      <c r="D15" s="421" t="s">
        <v>24</v>
      </c>
      <c r="E15" s="421"/>
      <c r="F15" s="415">
        <v>0</v>
      </c>
      <c r="G15" s="416"/>
      <c r="H15" s="416"/>
      <c r="I15" s="416">
        <v>0</v>
      </c>
      <c r="J15" s="416"/>
      <c r="K15" s="416"/>
      <c r="L15" s="417">
        <v>0</v>
      </c>
      <c r="M15" s="417">
        <v>0</v>
      </c>
      <c r="N15" s="417">
        <v>0</v>
      </c>
      <c r="O15" s="417">
        <v>0</v>
      </c>
      <c r="P15" s="418">
        <v>0</v>
      </c>
      <c r="Q15" s="419"/>
      <c r="R15" s="45"/>
    </row>
    <row r="16" spans="1:18" ht="11.1" customHeight="1" x14ac:dyDescent="0.2">
      <c r="A16" s="2"/>
      <c r="B16" s="2"/>
      <c r="C16" s="420" t="s">
        <v>761</v>
      </c>
      <c r="D16" s="421" t="s">
        <v>25</v>
      </c>
      <c r="E16" s="421"/>
      <c r="F16" s="415">
        <v>0</v>
      </c>
      <c r="G16" s="416"/>
      <c r="H16" s="416"/>
      <c r="I16" s="416">
        <v>0</v>
      </c>
      <c r="J16" s="416"/>
      <c r="K16" s="416"/>
      <c r="L16" s="417">
        <v>0</v>
      </c>
      <c r="M16" s="417">
        <v>0</v>
      </c>
      <c r="N16" s="417">
        <v>0</v>
      </c>
      <c r="O16" s="417">
        <v>0</v>
      </c>
      <c r="P16" s="418">
        <v>0</v>
      </c>
      <c r="Q16" s="419"/>
      <c r="R16" s="45"/>
    </row>
    <row r="17" spans="1:18" ht="11.1" customHeight="1" x14ac:dyDescent="0.2">
      <c r="A17" s="2"/>
      <c r="B17" s="2"/>
      <c r="C17" s="420" t="s">
        <v>762</v>
      </c>
      <c r="D17" s="421" t="s">
        <v>26</v>
      </c>
      <c r="E17" s="421"/>
      <c r="F17" s="415">
        <v>0</v>
      </c>
      <c r="G17" s="416"/>
      <c r="H17" s="416"/>
      <c r="I17" s="416">
        <v>0</v>
      </c>
      <c r="J17" s="416"/>
      <c r="K17" s="416"/>
      <c r="L17" s="417">
        <v>0</v>
      </c>
      <c r="M17" s="417">
        <v>0</v>
      </c>
      <c r="N17" s="417">
        <v>0</v>
      </c>
      <c r="O17" s="417">
        <v>0</v>
      </c>
      <c r="P17" s="418">
        <v>0</v>
      </c>
      <c r="Q17" s="419"/>
      <c r="R17" s="45"/>
    </row>
    <row r="18" spans="1:18" ht="11.1" customHeight="1" x14ac:dyDescent="0.2">
      <c r="A18" s="2"/>
      <c r="B18" s="2"/>
      <c r="C18" s="420" t="s">
        <v>763</v>
      </c>
      <c r="D18" s="421" t="s">
        <v>27</v>
      </c>
      <c r="E18" s="421"/>
      <c r="F18" s="415">
        <v>0</v>
      </c>
      <c r="G18" s="416"/>
      <c r="H18" s="416"/>
      <c r="I18" s="416">
        <v>0</v>
      </c>
      <c r="J18" s="416"/>
      <c r="K18" s="416"/>
      <c r="L18" s="417">
        <v>0</v>
      </c>
      <c r="M18" s="417">
        <v>0</v>
      </c>
      <c r="N18" s="417">
        <v>0</v>
      </c>
      <c r="O18" s="417">
        <v>0</v>
      </c>
      <c r="P18" s="418">
        <v>0</v>
      </c>
      <c r="Q18" s="419"/>
      <c r="R18" s="45"/>
    </row>
    <row r="19" spans="1:18" ht="11.1" customHeight="1" x14ac:dyDescent="0.2">
      <c r="A19" s="2"/>
      <c r="B19" s="2"/>
      <c r="C19" s="420" t="s">
        <v>540</v>
      </c>
      <c r="D19" s="421" t="s">
        <v>28</v>
      </c>
      <c r="E19" s="421"/>
      <c r="F19" s="422">
        <v>0</v>
      </c>
      <c r="G19" s="423"/>
      <c r="H19" s="423"/>
      <c r="I19" s="423">
        <v>0</v>
      </c>
      <c r="J19" s="423"/>
      <c r="K19" s="423"/>
      <c r="L19" s="417">
        <v>0</v>
      </c>
      <c r="M19" s="417">
        <v>0</v>
      </c>
      <c r="N19" s="417">
        <v>0</v>
      </c>
      <c r="O19" s="417">
        <v>0</v>
      </c>
      <c r="P19" s="424">
        <v>0</v>
      </c>
      <c r="Q19" s="138"/>
      <c r="R19" s="46"/>
    </row>
    <row r="20" spans="1:18" ht="11.1" customHeight="1" x14ac:dyDescent="0.2">
      <c r="A20" s="2"/>
      <c r="B20" s="2"/>
      <c r="C20" s="271"/>
      <c r="D20" s="271"/>
      <c r="E20" s="139"/>
      <c r="F20" s="425">
        <v>0</v>
      </c>
      <c r="G20" s="426"/>
      <c r="H20" s="426"/>
      <c r="I20" s="426">
        <v>0</v>
      </c>
      <c r="J20" s="426"/>
      <c r="K20" s="426"/>
      <c r="L20" s="427">
        <f>SUM(L13:L19)</f>
        <v>0</v>
      </c>
      <c r="M20" s="427">
        <f>SUM(M13:M19)</f>
        <v>0</v>
      </c>
      <c r="N20" s="427">
        <f>SUM(N13:N19)</f>
        <v>0</v>
      </c>
      <c r="O20" s="427">
        <f>SUM(O13:O19)</f>
        <v>0</v>
      </c>
      <c r="P20" s="428">
        <v>0</v>
      </c>
      <c r="Q20" s="140"/>
      <c r="R20" s="141"/>
    </row>
    <row r="21" spans="1:18" ht="11.1" customHeight="1" x14ac:dyDescent="0.2">
      <c r="A21" s="2667" t="s">
        <v>347</v>
      </c>
      <c r="B21" s="2667"/>
      <c r="C21" s="271"/>
      <c r="D21" s="271"/>
      <c r="E21" s="139"/>
      <c r="F21" s="429"/>
      <c r="G21" s="430"/>
      <c r="H21" s="430"/>
      <c r="I21" s="430"/>
      <c r="J21" s="430"/>
      <c r="K21" s="430"/>
      <c r="L21" s="431"/>
      <c r="M21" s="431"/>
      <c r="N21" s="431"/>
      <c r="O21" s="431"/>
      <c r="P21" s="432"/>
      <c r="Q21" s="142"/>
      <c r="R21" s="139"/>
    </row>
    <row r="22" spans="1:18" ht="11.1" customHeight="1" x14ac:dyDescent="0.2">
      <c r="C22" s="413" t="s">
        <v>764</v>
      </c>
      <c r="D22" s="414" t="s">
        <v>22</v>
      </c>
      <c r="E22" s="433"/>
      <c r="F22" s="415">
        <v>0</v>
      </c>
      <c r="G22" s="416"/>
      <c r="H22" s="416"/>
      <c r="I22" s="416">
        <v>0</v>
      </c>
      <c r="J22" s="416"/>
      <c r="K22" s="416"/>
      <c r="L22" s="417">
        <v>0</v>
      </c>
      <c r="M22" s="417">
        <v>0</v>
      </c>
      <c r="N22" s="417">
        <v>0</v>
      </c>
      <c r="O22" s="417">
        <v>0</v>
      </c>
      <c r="P22" s="418">
        <v>0</v>
      </c>
      <c r="Q22" s="419"/>
      <c r="R22" s="45"/>
    </row>
    <row r="23" spans="1:18" ht="11.1" customHeight="1" x14ac:dyDescent="0.2">
      <c r="A23" s="43"/>
      <c r="B23" s="43"/>
      <c r="C23" s="420" t="s">
        <v>765</v>
      </c>
      <c r="D23" s="421" t="s">
        <v>23</v>
      </c>
      <c r="E23" s="434"/>
      <c r="F23" s="415">
        <v>0</v>
      </c>
      <c r="G23" s="416"/>
      <c r="H23" s="416"/>
      <c r="I23" s="416">
        <v>0</v>
      </c>
      <c r="J23" s="416"/>
      <c r="K23" s="416"/>
      <c r="L23" s="417">
        <v>0</v>
      </c>
      <c r="M23" s="417">
        <v>0</v>
      </c>
      <c r="N23" s="417">
        <v>0</v>
      </c>
      <c r="O23" s="417">
        <v>0</v>
      </c>
      <c r="P23" s="418">
        <v>0</v>
      </c>
      <c r="Q23" s="419"/>
      <c r="R23" s="45"/>
    </row>
    <row r="24" spans="1:18" ht="11.1" customHeight="1" x14ac:dyDescent="0.2">
      <c r="A24" s="2"/>
      <c r="B24" s="2"/>
      <c r="C24" s="420" t="s">
        <v>766</v>
      </c>
      <c r="D24" s="421" t="s">
        <v>24</v>
      </c>
      <c r="E24" s="434"/>
      <c r="F24" s="415">
        <v>0</v>
      </c>
      <c r="G24" s="416"/>
      <c r="H24" s="416"/>
      <c r="I24" s="416">
        <v>0</v>
      </c>
      <c r="J24" s="416"/>
      <c r="K24" s="416"/>
      <c r="L24" s="417">
        <v>0</v>
      </c>
      <c r="M24" s="417">
        <v>0</v>
      </c>
      <c r="N24" s="417">
        <v>0</v>
      </c>
      <c r="O24" s="417">
        <v>0</v>
      </c>
      <c r="P24" s="418">
        <v>0</v>
      </c>
      <c r="Q24" s="419"/>
      <c r="R24" s="45"/>
    </row>
    <row r="25" spans="1:18" ht="11.1" customHeight="1" x14ac:dyDescent="0.2">
      <c r="A25" s="2"/>
      <c r="B25" s="2"/>
      <c r="C25" s="420" t="s">
        <v>761</v>
      </c>
      <c r="D25" s="421" t="s">
        <v>25</v>
      </c>
      <c r="E25" s="434"/>
      <c r="F25" s="415">
        <v>0</v>
      </c>
      <c r="G25" s="416"/>
      <c r="H25" s="416"/>
      <c r="I25" s="416">
        <v>0</v>
      </c>
      <c r="J25" s="416"/>
      <c r="K25" s="416"/>
      <c r="L25" s="417">
        <v>0</v>
      </c>
      <c r="M25" s="417">
        <v>0</v>
      </c>
      <c r="N25" s="417">
        <v>0</v>
      </c>
      <c r="O25" s="417">
        <v>0</v>
      </c>
      <c r="P25" s="418">
        <v>0</v>
      </c>
      <c r="Q25" s="419"/>
      <c r="R25" s="45"/>
    </row>
    <row r="26" spans="1:18" ht="11.1" customHeight="1" x14ac:dyDescent="0.2">
      <c r="A26" s="2"/>
      <c r="B26" s="2"/>
      <c r="C26" s="420" t="s">
        <v>762</v>
      </c>
      <c r="D26" s="421" t="s">
        <v>26</v>
      </c>
      <c r="E26" s="434"/>
      <c r="F26" s="415">
        <v>0</v>
      </c>
      <c r="G26" s="416"/>
      <c r="H26" s="416"/>
      <c r="I26" s="416">
        <v>0</v>
      </c>
      <c r="J26" s="416"/>
      <c r="K26" s="416"/>
      <c r="L26" s="417">
        <v>0</v>
      </c>
      <c r="M26" s="417">
        <v>0</v>
      </c>
      <c r="N26" s="417">
        <v>0</v>
      </c>
      <c r="O26" s="417">
        <v>0</v>
      </c>
      <c r="P26" s="418">
        <v>0</v>
      </c>
      <c r="Q26" s="419"/>
      <c r="R26" s="45"/>
    </row>
    <row r="27" spans="1:18" ht="11.1" customHeight="1" x14ac:dyDescent="0.2">
      <c r="A27" s="2"/>
      <c r="B27" s="2"/>
      <c r="C27" s="420" t="s">
        <v>763</v>
      </c>
      <c r="D27" s="421" t="s">
        <v>27</v>
      </c>
      <c r="E27" s="434"/>
      <c r="F27" s="415">
        <v>0</v>
      </c>
      <c r="G27" s="416"/>
      <c r="H27" s="416"/>
      <c r="I27" s="416">
        <v>0</v>
      </c>
      <c r="J27" s="416"/>
      <c r="K27" s="416"/>
      <c r="L27" s="417">
        <v>0</v>
      </c>
      <c r="M27" s="417">
        <v>0</v>
      </c>
      <c r="N27" s="417">
        <v>0</v>
      </c>
      <c r="O27" s="417">
        <v>0</v>
      </c>
      <c r="P27" s="418">
        <v>0</v>
      </c>
      <c r="Q27" s="419"/>
      <c r="R27" s="45"/>
    </row>
    <row r="28" spans="1:18" ht="11.1" customHeight="1" x14ac:dyDescent="0.2">
      <c r="A28" s="2"/>
      <c r="B28" s="2"/>
      <c r="C28" s="420" t="s">
        <v>540</v>
      </c>
      <c r="D28" s="421" t="s">
        <v>28</v>
      </c>
      <c r="E28" s="421"/>
      <c r="F28" s="422">
        <v>0</v>
      </c>
      <c r="G28" s="423"/>
      <c r="H28" s="423"/>
      <c r="I28" s="423">
        <v>0</v>
      </c>
      <c r="J28" s="423"/>
      <c r="K28" s="423"/>
      <c r="L28" s="417">
        <v>0</v>
      </c>
      <c r="M28" s="417">
        <v>0</v>
      </c>
      <c r="N28" s="417">
        <v>0</v>
      </c>
      <c r="O28" s="417">
        <v>0</v>
      </c>
      <c r="P28" s="424">
        <v>0</v>
      </c>
      <c r="Q28" s="138"/>
      <c r="R28" s="46"/>
    </row>
    <row r="29" spans="1:18" ht="11.1" customHeight="1" x14ac:dyDescent="0.2">
      <c r="A29" s="2"/>
      <c r="B29" s="2"/>
      <c r="C29" s="271"/>
      <c r="D29" s="271"/>
      <c r="E29" s="139"/>
      <c r="F29" s="425">
        <v>0</v>
      </c>
      <c r="G29" s="426"/>
      <c r="H29" s="426"/>
      <c r="I29" s="426">
        <v>0</v>
      </c>
      <c r="J29" s="426"/>
      <c r="K29" s="426"/>
      <c r="L29" s="427">
        <f>SUM(L22:L28)</f>
        <v>0</v>
      </c>
      <c r="M29" s="427">
        <f>SUM(M22:M28)</f>
        <v>0</v>
      </c>
      <c r="N29" s="427">
        <f>SUM(N22:N28)</f>
        <v>0</v>
      </c>
      <c r="O29" s="427">
        <f>SUM(O22:O28)</f>
        <v>0</v>
      </c>
      <c r="P29" s="428">
        <v>0</v>
      </c>
      <c r="Q29" s="140"/>
      <c r="R29" s="141"/>
    </row>
    <row r="30" spans="1:18" ht="11.1" customHeight="1" x14ac:dyDescent="0.2">
      <c r="A30" s="2667" t="s">
        <v>311</v>
      </c>
      <c r="B30" s="2667"/>
      <c r="C30" s="271"/>
      <c r="D30" s="271"/>
      <c r="E30" s="139"/>
      <c r="F30" s="429"/>
      <c r="G30" s="430"/>
      <c r="H30" s="430"/>
      <c r="I30" s="430"/>
      <c r="J30" s="430"/>
      <c r="K30" s="430"/>
      <c r="L30" s="431"/>
      <c r="M30" s="431"/>
      <c r="N30" s="431"/>
      <c r="O30" s="431"/>
      <c r="P30" s="432"/>
      <c r="Q30" s="142"/>
      <c r="R30" s="139"/>
    </row>
    <row r="31" spans="1:18" ht="11.1" customHeight="1" x14ac:dyDescent="0.2">
      <c r="C31" s="413" t="s">
        <v>758</v>
      </c>
      <c r="D31" s="414" t="s">
        <v>22</v>
      </c>
      <c r="E31" s="433"/>
      <c r="F31" s="415">
        <v>0</v>
      </c>
      <c r="G31" s="416"/>
      <c r="H31" s="416"/>
      <c r="I31" s="416">
        <v>0</v>
      </c>
      <c r="J31" s="416"/>
      <c r="K31" s="416"/>
      <c r="L31" s="417">
        <v>0</v>
      </c>
      <c r="M31" s="417">
        <v>0</v>
      </c>
      <c r="N31" s="417">
        <v>0</v>
      </c>
      <c r="O31" s="417">
        <v>0</v>
      </c>
      <c r="P31" s="418">
        <v>0</v>
      </c>
      <c r="Q31" s="419"/>
      <c r="R31" s="45"/>
    </row>
    <row r="32" spans="1:18" ht="11.1" customHeight="1" x14ac:dyDescent="0.2">
      <c r="A32" s="43"/>
      <c r="B32" s="43"/>
      <c r="C32" s="420" t="s">
        <v>759</v>
      </c>
      <c r="D32" s="421" t="s">
        <v>23</v>
      </c>
      <c r="E32" s="434"/>
      <c r="F32" s="415">
        <v>0</v>
      </c>
      <c r="G32" s="416"/>
      <c r="H32" s="416"/>
      <c r="I32" s="416">
        <v>0</v>
      </c>
      <c r="J32" s="416"/>
      <c r="K32" s="416"/>
      <c r="L32" s="417">
        <v>0</v>
      </c>
      <c r="M32" s="417">
        <v>0</v>
      </c>
      <c r="N32" s="417">
        <v>0</v>
      </c>
      <c r="O32" s="417">
        <v>0</v>
      </c>
      <c r="P32" s="418">
        <v>0</v>
      </c>
      <c r="Q32" s="419"/>
      <c r="R32" s="45"/>
    </row>
    <row r="33" spans="1:18" ht="11.1" customHeight="1" x14ac:dyDescent="0.2">
      <c r="A33" s="2"/>
      <c r="B33" s="2"/>
      <c r="C33" s="420" t="s">
        <v>760</v>
      </c>
      <c r="D33" s="421" t="s">
        <v>24</v>
      </c>
      <c r="E33" s="434"/>
      <c r="F33" s="415">
        <v>0</v>
      </c>
      <c r="G33" s="416"/>
      <c r="H33" s="416"/>
      <c r="I33" s="416">
        <v>0</v>
      </c>
      <c r="J33" s="416"/>
      <c r="K33" s="416"/>
      <c r="L33" s="417">
        <v>0</v>
      </c>
      <c r="M33" s="417">
        <v>0</v>
      </c>
      <c r="N33" s="417">
        <v>0</v>
      </c>
      <c r="O33" s="417">
        <v>0</v>
      </c>
      <c r="P33" s="418">
        <v>0</v>
      </c>
      <c r="Q33" s="419"/>
      <c r="R33" s="45"/>
    </row>
    <row r="34" spans="1:18" ht="11.1" customHeight="1" x14ac:dyDescent="0.2">
      <c r="A34" s="2"/>
      <c r="B34" s="2"/>
      <c r="C34" s="420" t="s">
        <v>761</v>
      </c>
      <c r="D34" s="421" t="s">
        <v>25</v>
      </c>
      <c r="E34" s="434"/>
      <c r="F34" s="415">
        <v>0</v>
      </c>
      <c r="G34" s="416"/>
      <c r="H34" s="416"/>
      <c r="I34" s="416">
        <v>0</v>
      </c>
      <c r="J34" s="416"/>
      <c r="K34" s="416"/>
      <c r="L34" s="417">
        <v>0</v>
      </c>
      <c r="M34" s="417">
        <v>0</v>
      </c>
      <c r="N34" s="417">
        <v>0</v>
      </c>
      <c r="O34" s="417">
        <v>0</v>
      </c>
      <c r="P34" s="418">
        <v>0</v>
      </c>
      <c r="Q34" s="419"/>
      <c r="R34" s="45"/>
    </row>
    <row r="35" spans="1:18" ht="11.1" customHeight="1" x14ac:dyDescent="0.2">
      <c r="A35" s="2"/>
      <c r="B35" s="2"/>
      <c r="C35" s="420" t="s">
        <v>762</v>
      </c>
      <c r="D35" s="421" t="s">
        <v>26</v>
      </c>
      <c r="E35" s="434"/>
      <c r="F35" s="415">
        <v>0</v>
      </c>
      <c r="G35" s="416"/>
      <c r="H35" s="416"/>
      <c r="I35" s="416">
        <v>0</v>
      </c>
      <c r="J35" s="416"/>
      <c r="K35" s="416"/>
      <c r="L35" s="417">
        <v>0</v>
      </c>
      <c r="M35" s="417">
        <v>0</v>
      </c>
      <c r="N35" s="417">
        <v>0</v>
      </c>
      <c r="O35" s="417">
        <v>0</v>
      </c>
      <c r="P35" s="418">
        <v>0</v>
      </c>
      <c r="Q35" s="419"/>
      <c r="R35" s="45"/>
    </row>
    <row r="36" spans="1:18" ht="11.1" customHeight="1" x14ac:dyDescent="0.2">
      <c r="A36" s="2"/>
      <c r="B36" s="2"/>
      <c r="C36" s="420" t="s">
        <v>763</v>
      </c>
      <c r="D36" s="421" t="s">
        <v>27</v>
      </c>
      <c r="E36" s="434"/>
      <c r="F36" s="415">
        <v>0</v>
      </c>
      <c r="G36" s="416"/>
      <c r="H36" s="416"/>
      <c r="I36" s="416">
        <v>0</v>
      </c>
      <c r="J36" s="416"/>
      <c r="K36" s="416"/>
      <c r="L36" s="417">
        <v>0</v>
      </c>
      <c r="M36" s="417">
        <v>0</v>
      </c>
      <c r="N36" s="417">
        <v>0</v>
      </c>
      <c r="O36" s="417">
        <v>0</v>
      </c>
      <c r="P36" s="418">
        <v>0</v>
      </c>
      <c r="Q36" s="419"/>
      <c r="R36" s="45"/>
    </row>
    <row r="37" spans="1:18" ht="11.1" customHeight="1" x14ac:dyDescent="0.2">
      <c r="A37" s="2"/>
      <c r="B37" s="2"/>
      <c r="C37" s="420" t="s">
        <v>540</v>
      </c>
      <c r="D37" s="421" t="s">
        <v>28</v>
      </c>
      <c r="E37" s="421"/>
      <c r="F37" s="422">
        <v>0</v>
      </c>
      <c r="G37" s="423"/>
      <c r="H37" s="423"/>
      <c r="I37" s="423">
        <v>0</v>
      </c>
      <c r="J37" s="423"/>
      <c r="K37" s="423"/>
      <c r="L37" s="417">
        <v>0</v>
      </c>
      <c r="M37" s="417">
        <v>0</v>
      </c>
      <c r="N37" s="417">
        <v>0</v>
      </c>
      <c r="O37" s="417">
        <v>0</v>
      </c>
      <c r="P37" s="424">
        <v>0</v>
      </c>
      <c r="Q37" s="138"/>
      <c r="R37" s="46"/>
    </row>
    <row r="38" spans="1:18" ht="11.1" customHeight="1" thickBot="1" x14ac:dyDescent="0.25">
      <c r="A38" s="68"/>
      <c r="B38" s="68"/>
      <c r="C38" s="68"/>
      <c r="D38" s="68"/>
      <c r="E38" s="143"/>
      <c r="F38" s="435">
        <v>0</v>
      </c>
      <c r="G38" s="436"/>
      <c r="H38" s="436"/>
      <c r="I38" s="436">
        <v>0</v>
      </c>
      <c r="J38" s="436"/>
      <c r="K38" s="436"/>
      <c r="L38" s="437">
        <f>SUM(L31:L37)</f>
        <v>0</v>
      </c>
      <c r="M38" s="437">
        <f>SUM(M31:M37)</f>
        <v>0</v>
      </c>
      <c r="N38" s="437">
        <v>0</v>
      </c>
      <c r="O38" s="437">
        <v>0</v>
      </c>
      <c r="P38" s="438">
        <v>0</v>
      </c>
      <c r="Q38" s="439"/>
      <c r="R38" s="440"/>
    </row>
    <row r="39" spans="1:18" s="130" customFormat="1" ht="7.5" customHeight="1" x14ac:dyDescent="0.15">
      <c r="A39" s="2668"/>
      <c r="B39" s="2668"/>
      <c r="C39" s="2668"/>
      <c r="D39" s="2668"/>
      <c r="E39" s="2668"/>
      <c r="F39" s="2668"/>
      <c r="G39" s="2668"/>
      <c r="H39" s="2668"/>
      <c r="I39" s="2668"/>
      <c r="J39" s="2668"/>
      <c r="K39" s="2668"/>
      <c r="L39" s="2668"/>
      <c r="M39" s="2668"/>
      <c r="N39" s="2668"/>
      <c r="O39" s="2668"/>
      <c r="P39" s="2668"/>
      <c r="Q39" s="2668"/>
      <c r="R39" s="2668"/>
    </row>
    <row r="40" spans="1:18" s="130" customFormat="1" ht="9.9499999999999993" customHeight="1" x14ac:dyDescent="0.15">
      <c r="A40" s="37" t="s">
        <v>907</v>
      </c>
      <c r="B40" s="2625" t="s">
        <v>811</v>
      </c>
      <c r="C40" s="2625"/>
      <c r="D40" s="2625"/>
      <c r="E40" s="2625"/>
      <c r="F40" s="2625"/>
      <c r="G40" s="2625"/>
      <c r="H40" s="2625"/>
      <c r="I40" s="2625"/>
      <c r="J40" s="2625"/>
      <c r="K40" s="2625"/>
      <c r="L40" s="2625"/>
      <c r="M40" s="2625"/>
      <c r="N40" s="2625"/>
      <c r="O40" s="2625"/>
      <c r="P40" s="2625"/>
      <c r="Q40" s="2625"/>
      <c r="R40" s="2625"/>
    </row>
    <row r="41" spans="1:18" s="130" customFormat="1" ht="9.9499999999999993" customHeight="1" x14ac:dyDescent="0.15">
      <c r="A41" s="37" t="s">
        <v>908</v>
      </c>
      <c r="B41" s="2625" t="s">
        <v>781</v>
      </c>
      <c r="C41" s="2625"/>
      <c r="D41" s="2625"/>
      <c r="E41" s="2625"/>
      <c r="F41" s="2625"/>
      <c r="G41" s="2625"/>
      <c r="H41" s="2625"/>
      <c r="I41" s="2625"/>
      <c r="J41" s="2625"/>
      <c r="K41" s="2625"/>
      <c r="L41" s="2625"/>
      <c r="M41" s="2625"/>
      <c r="N41" s="2625"/>
      <c r="O41" s="2625"/>
      <c r="P41" s="2625"/>
      <c r="Q41" s="2625"/>
      <c r="R41" s="2625"/>
    </row>
  </sheetData>
  <sheetProtection formatCells="0" formatColumns="0" formatRows="0" sort="0" autoFilter="0" pivotTables="0"/>
  <mergeCells count="12">
    <mergeCell ref="B41:R41"/>
    <mergeCell ref="A1:R1"/>
    <mergeCell ref="A3:B3"/>
    <mergeCell ref="F3:R3"/>
    <mergeCell ref="L4:M4"/>
    <mergeCell ref="L5:M5"/>
    <mergeCell ref="A11:B11"/>
    <mergeCell ref="A12:B12"/>
    <mergeCell ref="A21:B21"/>
    <mergeCell ref="A30:B30"/>
    <mergeCell ref="A39:R39"/>
    <mergeCell ref="B40:R40"/>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Y50" sqref="Y50"/>
    </sheetView>
  </sheetViews>
  <sheetFormatPr defaultColWidth="9.140625" defaultRowHeight="9.75" customHeight="1" x14ac:dyDescent="0.2"/>
  <cols>
    <col min="1" max="1" width="2.140625" style="15" customWidth="1"/>
    <col min="2" max="2" width="34.5703125" style="15" customWidth="1"/>
    <col min="3" max="4" width="10" style="15" customWidth="1"/>
    <col min="5" max="5" width="1.28515625" style="15" customWidth="1"/>
    <col min="6" max="6" width="10" style="15" customWidth="1"/>
    <col min="7" max="7" width="1.7109375" style="15" customWidth="1"/>
    <col min="8" max="8" width="10" style="15" customWidth="1"/>
    <col min="9" max="9" width="1.7109375" style="15" customWidth="1"/>
    <col min="10" max="12" width="10" style="15" customWidth="1"/>
    <col min="13" max="13" width="10.28515625" style="15" customWidth="1"/>
    <col min="14" max="14" width="10" style="15" customWidth="1"/>
    <col min="15" max="15" width="1.7109375" style="15" customWidth="1"/>
    <col min="16" max="16" width="1.28515625" style="15" customWidth="1"/>
    <col min="17" max="17" width="9.140625" style="15" customWidth="1"/>
    <col min="18" max="16384" width="9.140625" style="15"/>
  </cols>
  <sheetData>
    <row r="1" spans="1:16" ht="18.75" customHeight="1" x14ac:dyDescent="0.25">
      <c r="A1" s="2297" t="s">
        <v>909</v>
      </c>
      <c r="B1" s="2297"/>
      <c r="C1" s="2297"/>
      <c r="D1" s="2297"/>
      <c r="E1" s="2297"/>
      <c r="F1" s="2297"/>
      <c r="G1" s="2297"/>
      <c r="H1" s="2297"/>
      <c r="I1" s="2297"/>
      <c r="J1" s="2297"/>
      <c r="K1" s="2297"/>
      <c r="L1" s="2297"/>
      <c r="M1" s="2297"/>
      <c r="N1" s="2297"/>
      <c r="O1" s="2297"/>
      <c r="P1" s="2297"/>
    </row>
    <row r="2" spans="1:16" ht="9" customHeight="1" x14ac:dyDescent="0.25">
      <c r="B2" s="66"/>
      <c r="C2" s="66"/>
      <c r="D2" s="66"/>
      <c r="E2" s="66"/>
      <c r="F2" s="66"/>
      <c r="G2" s="66"/>
      <c r="H2" s="66"/>
      <c r="I2" s="66"/>
      <c r="J2" s="66"/>
      <c r="K2" s="66"/>
      <c r="L2" s="66"/>
      <c r="M2" s="66"/>
      <c r="N2" s="66"/>
      <c r="O2" s="66"/>
      <c r="P2" s="66"/>
    </row>
    <row r="3" spans="1:16" ht="11.25" customHeight="1" x14ac:dyDescent="0.2">
      <c r="A3" s="2648" t="s">
        <v>420</v>
      </c>
      <c r="B3" s="2648"/>
      <c r="D3" s="131"/>
      <c r="E3" s="131"/>
      <c r="F3" s="2662" t="s">
        <v>949</v>
      </c>
      <c r="G3" s="2663"/>
      <c r="H3" s="2663"/>
      <c r="I3" s="2663"/>
      <c r="J3" s="2663"/>
      <c r="K3" s="2663"/>
      <c r="L3" s="2663"/>
      <c r="M3" s="2663"/>
      <c r="N3" s="2663"/>
      <c r="O3" s="2663"/>
      <c r="P3" s="2664"/>
    </row>
    <row r="4" spans="1:16" ht="9" customHeight="1" x14ac:dyDescent="0.2">
      <c r="B4" s="286" t="s">
        <v>0</v>
      </c>
      <c r="C4" s="286" t="s">
        <v>1</v>
      </c>
      <c r="D4" s="286" t="s">
        <v>2</v>
      </c>
      <c r="E4" s="286"/>
      <c r="F4" s="286" t="s">
        <v>4</v>
      </c>
      <c r="G4" s="286"/>
      <c r="H4" s="286" t="s">
        <v>5</v>
      </c>
      <c r="I4" s="286"/>
      <c r="J4" s="2665" t="s">
        <v>6</v>
      </c>
      <c r="K4" s="2665"/>
      <c r="L4" s="286" t="s">
        <v>7</v>
      </c>
      <c r="M4" s="286" t="s">
        <v>16</v>
      </c>
      <c r="N4" s="286" t="s">
        <v>17</v>
      </c>
      <c r="O4" s="286"/>
      <c r="P4" s="286"/>
    </row>
    <row r="5" spans="1:16" ht="12.75" customHeight="1" x14ac:dyDescent="0.2">
      <c r="B5" s="39"/>
      <c r="C5" s="42"/>
      <c r="D5" s="42"/>
      <c r="E5" s="42"/>
      <c r="F5" s="42"/>
      <c r="G5" s="42"/>
      <c r="H5" s="42"/>
      <c r="I5" s="42"/>
      <c r="J5" s="2673" t="s">
        <v>910</v>
      </c>
      <c r="K5" s="2673"/>
      <c r="L5" s="42"/>
      <c r="M5" s="132" t="s">
        <v>556</v>
      </c>
      <c r="N5" s="590"/>
      <c r="O5" s="42"/>
      <c r="P5" s="271"/>
    </row>
    <row r="6" spans="1:16" ht="12.75" customHeight="1" x14ac:dyDescent="0.2">
      <c r="B6" s="39"/>
      <c r="C6" s="42"/>
      <c r="D6" s="42"/>
      <c r="E6" s="42"/>
      <c r="F6" s="42"/>
      <c r="G6" s="42"/>
      <c r="H6" s="42"/>
      <c r="I6" s="42"/>
      <c r="J6" s="637"/>
      <c r="K6" s="637"/>
      <c r="L6" s="42"/>
      <c r="M6" s="132" t="s">
        <v>779</v>
      </c>
      <c r="N6" s="616" t="s">
        <v>783</v>
      </c>
      <c r="O6" s="42"/>
      <c r="P6" s="616"/>
    </row>
    <row r="7" spans="1:16" ht="9" customHeight="1" x14ac:dyDescent="0.2">
      <c r="B7" s="39"/>
      <c r="C7" s="42"/>
      <c r="D7" s="42"/>
      <c r="E7" s="42"/>
      <c r="F7" s="42"/>
      <c r="G7" s="42"/>
      <c r="H7" s="590" t="s">
        <v>549</v>
      </c>
      <c r="I7" s="271"/>
      <c r="J7" s="271"/>
      <c r="K7" s="271"/>
      <c r="L7" s="42" t="s">
        <v>554</v>
      </c>
      <c r="M7" s="590" t="s">
        <v>557</v>
      </c>
      <c r="N7" s="590" t="s">
        <v>522</v>
      </c>
      <c r="O7" s="42"/>
      <c r="P7" s="271"/>
    </row>
    <row r="8" spans="1:16" ht="9" customHeight="1" x14ac:dyDescent="0.2">
      <c r="B8" s="43"/>
      <c r="C8" s="271"/>
      <c r="F8" s="590" t="s">
        <v>544</v>
      </c>
      <c r="G8" s="271"/>
      <c r="H8" s="590" t="s">
        <v>550</v>
      </c>
      <c r="I8" s="271"/>
      <c r="J8" s="590" t="s">
        <v>553</v>
      </c>
      <c r="K8" s="42"/>
      <c r="L8" s="590" t="s">
        <v>477</v>
      </c>
      <c r="M8" s="590" t="s">
        <v>477</v>
      </c>
      <c r="N8" s="590" t="s">
        <v>559</v>
      </c>
      <c r="O8" s="271"/>
      <c r="P8" s="271"/>
    </row>
    <row r="9" spans="1:16" ht="9" customHeight="1" x14ac:dyDescent="0.2">
      <c r="B9" s="43"/>
      <c r="C9" s="271"/>
      <c r="D9" s="590" t="s">
        <v>546</v>
      </c>
      <c r="E9" s="271"/>
      <c r="F9" s="590" t="s">
        <v>545</v>
      </c>
      <c r="G9" s="271"/>
      <c r="H9" s="590" t="s">
        <v>551</v>
      </c>
      <c r="I9" s="271"/>
      <c r="J9" s="590" t="s">
        <v>780</v>
      </c>
      <c r="K9" s="590" t="s">
        <v>782</v>
      </c>
      <c r="L9" s="590" t="s">
        <v>555</v>
      </c>
      <c r="M9" s="590" t="s">
        <v>558</v>
      </c>
      <c r="N9" s="590" t="s">
        <v>560</v>
      </c>
      <c r="O9" s="271"/>
      <c r="P9" s="271"/>
    </row>
    <row r="10" spans="1:16" ht="10.5" customHeight="1" x14ac:dyDescent="0.2">
      <c r="B10" s="131"/>
      <c r="C10" s="601" t="s">
        <v>521</v>
      </c>
      <c r="D10" s="590" t="s">
        <v>547</v>
      </c>
      <c r="E10" s="271"/>
      <c r="F10" s="591" t="s">
        <v>496</v>
      </c>
      <c r="G10" s="274"/>
      <c r="H10" s="591" t="s">
        <v>552</v>
      </c>
      <c r="I10" s="274"/>
      <c r="J10" s="591" t="s">
        <v>777</v>
      </c>
      <c r="K10" s="591" t="s">
        <v>778</v>
      </c>
      <c r="L10" s="591" t="s">
        <v>778</v>
      </c>
      <c r="M10" s="591" t="s">
        <v>780</v>
      </c>
      <c r="N10" s="591" t="s">
        <v>561</v>
      </c>
      <c r="O10" s="582" t="s">
        <v>911</v>
      </c>
      <c r="P10" s="271"/>
    </row>
    <row r="11" spans="1:16" ht="9" customHeight="1" x14ac:dyDescent="0.2">
      <c r="A11" s="2652" t="s">
        <v>313</v>
      </c>
      <c r="B11" s="2652"/>
      <c r="C11" s="590" t="s">
        <v>542</v>
      </c>
      <c r="D11" s="590" t="s">
        <v>548</v>
      </c>
      <c r="E11" s="271"/>
      <c r="F11" s="133"/>
      <c r="G11" s="134"/>
      <c r="H11" s="134"/>
      <c r="I11" s="134"/>
      <c r="J11" s="134"/>
      <c r="K11" s="134"/>
      <c r="L11" s="134"/>
      <c r="M11" s="134"/>
      <c r="N11" s="134"/>
      <c r="O11" s="134"/>
      <c r="P11" s="135"/>
    </row>
    <row r="12" spans="1:16" ht="23.25" customHeight="1" x14ac:dyDescent="0.2">
      <c r="A12" s="2670" t="s">
        <v>784</v>
      </c>
      <c r="B12" s="2670"/>
      <c r="C12" s="43"/>
      <c r="D12" s="43"/>
      <c r="E12" s="43"/>
      <c r="F12" s="136"/>
      <c r="G12" s="132"/>
      <c r="H12" s="132"/>
      <c r="I12" s="132"/>
      <c r="J12" s="132"/>
      <c r="K12" s="132"/>
      <c r="L12" s="132"/>
      <c r="M12" s="132"/>
      <c r="N12" s="132"/>
      <c r="O12" s="132"/>
      <c r="P12" s="137"/>
    </row>
    <row r="13" spans="1:16" ht="9.75" customHeight="1" x14ac:dyDescent="0.2">
      <c r="A13" s="441"/>
      <c r="B13" s="43"/>
      <c r="C13" s="413" t="s">
        <v>758</v>
      </c>
      <c r="D13" s="442" t="s">
        <v>38</v>
      </c>
      <c r="E13" s="442"/>
      <c r="F13" s="443">
        <v>0</v>
      </c>
      <c r="G13" s="444"/>
      <c r="H13" s="444">
        <v>0</v>
      </c>
      <c r="I13" s="444"/>
      <c r="J13" s="445">
        <v>0</v>
      </c>
      <c r="K13" s="445">
        <v>0</v>
      </c>
      <c r="L13" s="445">
        <v>0</v>
      </c>
      <c r="M13" s="445">
        <v>0</v>
      </c>
      <c r="N13" s="444">
        <v>0</v>
      </c>
      <c r="O13" s="444"/>
      <c r="P13" s="45"/>
    </row>
    <row r="14" spans="1:16" ht="9.75" customHeight="1" x14ac:dyDescent="0.2">
      <c r="A14" s="441"/>
      <c r="B14" s="43"/>
      <c r="C14" s="420" t="s">
        <v>759</v>
      </c>
      <c r="D14" s="446" t="s">
        <v>39</v>
      </c>
      <c r="E14" s="446"/>
      <c r="F14" s="443">
        <v>0</v>
      </c>
      <c r="G14" s="444"/>
      <c r="H14" s="444">
        <v>0</v>
      </c>
      <c r="I14" s="444"/>
      <c r="J14" s="445">
        <v>0</v>
      </c>
      <c r="K14" s="445">
        <v>0</v>
      </c>
      <c r="L14" s="445">
        <v>0</v>
      </c>
      <c r="M14" s="445">
        <v>0</v>
      </c>
      <c r="N14" s="444">
        <v>0</v>
      </c>
      <c r="O14" s="444"/>
      <c r="P14" s="45"/>
    </row>
    <row r="15" spans="1:16" ht="9.75" customHeight="1" x14ac:dyDescent="0.2">
      <c r="A15" s="441"/>
      <c r="B15" s="2"/>
      <c r="C15" s="420" t="s">
        <v>760</v>
      </c>
      <c r="D15" s="446" t="s">
        <v>40</v>
      </c>
      <c r="E15" s="446"/>
      <c r="F15" s="443">
        <v>0</v>
      </c>
      <c r="G15" s="444"/>
      <c r="H15" s="444">
        <v>0</v>
      </c>
      <c r="I15" s="444"/>
      <c r="J15" s="445">
        <v>0</v>
      </c>
      <c r="K15" s="445">
        <v>0</v>
      </c>
      <c r="L15" s="445">
        <v>0</v>
      </c>
      <c r="M15" s="445">
        <v>0</v>
      </c>
      <c r="N15" s="444">
        <v>0</v>
      </c>
      <c r="O15" s="444"/>
      <c r="P15" s="45"/>
    </row>
    <row r="16" spans="1:16" ht="9.75" customHeight="1" x14ac:dyDescent="0.2">
      <c r="A16" s="441"/>
      <c r="B16" s="2"/>
      <c r="C16" s="420" t="s">
        <v>761</v>
      </c>
      <c r="D16" s="446" t="s">
        <v>41</v>
      </c>
      <c r="E16" s="446"/>
      <c r="F16" s="443">
        <v>0</v>
      </c>
      <c r="G16" s="444"/>
      <c r="H16" s="444">
        <v>0</v>
      </c>
      <c r="I16" s="444"/>
      <c r="J16" s="445">
        <v>0</v>
      </c>
      <c r="K16" s="445">
        <v>0</v>
      </c>
      <c r="L16" s="445">
        <v>0</v>
      </c>
      <c r="M16" s="445">
        <v>0</v>
      </c>
      <c r="N16" s="444">
        <v>0</v>
      </c>
      <c r="O16" s="444"/>
      <c r="P16" s="45"/>
    </row>
    <row r="17" spans="1:16" ht="9.75" customHeight="1" x14ac:dyDescent="0.2">
      <c r="A17" s="441"/>
      <c r="B17" s="2"/>
      <c r="C17" s="420" t="s">
        <v>762</v>
      </c>
      <c r="D17" s="446" t="s">
        <v>42</v>
      </c>
      <c r="E17" s="446"/>
      <c r="F17" s="443">
        <v>0</v>
      </c>
      <c r="G17" s="444"/>
      <c r="H17" s="444">
        <v>0</v>
      </c>
      <c r="I17" s="444"/>
      <c r="J17" s="445">
        <v>0</v>
      </c>
      <c r="K17" s="445">
        <v>0</v>
      </c>
      <c r="L17" s="445">
        <v>0</v>
      </c>
      <c r="M17" s="445">
        <v>0</v>
      </c>
      <c r="N17" s="444">
        <v>0</v>
      </c>
      <c r="O17" s="444"/>
      <c r="P17" s="45"/>
    </row>
    <row r="18" spans="1:16" ht="9.75" customHeight="1" x14ac:dyDescent="0.2">
      <c r="A18" s="441"/>
      <c r="B18" s="2"/>
      <c r="C18" s="420" t="s">
        <v>763</v>
      </c>
      <c r="D18" s="446" t="s">
        <v>43</v>
      </c>
      <c r="E18" s="446"/>
      <c r="F18" s="443">
        <v>0</v>
      </c>
      <c r="G18" s="444"/>
      <c r="H18" s="444">
        <v>0</v>
      </c>
      <c r="I18" s="444"/>
      <c r="J18" s="445">
        <v>0</v>
      </c>
      <c r="K18" s="445">
        <v>0</v>
      </c>
      <c r="L18" s="445">
        <v>0</v>
      </c>
      <c r="M18" s="445">
        <v>0</v>
      </c>
      <c r="N18" s="444">
        <v>0</v>
      </c>
      <c r="O18" s="444"/>
      <c r="P18" s="45"/>
    </row>
    <row r="19" spans="1:16" ht="9.75" customHeight="1" x14ac:dyDescent="0.2">
      <c r="A19" s="441"/>
      <c r="B19" s="2"/>
      <c r="C19" s="420" t="s">
        <v>540</v>
      </c>
      <c r="D19" s="446" t="s">
        <v>44</v>
      </c>
      <c r="E19" s="446"/>
      <c r="F19" s="447">
        <v>0</v>
      </c>
      <c r="G19" s="448"/>
      <c r="H19" s="448">
        <v>0</v>
      </c>
      <c r="I19" s="448"/>
      <c r="J19" s="449">
        <v>0</v>
      </c>
      <c r="K19" s="449">
        <v>0</v>
      </c>
      <c r="L19" s="449">
        <v>0</v>
      </c>
      <c r="M19" s="449">
        <v>0</v>
      </c>
      <c r="N19" s="448">
        <v>0</v>
      </c>
      <c r="O19" s="448"/>
      <c r="P19" s="46"/>
    </row>
    <row r="20" spans="1:16" ht="10.5" customHeight="1" x14ac:dyDescent="0.2">
      <c r="A20" s="441"/>
      <c r="B20" s="68"/>
      <c r="C20" s="590"/>
      <c r="D20" s="200"/>
      <c r="E20" s="173"/>
      <c r="F20" s="450">
        <v>0</v>
      </c>
      <c r="G20" s="451"/>
      <c r="H20" s="451">
        <v>0</v>
      </c>
      <c r="I20" s="451"/>
      <c r="J20" s="427">
        <f>SUM(J13:J19)</f>
        <v>0</v>
      </c>
      <c r="K20" s="427">
        <f>SUM(K13:K19)</f>
        <v>0</v>
      </c>
      <c r="L20" s="427">
        <f>SUM(L13:L19)</f>
        <v>0</v>
      </c>
      <c r="M20" s="427">
        <f>SUM(M13:M19)</f>
        <v>0</v>
      </c>
      <c r="N20" s="451">
        <v>0</v>
      </c>
      <c r="O20" s="451"/>
      <c r="P20" s="201"/>
    </row>
    <row r="21" spans="1:16" ht="19.149999999999999" customHeight="1" x14ac:dyDescent="0.2">
      <c r="A21" s="2670" t="s">
        <v>785</v>
      </c>
      <c r="B21" s="2667"/>
      <c r="C21" s="590"/>
      <c r="D21" s="202"/>
      <c r="E21" s="203"/>
      <c r="F21" s="429"/>
      <c r="G21" s="430"/>
      <c r="H21" s="430"/>
      <c r="I21" s="430"/>
      <c r="J21" s="431"/>
      <c r="K21" s="431"/>
      <c r="L21" s="431"/>
      <c r="M21" s="431"/>
      <c r="N21" s="430"/>
      <c r="O21" s="430"/>
      <c r="P21" s="139"/>
    </row>
    <row r="22" spans="1:16" ht="9.75" customHeight="1" x14ac:dyDescent="0.2">
      <c r="A22" s="441"/>
      <c r="B22" s="43"/>
      <c r="C22" s="413" t="s">
        <v>764</v>
      </c>
      <c r="D22" s="442" t="s">
        <v>38</v>
      </c>
      <c r="E22" s="452"/>
      <c r="F22" s="443">
        <v>0</v>
      </c>
      <c r="G22" s="444"/>
      <c r="H22" s="444">
        <v>0</v>
      </c>
      <c r="I22" s="444"/>
      <c r="J22" s="445">
        <v>0</v>
      </c>
      <c r="K22" s="445">
        <v>0</v>
      </c>
      <c r="L22" s="445">
        <v>0</v>
      </c>
      <c r="M22" s="445">
        <v>0</v>
      </c>
      <c r="N22" s="444">
        <v>0</v>
      </c>
      <c r="O22" s="444"/>
      <c r="P22" s="45"/>
    </row>
    <row r="23" spans="1:16" ht="9.75" customHeight="1" x14ac:dyDescent="0.2">
      <c r="A23" s="441"/>
      <c r="B23" s="43"/>
      <c r="C23" s="420" t="s">
        <v>765</v>
      </c>
      <c r="D23" s="446" t="s">
        <v>39</v>
      </c>
      <c r="E23" s="453"/>
      <c r="F23" s="443">
        <v>0</v>
      </c>
      <c r="G23" s="444"/>
      <c r="H23" s="444">
        <v>0</v>
      </c>
      <c r="I23" s="444"/>
      <c r="J23" s="445">
        <v>0</v>
      </c>
      <c r="K23" s="445">
        <v>0</v>
      </c>
      <c r="L23" s="445">
        <v>0</v>
      </c>
      <c r="M23" s="445">
        <v>0</v>
      </c>
      <c r="N23" s="444">
        <v>0</v>
      </c>
      <c r="O23" s="444"/>
      <c r="P23" s="45"/>
    </row>
    <row r="24" spans="1:16" ht="9.75" customHeight="1" x14ac:dyDescent="0.2">
      <c r="A24" s="441"/>
      <c r="B24" s="2"/>
      <c r="C24" s="420" t="s">
        <v>766</v>
      </c>
      <c r="D24" s="446" t="s">
        <v>40</v>
      </c>
      <c r="E24" s="453"/>
      <c r="F24" s="443">
        <v>0</v>
      </c>
      <c r="G24" s="444"/>
      <c r="H24" s="444">
        <v>0</v>
      </c>
      <c r="I24" s="444"/>
      <c r="J24" s="445">
        <v>0</v>
      </c>
      <c r="K24" s="445">
        <v>0</v>
      </c>
      <c r="L24" s="445">
        <v>0</v>
      </c>
      <c r="M24" s="445">
        <v>0</v>
      </c>
      <c r="N24" s="444">
        <v>0</v>
      </c>
      <c r="O24" s="444"/>
      <c r="P24" s="45"/>
    </row>
    <row r="25" spans="1:16" ht="9.75" customHeight="1" x14ac:dyDescent="0.2">
      <c r="A25" s="441"/>
      <c r="B25" s="2"/>
      <c r="C25" s="420" t="s">
        <v>761</v>
      </c>
      <c r="D25" s="446" t="s">
        <v>41</v>
      </c>
      <c r="E25" s="453"/>
      <c r="F25" s="443">
        <v>0</v>
      </c>
      <c r="G25" s="444"/>
      <c r="H25" s="444">
        <v>0</v>
      </c>
      <c r="I25" s="444"/>
      <c r="J25" s="445">
        <v>0</v>
      </c>
      <c r="K25" s="445">
        <v>0</v>
      </c>
      <c r="L25" s="445">
        <v>0</v>
      </c>
      <c r="M25" s="445">
        <v>0</v>
      </c>
      <c r="N25" s="444">
        <v>0</v>
      </c>
      <c r="O25" s="444"/>
      <c r="P25" s="45"/>
    </row>
    <row r="26" spans="1:16" ht="9.75" customHeight="1" x14ac:dyDescent="0.2">
      <c r="A26" s="441"/>
      <c r="B26" s="2"/>
      <c r="C26" s="420" t="s">
        <v>762</v>
      </c>
      <c r="D26" s="446" t="s">
        <v>42</v>
      </c>
      <c r="E26" s="453"/>
      <c r="F26" s="443">
        <v>0</v>
      </c>
      <c r="G26" s="444"/>
      <c r="H26" s="444">
        <v>0</v>
      </c>
      <c r="I26" s="444"/>
      <c r="J26" s="445">
        <v>0</v>
      </c>
      <c r="K26" s="445">
        <v>0</v>
      </c>
      <c r="L26" s="445">
        <v>0</v>
      </c>
      <c r="M26" s="445">
        <v>0</v>
      </c>
      <c r="N26" s="444">
        <v>0</v>
      </c>
      <c r="O26" s="444"/>
      <c r="P26" s="45"/>
    </row>
    <row r="27" spans="1:16" ht="9.75" customHeight="1" x14ac:dyDescent="0.2">
      <c r="A27" s="441"/>
      <c r="B27" s="2"/>
      <c r="C27" s="420" t="s">
        <v>763</v>
      </c>
      <c r="D27" s="446" t="s">
        <v>43</v>
      </c>
      <c r="E27" s="453"/>
      <c r="F27" s="443">
        <v>0</v>
      </c>
      <c r="G27" s="444"/>
      <c r="H27" s="444">
        <v>0</v>
      </c>
      <c r="I27" s="444"/>
      <c r="J27" s="445">
        <v>0</v>
      </c>
      <c r="K27" s="445">
        <v>0</v>
      </c>
      <c r="L27" s="445">
        <v>0</v>
      </c>
      <c r="M27" s="445">
        <v>0</v>
      </c>
      <c r="N27" s="444">
        <v>0</v>
      </c>
      <c r="O27" s="444"/>
      <c r="P27" s="45"/>
    </row>
    <row r="28" spans="1:16" ht="9.75" customHeight="1" x14ac:dyDescent="0.2">
      <c r="A28" s="441"/>
      <c r="B28" s="2"/>
      <c r="C28" s="420" t="s">
        <v>540</v>
      </c>
      <c r="D28" s="446" t="s">
        <v>44</v>
      </c>
      <c r="E28" s="446"/>
      <c r="F28" s="447">
        <v>0</v>
      </c>
      <c r="G28" s="448"/>
      <c r="H28" s="448">
        <v>0</v>
      </c>
      <c r="I28" s="448"/>
      <c r="J28" s="449">
        <v>0</v>
      </c>
      <c r="K28" s="449">
        <v>0</v>
      </c>
      <c r="L28" s="449">
        <v>0</v>
      </c>
      <c r="M28" s="449">
        <v>0</v>
      </c>
      <c r="N28" s="448">
        <v>0</v>
      </c>
      <c r="O28" s="448"/>
      <c r="P28" s="46"/>
    </row>
    <row r="29" spans="1:16" ht="10.5" customHeight="1" x14ac:dyDescent="0.2">
      <c r="A29" s="441"/>
      <c r="B29" s="68"/>
      <c r="C29" s="590"/>
      <c r="D29" s="200"/>
      <c r="E29" s="173"/>
      <c r="F29" s="450">
        <v>0</v>
      </c>
      <c r="G29" s="451"/>
      <c r="H29" s="451">
        <v>0</v>
      </c>
      <c r="I29" s="451"/>
      <c r="J29" s="427">
        <f>SUM(J22:J28)</f>
        <v>0</v>
      </c>
      <c r="K29" s="427">
        <f>SUM(K22:K28)</f>
        <v>0</v>
      </c>
      <c r="L29" s="427">
        <f>SUM(L22:L28)</f>
        <v>0</v>
      </c>
      <c r="M29" s="427">
        <f>SUM(M22:M28)</f>
        <v>0</v>
      </c>
      <c r="N29" s="451">
        <v>0</v>
      </c>
      <c r="O29" s="451"/>
      <c r="P29" s="201"/>
    </row>
    <row r="30" spans="1:16" ht="24" customHeight="1" x14ac:dyDescent="0.2">
      <c r="A30" s="2670" t="s">
        <v>786</v>
      </c>
      <c r="B30" s="2670"/>
      <c r="C30" s="590"/>
      <c r="D30" s="271"/>
      <c r="E30" s="139"/>
      <c r="F30" s="429"/>
      <c r="G30" s="430"/>
      <c r="H30" s="430"/>
      <c r="I30" s="430"/>
      <c r="J30" s="431"/>
      <c r="K30" s="431"/>
      <c r="L30" s="431"/>
      <c r="M30" s="431"/>
      <c r="N30" s="430"/>
      <c r="O30" s="430"/>
      <c r="P30" s="139"/>
    </row>
    <row r="31" spans="1:16" ht="9.75" customHeight="1" x14ac:dyDescent="0.2">
      <c r="A31" s="441"/>
      <c r="C31" s="413" t="s">
        <v>758</v>
      </c>
      <c r="D31" s="442" t="s">
        <v>38</v>
      </c>
      <c r="E31" s="452"/>
      <c r="F31" s="443">
        <v>0</v>
      </c>
      <c r="G31" s="444"/>
      <c r="H31" s="444">
        <v>0</v>
      </c>
      <c r="I31" s="444"/>
      <c r="J31" s="445">
        <v>0</v>
      </c>
      <c r="K31" s="445">
        <v>0</v>
      </c>
      <c r="L31" s="445">
        <v>0</v>
      </c>
      <c r="M31" s="445">
        <v>0</v>
      </c>
      <c r="N31" s="444">
        <v>0</v>
      </c>
      <c r="O31" s="444"/>
      <c r="P31" s="45"/>
    </row>
    <row r="32" spans="1:16" ht="9.75" customHeight="1" x14ac:dyDescent="0.2">
      <c r="A32" s="441"/>
      <c r="B32" s="43"/>
      <c r="C32" s="420" t="s">
        <v>759</v>
      </c>
      <c r="D32" s="446" t="s">
        <v>39</v>
      </c>
      <c r="E32" s="453"/>
      <c r="F32" s="443">
        <v>0</v>
      </c>
      <c r="G32" s="444"/>
      <c r="H32" s="444">
        <v>0</v>
      </c>
      <c r="I32" s="444"/>
      <c r="J32" s="445">
        <v>0</v>
      </c>
      <c r="K32" s="445">
        <v>0</v>
      </c>
      <c r="L32" s="445">
        <v>0</v>
      </c>
      <c r="M32" s="445">
        <v>0</v>
      </c>
      <c r="N32" s="444">
        <v>0</v>
      </c>
      <c r="O32" s="444"/>
      <c r="P32" s="45"/>
    </row>
    <row r="33" spans="1:16" ht="9.75" customHeight="1" x14ac:dyDescent="0.2">
      <c r="A33" s="441"/>
      <c r="B33" s="2"/>
      <c r="C33" s="420" t="s">
        <v>760</v>
      </c>
      <c r="D33" s="446" t="s">
        <v>40</v>
      </c>
      <c r="E33" s="453"/>
      <c r="F33" s="443">
        <v>0</v>
      </c>
      <c r="G33" s="444"/>
      <c r="H33" s="444">
        <v>0</v>
      </c>
      <c r="I33" s="444"/>
      <c r="J33" s="445">
        <v>0</v>
      </c>
      <c r="K33" s="445">
        <v>0</v>
      </c>
      <c r="L33" s="445">
        <v>0</v>
      </c>
      <c r="M33" s="445">
        <v>0</v>
      </c>
      <c r="N33" s="444">
        <v>0</v>
      </c>
      <c r="O33" s="444"/>
      <c r="P33" s="45"/>
    </row>
    <row r="34" spans="1:16" ht="9.75" customHeight="1" x14ac:dyDescent="0.2">
      <c r="A34" s="441"/>
      <c r="B34" s="2"/>
      <c r="C34" s="420" t="s">
        <v>761</v>
      </c>
      <c r="D34" s="446" t="s">
        <v>41</v>
      </c>
      <c r="E34" s="453"/>
      <c r="F34" s="443">
        <v>0</v>
      </c>
      <c r="G34" s="444"/>
      <c r="H34" s="444">
        <v>0</v>
      </c>
      <c r="I34" s="444"/>
      <c r="J34" s="445">
        <v>0</v>
      </c>
      <c r="K34" s="445">
        <v>0</v>
      </c>
      <c r="L34" s="445">
        <v>0</v>
      </c>
      <c r="M34" s="445">
        <v>0</v>
      </c>
      <c r="N34" s="444">
        <v>0</v>
      </c>
      <c r="O34" s="444"/>
      <c r="P34" s="45"/>
    </row>
    <row r="35" spans="1:16" ht="9.75" customHeight="1" x14ac:dyDescent="0.2">
      <c r="A35" s="441"/>
      <c r="B35" s="2"/>
      <c r="C35" s="420" t="s">
        <v>762</v>
      </c>
      <c r="D35" s="446" t="s">
        <v>42</v>
      </c>
      <c r="E35" s="453"/>
      <c r="F35" s="443">
        <v>0</v>
      </c>
      <c r="G35" s="444"/>
      <c r="H35" s="444">
        <v>0</v>
      </c>
      <c r="I35" s="444"/>
      <c r="J35" s="445">
        <v>0</v>
      </c>
      <c r="K35" s="445">
        <v>0</v>
      </c>
      <c r="L35" s="445">
        <v>0</v>
      </c>
      <c r="M35" s="445">
        <v>0</v>
      </c>
      <c r="N35" s="444">
        <v>0</v>
      </c>
      <c r="O35" s="444"/>
      <c r="P35" s="45"/>
    </row>
    <row r="36" spans="1:16" ht="9.75" customHeight="1" x14ac:dyDescent="0.2">
      <c r="A36" s="441"/>
      <c r="B36" s="2"/>
      <c r="C36" s="420" t="s">
        <v>763</v>
      </c>
      <c r="D36" s="446" t="s">
        <v>43</v>
      </c>
      <c r="E36" s="453"/>
      <c r="F36" s="443">
        <v>0</v>
      </c>
      <c r="G36" s="444"/>
      <c r="H36" s="444">
        <v>0</v>
      </c>
      <c r="I36" s="444"/>
      <c r="J36" s="445">
        <v>0</v>
      </c>
      <c r="K36" s="445">
        <v>0</v>
      </c>
      <c r="L36" s="445">
        <v>0</v>
      </c>
      <c r="M36" s="445">
        <v>0</v>
      </c>
      <c r="N36" s="444">
        <v>0</v>
      </c>
      <c r="O36" s="444"/>
      <c r="P36" s="45"/>
    </row>
    <row r="37" spans="1:16" ht="9.75" customHeight="1" x14ac:dyDescent="0.2">
      <c r="A37" s="441"/>
      <c r="B37" s="2"/>
      <c r="C37" s="420" t="s">
        <v>540</v>
      </c>
      <c r="D37" s="446" t="s">
        <v>44</v>
      </c>
      <c r="E37" s="446"/>
      <c r="F37" s="447">
        <v>0</v>
      </c>
      <c r="G37" s="448"/>
      <c r="H37" s="448">
        <v>0</v>
      </c>
      <c r="I37" s="448"/>
      <c r="J37" s="449">
        <v>0</v>
      </c>
      <c r="K37" s="449">
        <v>0</v>
      </c>
      <c r="L37" s="449">
        <v>0</v>
      </c>
      <c r="M37" s="449">
        <v>0</v>
      </c>
      <c r="N37" s="448">
        <v>0</v>
      </c>
      <c r="O37" s="448"/>
      <c r="P37" s="46"/>
    </row>
    <row r="38" spans="1:16" ht="10.5" customHeight="1" thickBot="1" x14ac:dyDescent="0.25">
      <c r="A38" s="441"/>
      <c r="B38" s="68"/>
      <c r="C38" s="68"/>
      <c r="D38" s="68"/>
      <c r="E38" s="143"/>
      <c r="F38" s="454">
        <v>0</v>
      </c>
      <c r="G38" s="455"/>
      <c r="H38" s="455">
        <v>0</v>
      </c>
      <c r="I38" s="455"/>
      <c r="J38" s="437">
        <f>SUM(J31:J37)</f>
        <v>0</v>
      </c>
      <c r="K38" s="437">
        <f>SUM(K31:K37)</f>
        <v>0</v>
      </c>
      <c r="L38" s="437">
        <f>SUM(L31:L37)</f>
        <v>0</v>
      </c>
      <c r="M38" s="437">
        <f>SUM(M31:M37)</f>
        <v>0</v>
      </c>
      <c r="N38" s="455">
        <v>0</v>
      </c>
      <c r="O38" s="455"/>
      <c r="P38" s="440"/>
    </row>
    <row r="39" spans="1:16" s="130" customFormat="1" ht="7.5" customHeight="1" x14ac:dyDescent="0.15">
      <c r="A39" s="2671"/>
      <c r="B39" s="2671"/>
      <c r="C39" s="2671"/>
      <c r="D39" s="2671"/>
      <c r="E39" s="2671"/>
      <c r="F39" s="2671"/>
      <c r="G39" s="2671"/>
      <c r="H39" s="2671"/>
      <c r="I39" s="2671"/>
      <c r="J39" s="2671"/>
      <c r="K39" s="2671"/>
      <c r="L39" s="2671"/>
      <c r="M39" s="2671"/>
      <c r="N39" s="2671"/>
      <c r="O39" s="2671"/>
      <c r="P39" s="2671"/>
    </row>
    <row r="40" spans="1:16" s="130" customFormat="1" ht="9" customHeight="1" x14ac:dyDescent="0.15">
      <c r="A40" s="37" t="s">
        <v>907</v>
      </c>
      <c r="B40" s="2672" t="s">
        <v>812</v>
      </c>
      <c r="C40" s="2672"/>
      <c r="D40" s="2672"/>
      <c r="E40" s="2672"/>
      <c r="F40" s="2672"/>
      <c r="G40" s="2672"/>
      <c r="H40" s="2672"/>
      <c r="I40" s="2672"/>
      <c r="J40" s="2672"/>
      <c r="K40" s="2672"/>
      <c r="L40" s="2672"/>
      <c r="M40" s="2672"/>
      <c r="N40" s="2672"/>
      <c r="O40" s="2672"/>
      <c r="P40" s="2672"/>
    </row>
    <row r="41" spans="1:16" s="130" customFormat="1" ht="9" customHeight="1" x14ac:dyDescent="0.15">
      <c r="A41" s="456" t="s">
        <v>908</v>
      </c>
      <c r="B41" s="2669" t="s">
        <v>884</v>
      </c>
      <c r="C41" s="2669"/>
      <c r="D41" s="2669"/>
      <c r="E41" s="2669"/>
      <c r="F41" s="2669"/>
      <c r="G41" s="2669"/>
      <c r="H41" s="2669"/>
      <c r="I41" s="2669"/>
      <c r="J41" s="2669"/>
      <c r="K41" s="2669"/>
      <c r="L41" s="2669"/>
      <c r="M41" s="2669"/>
      <c r="N41" s="2669"/>
      <c r="O41" s="2669"/>
      <c r="P41" s="2669"/>
    </row>
    <row r="42" spans="1:16" s="130" customFormat="1" ht="9" customHeight="1" x14ac:dyDescent="0.15">
      <c r="A42" s="456" t="s">
        <v>911</v>
      </c>
      <c r="B42" s="2669" t="s">
        <v>781</v>
      </c>
      <c r="C42" s="2669"/>
      <c r="D42" s="2669"/>
      <c r="E42" s="2669"/>
      <c r="F42" s="2669"/>
      <c r="G42" s="2669"/>
      <c r="H42" s="2669"/>
      <c r="I42" s="2669"/>
      <c r="J42" s="2669"/>
      <c r="K42" s="2669"/>
      <c r="L42" s="2669"/>
      <c r="M42" s="2669"/>
      <c r="N42" s="2669"/>
      <c r="O42" s="2669"/>
      <c r="P42" s="2669"/>
    </row>
  </sheetData>
  <sheetProtection formatCells="0" formatColumns="0" formatRows="0" sort="0" autoFilter="0" pivotTables="0"/>
  <mergeCells count="13">
    <mergeCell ref="A11:B11"/>
    <mergeCell ref="A1:P1"/>
    <mergeCell ref="A3:B3"/>
    <mergeCell ref="F3:P3"/>
    <mergeCell ref="J4:K4"/>
    <mergeCell ref="J5:K5"/>
    <mergeCell ref="B42:P42"/>
    <mergeCell ref="A12:B12"/>
    <mergeCell ref="A21:B21"/>
    <mergeCell ref="A30:B30"/>
    <mergeCell ref="A39:P39"/>
    <mergeCell ref="B40:P40"/>
    <mergeCell ref="B41:P41"/>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Y50" sqref="Y50"/>
    </sheetView>
  </sheetViews>
  <sheetFormatPr defaultColWidth="9.140625" defaultRowHeight="9.75" customHeight="1" x14ac:dyDescent="0.2"/>
  <cols>
    <col min="1" max="1" width="2.140625" style="15" customWidth="1"/>
    <col min="2" max="2" width="42.7109375" style="15" customWidth="1"/>
    <col min="3" max="3" width="8.140625" style="15" customWidth="1"/>
    <col min="4" max="4" width="9" style="15" customWidth="1"/>
    <col min="5" max="5" width="1.28515625" style="15" customWidth="1"/>
    <col min="6" max="6" width="10" style="15" customWidth="1"/>
    <col min="7" max="7" width="1.7109375" style="15" customWidth="1"/>
    <col min="8" max="8" width="3.140625" style="15" customWidth="1"/>
    <col min="9" max="9" width="10" style="15" customWidth="1"/>
    <col min="10" max="10" width="1.7109375" style="15" customWidth="1"/>
    <col min="11" max="11" width="2.85546875" style="15" customWidth="1"/>
    <col min="12" max="14" width="10" style="15" customWidth="1"/>
    <col min="15" max="15" width="10.28515625" style="15" customWidth="1"/>
    <col min="16" max="16" width="10" style="15" customWidth="1"/>
    <col min="17" max="17" width="1.7109375" style="15" customWidth="1"/>
    <col min="18" max="18" width="1.28515625" style="15" customWidth="1"/>
    <col min="19" max="19" width="9.140625" style="15" customWidth="1"/>
    <col min="20" max="16384" width="9.140625" style="15"/>
  </cols>
  <sheetData>
    <row r="1" spans="1:18" ht="18.75" customHeight="1" x14ac:dyDescent="0.25">
      <c r="A1" s="2297" t="s">
        <v>912</v>
      </c>
      <c r="B1" s="2297"/>
      <c r="C1" s="2297"/>
      <c r="D1" s="2297"/>
      <c r="E1" s="2297"/>
      <c r="F1" s="2297"/>
      <c r="G1" s="2297"/>
      <c r="H1" s="2297"/>
      <c r="I1" s="2297"/>
      <c r="J1" s="2297"/>
      <c r="K1" s="2297"/>
      <c r="L1" s="2297"/>
      <c r="M1" s="2297"/>
      <c r="N1" s="2297"/>
      <c r="O1" s="2297"/>
      <c r="P1" s="2297"/>
      <c r="Q1" s="2297"/>
      <c r="R1" s="2297"/>
    </row>
    <row r="2" spans="1:18" ht="9" customHeight="1" x14ac:dyDescent="0.25">
      <c r="A2" s="66"/>
      <c r="B2" s="66"/>
      <c r="C2" s="66"/>
      <c r="D2" s="66"/>
      <c r="E2" s="66"/>
      <c r="F2" s="66"/>
      <c r="G2" s="66"/>
      <c r="H2" s="66"/>
      <c r="I2" s="66"/>
      <c r="J2" s="66"/>
      <c r="K2" s="66"/>
      <c r="L2" s="66"/>
      <c r="M2" s="66"/>
      <c r="N2" s="66"/>
      <c r="O2" s="66"/>
      <c r="P2" s="66"/>
      <c r="Q2" s="66"/>
      <c r="R2" s="66"/>
    </row>
    <row r="3" spans="1:18" ht="10.5" customHeight="1" x14ac:dyDescent="0.2">
      <c r="A3" s="2648" t="s">
        <v>420</v>
      </c>
      <c r="B3" s="2648"/>
      <c r="D3" s="131"/>
      <c r="E3" s="131"/>
      <c r="F3" s="2674" t="s">
        <v>102</v>
      </c>
      <c r="G3" s="2675"/>
      <c r="H3" s="2675"/>
      <c r="I3" s="2675"/>
      <c r="J3" s="2675"/>
      <c r="K3" s="2675"/>
      <c r="L3" s="2675"/>
      <c r="M3" s="2675"/>
      <c r="N3" s="2675"/>
      <c r="O3" s="2675"/>
      <c r="P3" s="2675"/>
      <c r="Q3" s="2675"/>
      <c r="R3" s="2676"/>
    </row>
    <row r="4" spans="1:18" ht="10.5" customHeight="1" x14ac:dyDescent="0.2">
      <c r="A4" s="1018"/>
      <c r="B4" s="1018" t="s">
        <v>0</v>
      </c>
      <c r="C4" s="1018" t="s">
        <v>1</v>
      </c>
      <c r="D4" s="1018" t="s">
        <v>2</v>
      </c>
      <c r="E4" s="1018"/>
      <c r="F4" s="1018" t="s">
        <v>4</v>
      </c>
      <c r="G4" s="1018"/>
      <c r="H4" s="1018"/>
      <c r="I4" s="1018" t="s">
        <v>5</v>
      </c>
      <c r="J4" s="1018"/>
      <c r="K4" s="1018"/>
      <c r="L4" s="2665" t="s">
        <v>6</v>
      </c>
      <c r="M4" s="2665"/>
      <c r="N4" s="1018" t="s">
        <v>7</v>
      </c>
      <c r="O4" s="1018" t="s">
        <v>16</v>
      </c>
      <c r="P4" s="1018" t="s">
        <v>17</v>
      </c>
      <c r="Q4" s="1018"/>
      <c r="R4" s="1018"/>
    </row>
    <row r="5" spans="1:18" ht="10.5" customHeight="1" x14ac:dyDescent="0.2">
      <c r="A5" s="39"/>
      <c r="B5" s="39"/>
      <c r="C5" s="39"/>
      <c r="D5" s="39"/>
      <c r="E5" s="39"/>
      <c r="F5" s="39"/>
      <c r="G5" s="39"/>
      <c r="H5" s="39"/>
      <c r="I5" s="39"/>
      <c r="J5" s="39"/>
      <c r="K5" s="39"/>
      <c r="L5" s="2430" t="s">
        <v>543</v>
      </c>
      <c r="M5" s="2430"/>
      <c r="N5" s="39"/>
      <c r="O5" s="132" t="s">
        <v>556</v>
      </c>
      <c r="P5" s="1005"/>
      <c r="Q5" s="39"/>
      <c r="R5" s="1005"/>
    </row>
    <row r="6" spans="1:18" ht="10.5" customHeight="1" x14ac:dyDescent="0.2">
      <c r="A6" s="39"/>
      <c r="B6" s="39"/>
      <c r="C6" s="39"/>
      <c r="D6" s="39"/>
      <c r="E6" s="39"/>
      <c r="F6" s="39"/>
      <c r="G6" s="39"/>
      <c r="H6" s="39"/>
      <c r="I6" s="39"/>
      <c r="J6" s="39"/>
      <c r="K6" s="39"/>
      <c r="L6" s="41"/>
      <c r="M6" s="41"/>
      <c r="N6" s="39"/>
      <c r="O6" s="132" t="s">
        <v>779</v>
      </c>
      <c r="P6" s="1005" t="s">
        <v>352</v>
      </c>
      <c r="Q6" s="39"/>
      <c r="R6" s="1005"/>
    </row>
    <row r="7" spans="1:18" ht="10.5" customHeight="1" x14ac:dyDescent="0.2">
      <c r="A7" s="39"/>
      <c r="B7" s="39"/>
      <c r="C7" s="42"/>
      <c r="D7" s="42"/>
      <c r="E7" s="42"/>
      <c r="F7" s="42"/>
      <c r="G7" s="42"/>
      <c r="H7" s="42"/>
      <c r="I7" s="1005" t="s">
        <v>549</v>
      </c>
      <c r="J7" s="1005"/>
      <c r="K7" s="1005"/>
      <c r="L7" s="1005"/>
      <c r="M7" s="1005"/>
      <c r="N7" s="42" t="s">
        <v>554</v>
      </c>
      <c r="O7" s="1005" t="s">
        <v>527</v>
      </c>
      <c r="P7" s="1005" t="s">
        <v>522</v>
      </c>
      <c r="Q7" s="42"/>
      <c r="R7" s="1005"/>
    </row>
    <row r="8" spans="1:18" ht="10.5" customHeight="1" x14ac:dyDescent="0.2">
      <c r="A8" s="43"/>
      <c r="B8" s="43"/>
      <c r="C8" s="1005"/>
      <c r="F8" s="1005" t="s">
        <v>544</v>
      </c>
      <c r="G8" s="1005"/>
      <c r="H8" s="1005"/>
      <c r="I8" s="1005" t="s">
        <v>550</v>
      </c>
      <c r="J8" s="1005"/>
      <c r="K8" s="1005"/>
      <c r="L8" s="1005" t="s">
        <v>553</v>
      </c>
      <c r="M8" s="42"/>
      <c r="N8" s="1005" t="s">
        <v>477</v>
      </c>
      <c r="O8" s="1005" t="s">
        <v>477</v>
      </c>
      <c r="P8" s="1005" t="s">
        <v>559</v>
      </c>
      <c r="Q8" s="1005"/>
      <c r="R8" s="1005"/>
    </row>
    <row r="9" spans="1:18" ht="10.5" customHeight="1" x14ac:dyDescent="0.2">
      <c r="A9" s="43"/>
      <c r="B9" s="43"/>
      <c r="C9" s="1005"/>
      <c r="D9" s="1005" t="s">
        <v>546</v>
      </c>
      <c r="E9" s="1005"/>
      <c r="F9" s="1005" t="s">
        <v>545</v>
      </c>
      <c r="G9" s="1005"/>
      <c r="H9" s="1005"/>
      <c r="I9" s="1005" t="s">
        <v>551</v>
      </c>
      <c r="J9" s="1005"/>
      <c r="K9" s="1005"/>
      <c r="L9" s="1005" t="s">
        <v>780</v>
      </c>
      <c r="M9" s="1005" t="s">
        <v>553</v>
      </c>
      <c r="N9" s="1005" t="s">
        <v>555</v>
      </c>
      <c r="O9" s="1005" t="s">
        <v>558</v>
      </c>
      <c r="P9" s="1005" t="s">
        <v>560</v>
      </c>
      <c r="Q9" s="1005"/>
      <c r="R9" s="1005"/>
    </row>
    <row r="10" spans="1:18" ht="10.5" customHeight="1" x14ac:dyDescent="0.2">
      <c r="A10" s="131"/>
      <c r="B10" s="131"/>
      <c r="C10" s="601" t="s">
        <v>521</v>
      </c>
      <c r="D10" s="1005" t="s">
        <v>547</v>
      </c>
      <c r="E10" s="1005"/>
      <c r="F10" s="1008" t="s">
        <v>496</v>
      </c>
      <c r="G10" s="1008"/>
      <c r="H10" s="92"/>
      <c r="I10" s="1008" t="s">
        <v>552</v>
      </c>
      <c r="J10" s="1008"/>
      <c r="K10" s="92"/>
      <c r="L10" s="1008" t="s">
        <v>777</v>
      </c>
      <c r="M10" s="1008" t="s">
        <v>780</v>
      </c>
      <c r="N10" s="1008" t="s">
        <v>778</v>
      </c>
      <c r="O10" s="1008" t="s">
        <v>780</v>
      </c>
      <c r="P10" s="1008" t="s">
        <v>561</v>
      </c>
      <c r="Q10" s="612" t="s">
        <v>908</v>
      </c>
      <c r="R10" s="1005"/>
    </row>
    <row r="11" spans="1:18" ht="11.1" customHeight="1" x14ac:dyDescent="0.2">
      <c r="A11" s="2666" t="s">
        <v>305</v>
      </c>
      <c r="B11" s="2666"/>
      <c r="C11" s="1005" t="s">
        <v>542</v>
      </c>
      <c r="D11" s="1005" t="s">
        <v>548</v>
      </c>
      <c r="E11" s="1005"/>
      <c r="F11" s="133"/>
      <c r="G11" s="134"/>
      <c r="H11" s="134"/>
      <c r="I11" s="134"/>
      <c r="J11" s="134"/>
      <c r="K11" s="134"/>
      <c r="L11" s="134"/>
      <c r="M11" s="134"/>
      <c r="N11" s="134"/>
      <c r="O11" s="134"/>
      <c r="P11" s="134"/>
      <c r="Q11" s="134"/>
      <c r="R11" s="135"/>
    </row>
    <row r="12" spans="1:18" ht="11.1" customHeight="1" x14ac:dyDescent="0.2">
      <c r="A12" s="2667" t="s">
        <v>306</v>
      </c>
      <c r="B12" s="2667"/>
      <c r="C12" s="132"/>
      <c r="D12" s="1005"/>
      <c r="E12" s="1005"/>
      <c r="F12" s="136"/>
      <c r="G12" s="132"/>
      <c r="H12" s="132"/>
      <c r="I12" s="132"/>
      <c r="J12" s="132"/>
      <c r="K12" s="132"/>
      <c r="L12" s="132"/>
      <c r="M12" s="132"/>
      <c r="N12" s="132"/>
      <c r="O12" s="132"/>
      <c r="P12" s="132"/>
      <c r="Q12" s="132"/>
      <c r="R12" s="137"/>
    </row>
    <row r="13" spans="1:18" ht="11.1" customHeight="1" x14ac:dyDescent="0.2">
      <c r="A13" s="43"/>
      <c r="B13" s="43"/>
      <c r="C13" s="413" t="s">
        <v>758</v>
      </c>
      <c r="D13" s="414" t="s">
        <v>22</v>
      </c>
      <c r="E13" s="414"/>
      <c r="F13" s="1200">
        <v>0.03</v>
      </c>
      <c r="G13" s="1201"/>
      <c r="H13" s="1201"/>
      <c r="I13" s="1201">
        <v>0.03</v>
      </c>
      <c r="J13" s="1201"/>
      <c r="K13" s="1201"/>
      <c r="L13" s="1202">
        <v>12</v>
      </c>
      <c r="M13" s="1202">
        <v>17</v>
      </c>
      <c r="N13" s="1202">
        <v>0</v>
      </c>
      <c r="O13" s="1202">
        <v>0</v>
      </c>
      <c r="P13" s="1203">
        <v>0</v>
      </c>
      <c r="Q13" s="419"/>
      <c r="R13" s="45"/>
    </row>
    <row r="14" spans="1:18" ht="11.1" customHeight="1" x14ac:dyDescent="0.2">
      <c r="A14" s="43"/>
      <c r="B14" s="43"/>
      <c r="C14" s="420" t="s">
        <v>759</v>
      </c>
      <c r="D14" s="421" t="s">
        <v>23</v>
      </c>
      <c r="E14" s="421"/>
      <c r="F14" s="1200">
        <v>0.04</v>
      </c>
      <c r="G14" s="1201"/>
      <c r="H14" s="1201"/>
      <c r="I14" s="1201">
        <v>0.05</v>
      </c>
      <c r="J14" s="1201"/>
      <c r="K14" s="1201"/>
      <c r="L14" s="1202">
        <v>44</v>
      </c>
      <c r="M14" s="1202">
        <v>69</v>
      </c>
      <c r="N14" s="1202">
        <v>0</v>
      </c>
      <c r="O14" s="1202">
        <v>0</v>
      </c>
      <c r="P14" s="1203">
        <v>0</v>
      </c>
      <c r="Q14" s="419"/>
      <c r="R14" s="45"/>
    </row>
    <row r="15" spans="1:18" ht="11.1" customHeight="1" x14ac:dyDescent="0.2">
      <c r="A15" s="2"/>
      <c r="B15" s="2"/>
      <c r="C15" s="420" t="s">
        <v>760</v>
      </c>
      <c r="D15" s="421" t="s">
        <v>24</v>
      </c>
      <c r="E15" s="421"/>
      <c r="F15" s="1200">
        <v>0.11</v>
      </c>
      <c r="G15" s="1201"/>
      <c r="H15" s="1201"/>
      <c r="I15" s="1201">
        <v>0.1</v>
      </c>
      <c r="J15" s="1201"/>
      <c r="K15" s="1201"/>
      <c r="L15" s="1202">
        <v>1326</v>
      </c>
      <c r="M15" s="1202">
        <v>1427</v>
      </c>
      <c r="N15" s="1202">
        <v>1</v>
      </c>
      <c r="O15" s="1202">
        <v>0</v>
      </c>
      <c r="P15" s="1203">
        <v>0.02</v>
      </c>
      <c r="Q15" s="419"/>
      <c r="R15" s="45"/>
    </row>
    <row r="16" spans="1:18" ht="11.1" customHeight="1" x14ac:dyDescent="0.2">
      <c r="A16" s="2"/>
      <c r="B16" s="2"/>
      <c r="C16" s="420" t="s">
        <v>761</v>
      </c>
      <c r="D16" s="421" t="s">
        <v>25</v>
      </c>
      <c r="E16" s="421"/>
      <c r="F16" s="1200">
        <v>0.25</v>
      </c>
      <c r="G16" s="1201"/>
      <c r="H16" s="1201"/>
      <c r="I16" s="1201">
        <v>0.26</v>
      </c>
      <c r="J16" s="1201"/>
      <c r="K16" s="1201"/>
      <c r="L16" s="1202">
        <v>5118</v>
      </c>
      <c r="M16" s="1202">
        <v>5639</v>
      </c>
      <c r="N16" s="1202">
        <v>16</v>
      </c>
      <c r="O16" s="1202">
        <v>12</v>
      </c>
      <c r="P16" s="1203">
        <v>0.11</v>
      </c>
      <c r="Q16" s="419"/>
      <c r="R16" s="45"/>
    </row>
    <row r="17" spans="1:18" ht="11.1" customHeight="1" x14ac:dyDescent="0.2">
      <c r="A17" s="2"/>
      <c r="B17" s="2"/>
      <c r="C17" s="420" t="s">
        <v>762</v>
      </c>
      <c r="D17" s="421" t="s">
        <v>26</v>
      </c>
      <c r="E17" s="421"/>
      <c r="F17" s="1200">
        <v>0.83</v>
      </c>
      <c r="G17" s="1201"/>
      <c r="H17" s="1201"/>
      <c r="I17" s="1201">
        <v>0.89</v>
      </c>
      <c r="J17" s="1201"/>
      <c r="K17" s="1201"/>
      <c r="L17" s="1202">
        <v>6960</v>
      </c>
      <c r="M17" s="1202">
        <v>7176</v>
      </c>
      <c r="N17" s="1202">
        <v>51</v>
      </c>
      <c r="O17" s="1202">
        <v>23</v>
      </c>
      <c r="P17" s="1203">
        <v>0.26</v>
      </c>
      <c r="Q17" s="419"/>
      <c r="R17" s="45"/>
    </row>
    <row r="18" spans="1:18" ht="11.1" customHeight="1" x14ac:dyDescent="0.2">
      <c r="A18" s="2"/>
      <c r="B18" s="2"/>
      <c r="C18" s="420" t="s">
        <v>763</v>
      </c>
      <c r="D18" s="421" t="s">
        <v>27</v>
      </c>
      <c r="E18" s="421"/>
      <c r="F18" s="1200">
        <v>3.6</v>
      </c>
      <c r="G18" s="1201"/>
      <c r="H18" s="1201"/>
      <c r="I18" s="1201">
        <v>4.67</v>
      </c>
      <c r="J18" s="1201"/>
      <c r="K18" s="1201"/>
      <c r="L18" s="1202">
        <v>25180</v>
      </c>
      <c r="M18" s="1202">
        <v>28305</v>
      </c>
      <c r="N18" s="1202">
        <v>791</v>
      </c>
      <c r="O18" s="1202">
        <v>41</v>
      </c>
      <c r="P18" s="1203">
        <v>0.32</v>
      </c>
      <c r="Q18" s="419"/>
      <c r="R18" s="45"/>
    </row>
    <row r="19" spans="1:18" ht="11.1" customHeight="1" x14ac:dyDescent="0.2">
      <c r="A19" s="2"/>
      <c r="B19" s="2"/>
      <c r="C19" s="420" t="s">
        <v>540</v>
      </c>
      <c r="D19" s="421" t="s">
        <v>28</v>
      </c>
      <c r="E19" s="421"/>
      <c r="F19" s="1204">
        <v>48.79</v>
      </c>
      <c r="G19" s="1205"/>
      <c r="H19" s="1205"/>
      <c r="I19" s="1205">
        <v>49.22</v>
      </c>
      <c r="J19" s="1205"/>
      <c r="K19" s="1205"/>
      <c r="L19" s="1202">
        <v>1602</v>
      </c>
      <c r="M19" s="1202">
        <v>1813</v>
      </c>
      <c r="N19" s="1202">
        <v>141</v>
      </c>
      <c r="O19" s="1202">
        <v>66</v>
      </c>
      <c r="P19" s="1206">
        <v>3.28</v>
      </c>
      <c r="Q19" s="138"/>
      <c r="R19" s="46"/>
    </row>
    <row r="20" spans="1:18" ht="11.1" customHeight="1" x14ac:dyDescent="0.2">
      <c r="A20" s="2"/>
      <c r="B20" s="2"/>
      <c r="C20" s="1005"/>
      <c r="D20" s="1005"/>
      <c r="E20" s="139"/>
      <c r="F20" s="1207">
        <v>1.67</v>
      </c>
      <c r="G20" s="1208"/>
      <c r="H20" s="1208"/>
      <c r="I20" s="1208">
        <v>2.79</v>
      </c>
      <c r="J20" s="1208"/>
      <c r="K20" s="1208"/>
      <c r="L20" s="1209">
        <f>SUM(L13:L19)</f>
        <v>40242</v>
      </c>
      <c r="M20" s="1209">
        <f>SUM(M13:M19)</f>
        <v>44446</v>
      </c>
      <c r="N20" s="1209">
        <f>SUM(N13:N19)</f>
        <v>1000</v>
      </c>
      <c r="O20" s="1209">
        <f>SUM(O13:O19)</f>
        <v>142</v>
      </c>
      <c r="P20" s="1210">
        <v>0.4</v>
      </c>
      <c r="Q20" s="140"/>
      <c r="R20" s="141"/>
    </row>
    <row r="21" spans="1:18" ht="11.1" customHeight="1" x14ac:dyDescent="0.2">
      <c r="A21" s="2667" t="s">
        <v>347</v>
      </c>
      <c r="B21" s="2667"/>
      <c r="C21" s="1005"/>
      <c r="D21" s="1005"/>
      <c r="E21" s="139"/>
      <c r="F21" s="1211"/>
      <c r="G21" s="1212"/>
      <c r="H21" s="1212"/>
      <c r="I21" s="1212"/>
      <c r="J21" s="1212"/>
      <c r="K21" s="1212"/>
      <c r="L21" s="200"/>
      <c r="M21" s="200"/>
      <c r="N21" s="200"/>
      <c r="O21" s="200"/>
      <c r="P21" s="1213"/>
      <c r="Q21" s="142"/>
      <c r="R21" s="139"/>
    </row>
    <row r="22" spans="1:18" ht="11.1" customHeight="1" x14ac:dyDescent="0.2">
      <c r="C22" s="413" t="s">
        <v>764</v>
      </c>
      <c r="D22" s="414" t="s">
        <v>22</v>
      </c>
      <c r="E22" s="433"/>
      <c r="F22" s="1200">
        <v>0.02</v>
      </c>
      <c r="G22" s="1201"/>
      <c r="H22" s="1201"/>
      <c r="I22" s="1201">
        <v>0.02</v>
      </c>
      <c r="J22" s="1201"/>
      <c r="K22" s="1201"/>
      <c r="L22" s="1202">
        <v>255</v>
      </c>
      <c r="M22" s="1202">
        <v>294</v>
      </c>
      <c r="N22" s="1202">
        <v>0</v>
      </c>
      <c r="O22" s="1202">
        <v>0</v>
      </c>
      <c r="P22" s="1203">
        <v>0</v>
      </c>
      <c r="Q22" s="419"/>
      <c r="R22" s="45"/>
    </row>
    <row r="23" spans="1:18" ht="11.1" customHeight="1" x14ac:dyDescent="0.2">
      <c r="A23" s="43"/>
      <c r="B23" s="43"/>
      <c r="C23" s="420" t="s">
        <v>765</v>
      </c>
      <c r="D23" s="421" t="s">
        <v>23</v>
      </c>
      <c r="E23" s="434"/>
      <c r="F23" s="1200">
        <v>0.03</v>
      </c>
      <c r="G23" s="1201"/>
      <c r="H23" s="1201"/>
      <c r="I23" s="1201">
        <v>0.03</v>
      </c>
      <c r="J23" s="1201"/>
      <c r="K23" s="1201"/>
      <c r="L23" s="1202">
        <v>58</v>
      </c>
      <c r="M23" s="1202">
        <v>81</v>
      </c>
      <c r="N23" s="1202">
        <v>0</v>
      </c>
      <c r="O23" s="1202">
        <v>0</v>
      </c>
      <c r="P23" s="1203">
        <v>0</v>
      </c>
      <c r="Q23" s="419"/>
      <c r="R23" s="45"/>
    </row>
    <row r="24" spans="1:18" ht="11.1" customHeight="1" x14ac:dyDescent="0.2">
      <c r="A24" s="2"/>
      <c r="B24" s="2"/>
      <c r="C24" s="420" t="s">
        <v>766</v>
      </c>
      <c r="D24" s="421" t="s">
        <v>24</v>
      </c>
      <c r="E24" s="434"/>
      <c r="F24" s="1200">
        <v>0.05</v>
      </c>
      <c r="G24" s="1201"/>
      <c r="H24" s="1201"/>
      <c r="I24" s="1201">
        <v>0.05</v>
      </c>
      <c r="J24" s="1201"/>
      <c r="K24" s="1201"/>
      <c r="L24" s="1202">
        <v>431</v>
      </c>
      <c r="M24" s="1202">
        <v>459</v>
      </c>
      <c r="N24" s="1202">
        <v>0</v>
      </c>
      <c r="O24" s="1202">
        <v>0</v>
      </c>
      <c r="P24" s="1203">
        <v>0</v>
      </c>
      <c r="Q24" s="419"/>
      <c r="R24" s="45"/>
    </row>
    <row r="25" spans="1:18" ht="11.1" customHeight="1" x14ac:dyDescent="0.2">
      <c r="A25" s="2"/>
      <c r="B25" s="2"/>
      <c r="C25" s="420" t="s">
        <v>761</v>
      </c>
      <c r="D25" s="421" t="s">
        <v>25</v>
      </c>
      <c r="E25" s="434"/>
      <c r="F25" s="1200">
        <v>0.22</v>
      </c>
      <c r="G25" s="1201"/>
      <c r="H25" s="1201"/>
      <c r="I25" s="1201">
        <v>0.23</v>
      </c>
      <c r="J25" s="1201"/>
      <c r="K25" s="1201"/>
      <c r="L25" s="1202">
        <v>201</v>
      </c>
      <c r="M25" s="1202">
        <v>252</v>
      </c>
      <c r="N25" s="1202">
        <v>0</v>
      </c>
      <c r="O25" s="1202">
        <v>0</v>
      </c>
      <c r="P25" s="1203">
        <v>0</v>
      </c>
      <c r="Q25" s="419"/>
      <c r="R25" s="45"/>
    </row>
    <row r="26" spans="1:18" ht="11.1" customHeight="1" x14ac:dyDescent="0.2">
      <c r="A26" s="2"/>
      <c r="B26" s="2"/>
      <c r="C26" s="420" t="s">
        <v>762</v>
      </c>
      <c r="D26" s="421" t="s">
        <v>26</v>
      </c>
      <c r="E26" s="434"/>
      <c r="F26" s="1200">
        <v>0.61</v>
      </c>
      <c r="G26" s="1201"/>
      <c r="H26" s="1201"/>
      <c r="I26" s="1201">
        <v>0.73</v>
      </c>
      <c r="J26" s="1201"/>
      <c r="K26" s="1201"/>
      <c r="L26" s="1202">
        <v>98</v>
      </c>
      <c r="M26" s="1202">
        <v>98</v>
      </c>
      <c r="N26" s="1202">
        <v>1</v>
      </c>
      <c r="O26" s="1202">
        <v>1</v>
      </c>
      <c r="P26" s="1203">
        <v>0.35</v>
      </c>
      <c r="Q26" s="419"/>
      <c r="R26" s="45"/>
    </row>
    <row r="27" spans="1:18" ht="11.1" customHeight="1" x14ac:dyDescent="0.2">
      <c r="A27" s="2"/>
      <c r="B27" s="2"/>
      <c r="C27" s="420" t="s">
        <v>763</v>
      </c>
      <c r="D27" s="421" t="s">
        <v>27</v>
      </c>
      <c r="E27" s="434"/>
      <c r="F27" s="1200">
        <v>5.84</v>
      </c>
      <c r="G27" s="1201"/>
      <c r="H27" s="1201"/>
      <c r="I27" s="1201">
        <v>5.83</v>
      </c>
      <c r="J27" s="1201"/>
      <c r="K27" s="1201"/>
      <c r="L27" s="1202">
        <v>481</v>
      </c>
      <c r="M27" s="1202">
        <v>468</v>
      </c>
      <c r="N27" s="1202">
        <v>0</v>
      </c>
      <c r="O27" s="1202">
        <v>0</v>
      </c>
      <c r="P27" s="1203">
        <v>7.0000000000000007E-2</v>
      </c>
      <c r="Q27" s="419"/>
      <c r="R27" s="45"/>
    </row>
    <row r="28" spans="1:18" ht="11.1" customHeight="1" x14ac:dyDescent="0.2">
      <c r="A28" s="2"/>
      <c r="B28" s="2"/>
      <c r="C28" s="420" t="s">
        <v>540</v>
      </c>
      <c r="D28" s="421" t="s">
        <v>28</v>
      </c>
      <c r="E28" s="421"/>
      <c r="F28" s="1204">
        <v>26.02</v>
      </c>
      <c r="G28" s="1205"/>
      <c r="H28" s="1205"/>
      <c r="I28" s="1205">
        <v>23.1</v>
      </c>
      <c r="J28" s="1205"/>
      <c r="K28" s="1205"/>
      <c r="L28" s="1202">
        <v>12</v>
      </c>
      <c r="M28" s="1202">
        <v>9</v>
      </c>
      <c r="N28" s="1202">
        <v>1</v>
      </c>
      <c r="O28" s="1202">
        <v>1</v>
      </c>
      <c r="P28" s="1206">
        <v>3.09</v>
      </c>
      <c r="Q28" s="138"/>
      <c r="R28" s="46"/>
    </row>
    <row r="29" spans="1:18" ht="11.1" customHeight="1" x14ac:dyDescent="0.2">
      <c r="A29" s="2"/>
      <c r="B29" s="2"/>
      <c r="C29" s="1005"/>
      <c r="D29" s="1005"/>
      <c r="E29" s="139"/>
      <c r="F29" s="1207">
        <v>0.09</v>
      </c>
      <c r="G29" s="1208"/>
      <c r="H29" s="1208"/>
      <c r="I29" s="1208">
        <v>1.26</v>
      </c>
      <c r="J29" s="1208"/>
      <c r="K29" s="1208"/>
      <c r="L29" s="1209">
        <f>SUM(L22:L28)</f>
        <v>1536</v>
      </c>
      <c r="M29" s="1209">
        <f>SUM(M22:M28)</f>
        <v>1661</v>
      </c>
      <c r="N29" s="1209">
        <f>SUM(N22:N28)</f>
        <v>2</v>
      </c>
      <c r="O29" s="1209">
        <f>SUM(O22:O28)</f>
        <v>2</v>
      </c>
      <c r="P29" s="1210">
        <v>0.09</v>
      </c>
      <c r="Q29" s="140"/>
      <c r="R29" s="141"/>
    </row>
    <row r="30" spans="1:18" ht="11.1" customHeight="1" x14ac:dyDescent="0.2">
      <c r="A30" s="2667" t="s">
        <v>311</v>
      </c>
      <c r="B30" s="2667"/>
      <c r="C30" s="1005"/>
      <c r="D30" s="1005"/>
      <c r="E30" s="139"/>
      <c r="F30" s="1211"/>
      <c r="G30" s="1212"/>
      <c r="H30" s="1212"/>
      <c r="I30" s="1212"/>
      <c r="J30" s="1212"/>
      <c r="K30" s="1212"/>
      <c r="L30" s="200"/>
      <c r="M30" s="200"/>
      <c r="N30" s="200"/>
      <c r="O30" s="200"/>
      <c r="P30" s="1213"/>
      <c r="Q30" s="142"/>
      <c r="R30" s="139"/>
    </row>
    <row r="31" spans="1:18" ht="11.1" customHeight="1" x14ac:dyDescent="0.2">
      <c r="C31" s="413" t="s">
        <v>758</v>
      </c>
      <c r="D31" s="414" t="s">
        <v>22</v>
      </c>
      <c r="E31" s="433"/>
      <c r="F31" s="1200">
        <v>0.03</v>
      </c>
      <c r="G31" s="1201"/>
      <c r="H31" s="1201"/>
      <c r="I31" s="1201">
        <v>0.03</v>
      </c>
      <c r="J31" s="1201"/>
      <c r="K31" s="1201"/>
      <c r="L31" s="1202">
        <v>5</v>
      </c>
      <c r="M31" s="1202">
        <v>4</v>
      </c>
      <c r="N31" s="1202">
        <v>0</v>
      </c>
      <c r="O31" s="1202">
        <v>0</v>
      </c>
      <c r="P31" s="1203">
        <v>0</v>
      </c>
      <c r="Q31" s="419"/>
      <c r="R31" s="45"/>
    </row>
    <row r="32" spans="1:18" ht="11.1" customHeight="1" x14ac:dyDescent="0.2">
      <c r="A32" s="43"/>
      <c r="B32" s="43"/>
      <c r="C32" s="420" t="s">
        <v>759</v>
      </c>
      <c r="D32" s="421" t="s">
        <v>23</v>
      </c>
      <c r="E32" s="434"/>
      <c r="F32" s="1200">
        <v>0.05</v>
      </c>
      <c r="G32" s="1201"/>
      <c r="H32" s="1201"/>
      <c r="I32" s="1201">
        <v>0.04</v>
      </c>
      <c r="J32" s="1201"/>
      <c r="K32" s="1201"/>
      <c r="L32" s="1202">
        <v>58</v>
      </c>
      <c r="M32" s="1202">
        <v>49</v>
      </c>
      <c r="N32" s="1202">
        <v>0</v>
      </c>
      <c r="O32" s="1202">
        <v>0</v>
      </c>
      <c r="P32" s="1203">
        <v>0</v>
      </c>
      <c r="Q32" s="419"/>
      <c r="R32" s="45"/>
    </row>
    <row r="33" spans="1:18" ht="11.1" customHeight="1" x14ac:dyDescent="0.2">
      <c r="A33" s="2"/>
      <c r="B33" s="2"/>
      <c r="C33" s="420" t="s">
        <v>760</v>
      </c>
      <c r="D33" s="421" t="s">
        <v>24</v>
      </c>
      <c r="E33" s="434"/>
      <c r="F33" s="1200">
        <v>0.09</v>
      </c>
      <c r="G33" s="1201"/>
      <c r="H33" s="1201"/>
      <c r="I33" s="1201">
        <v>0.11</v>
      </c>
      <c r="J33" s="1201"/>
      <c r="K33" s="1201"/>
      <c r="L33" s="1202">
        <v>139</v>
      </c>
      <c r="M33" s="1202">
        <v>169</v>
      </c>
      <c r="N33" s="1202">
        <v>0</v>
      </c>
      <c r="O33" s="1202">
        <v>0</v>
      </c>
      <c r="P33" s="1203">
        <v>0</v>
      </c>
      <c r="Q33" s="419"/>
      <c r="R33" s="45"/>
    </row>
    <row r="34" spans="1:18" ht="11.1" customHeight="1" x14ac:dyDescent="0.2">
      <c r="A34" s="2"/>
      <c r="B34" s="2"/>
      <c r="C34" s="420" t="s">
        <v>761</v>
      </c>
      <c r="D34" s="421" t="s">
        <v>25</v>
      </c>
      <c r="E34" s="434"/>
      <c r="F34" s="1200">
        <v>0.2</v>
      </c>
      <c r="G34" s="1201"/>
      <c r="H34" s="1201"/>
      <c r="I34" s="1201">
        <v>0.18</v>
      </c>
      <c r="J34" s="1201"/>
      <c r="K34" s="1201"/>
      <c r="L34" s="1202">
        <v>68</v>
      </c>
      <c r="M34" s="1202">
        <v>60</v>
      </c>
      <c r="N34" s="1202">
        <v>0</v>
      </c>
      <c r="O34" s="1202">
        <v>0</v>
      </c>
      <c r="P34" s="1203">
        <v>0</v>
      </c>
      <c r="Q34" s="419"/>
      <c r="R34" s="45"/>
    </row>
    <row r="35" spans="1:18" ht="11.1" customHeight="1" x14ac:dyDescent="0.2">
      <c r="A35" s="2"/>
      <c r="B35" s="2"/>
      <c r="C35" s="420" t="s">
        <v>762</v>
      </c>
      <c r="D35" s="421" t="s">
        <v>26</v>
      </c>
      <c r="E35" s="434"/>
      <c r="F35" s="1200">
        <v>0.59</v>
      </c>
      <c r="G35" s="1201"/>
      <c r="H35" s="1201"/>
      <c r="I35" s="1201">
        <v>0.65</v>
      </c>
      <c r="J35" s="1201"/>
      <c r="K35" s="1201"/>
      <c r="L35" s="1202">
        <v>45</v>
      </c>
      <c r="M35" s="1202">
        <v>32</v>
      </c>
      <c r="N35" s="1202">
        <v>0</v>
      </c>
      <c r="O35" s="1202">
        <v>0</v>
      </c>
      <c r="P35" s="1203">
        <v>0</v>
      </c>
      <c r="Q35" s="419"/>
      <c r="R35" s="45"/>
    </row>
    <row r="36" spans="1:18" ht="11.1" customHeight="1" x14ac:dyDescent="0.2">
      <c r="A36" s="2"/>
      <c r="B36" s="2"/>
      <c r="C36" s="420" t="s">
        <v>763</v>
      </c>
      <c r="D36" s="421" t="s">
        <v>27</v>
      </c>
      <c r="E36" s="434"/>
      <c r="F36" s="1200">
        <v>6.52</v>
      </c>
      <c r="G36" s="1201"/>
      <c r="H36" s="1201"/>
      <c r="I36" s="1201">
        <v>5.63</v>
      </c>
      <c r="J36" s="1201"/>
      <c r="K36" s="1201"/>
      <c r="L36" s="1202">
        <v>194</v>
      </c>
      <c r="M36" s="1202">
        <v>209</v>
      </c>
      <c r="N36" s="1202">
        <v>0</v>
      </c>
      <c r="O36" s="1202">
        <v>0</v>
      </c>
      <c r="P36" s="1203">
        <v>0</v>
      </c>
      <c r="Q36" s="419"/>
      <c r="R36" s="45"/>
    </row>
    <row r="37" spans="1:18" ht="11.1" customHeight="1" x14ac:dyDescent="0.2">
      <c r="A37" s="2"/>
      <c r="B37" s="2"/>
      <c r="C37" s="420" t="s">
        <v>540</v>
      </c>
      <c r="D37" s="421" t="s">
        <v>28</v>
      </c>
      <c r="E37" s="421"/>
      <c r="F37" s="1204">
        <v>16.72</v>
      </c>
      <c r="G37" s="1205"/>
      <c r="H37" s="1205"/>
      <c r="I37" s="1205">
        <v>16.72</v>
      </c>
      <c r="J37" s="1205"/>
      <c r="K37" s="1205"/>
      <c r="L37" s="1202">
        <v>2</v>
      </c>
      <c r="M37" s="1202">
        <v>1</v>
      </c>
      <c r="N37" s="1202">
        <v>0</v>
      </c>
      <c r="O37" s="1202">
        <v>0</v>
      </c>
      <c r="P37" s="1206">
        <v>0</v>
      </c>
      <c r="Q37" s="138"/>
      <c r="R37" s="46"/>
    </row>
    <row r="38" spans="1:18" ht="11.1" customHeight="1" thickBot="1" x14ac:dyDescent="0.25">
      <c r="A38" s="68"/>
      <c r="B38" s="68"/>
      <c r="C38" s="68"/>
      <c r="D38" s="68"/>
      <c r="E38" s="143"/>
      <c r="F38" s="1214">
        <v>0.73</v>
      </c>
      <c r="G38" s="1215"/>
      <c r="H38" s="1215"/>
      <c r="I38" s="1215">
        <v>0.38</v>
      </c>
      <c r="J38" s="1215"/>
      <c r="K38" s="1215"/>
      <c r="L38" s="1216">
        <f>SUM(L31:L37)</f>
        <v>511</v>
      </c>
      <c r="M38" s="1216">
        <f>SUM(M31:M37)</f>
        <v>524</v>
      </c>
      <c r="N38" s="1216">
        <v>0</v>
      </c>
      <c r="O38" s="1216">
        <v>0</v>
      </c>
      <c r="P38" s="1217">
        <v>0</v>
      </c>
      <c r="Q38" s="439"/>
      <c r="R38" s="440"/>
    </row>
    <row r="39" spans="1:18" s="130" customFormat="1" ht="7.5" customHeight="1" x14ac:dyDescent="0.15">
      <c r="A39" s="2668"/>
      <c r="B39" s="2668"/>
      <c r="C39" s="2668"/>
      <c r="D39" s="2668"/>
      <c r="E39" s="2668"/>
      <c r="F39" s="2668"/>
      <c r="G39" s="2668"/>
      <c r="H39" s="2668"/>
      <c r="I39" s="2668"/>
      <c r="J39" s="2668"/>
      <c r="K39" s="2668"/>
      <c r="L39" s="2668"/>
      <c r="M39" s="2668"/>
      <c r="N39" s="2668"/>
      <c r="O39" s="2668"/>
      <c r="P39" s="2668"/>
      <c r="Q39" s="2668"/>
      <c r="R39" s="2668"/>
    </row>
    <row r="40" spans="1:18" s="130" customFormat="1" ht="9.9499999999999993" customHeight="1" x14ac:dyDescent="0.15">
      <c r="A40" s="2405" t="s">
        <v>951</v>
      </c>
      <c r="B40" s="2405"/>
      <c r="C40" s="2405"/>
      <c r="D40" s="2405"/>
      <c r="E40" s="2405"/>
      <c r="F40" s="2405"/>
      <c r="G40" s="2405"/>
      <c r="H40" s="2405"/>
      <c r="I40" s="2405"/>
      <c r="J40" s="2405"/>
      <c r="K40" s="2405"/>
      <c r="L40" s="2405"/>
      <c r="M40" s="2405"/>
      <c r="N40" s="2405"/>
      <c r="O40" s="2405"/>
      <c r="P40" s="2405"/>
      <c r="Q40" s="2405"/>
      <c r="R40" s="2405"/>
    </row>
  </sheetData>
  <sheetProtection formatCells="0" formatColumns="0" formatRows="0" sort="0" autoFilter="0" pivotTables="0"/>
  <mergeCells count="11">
    <mergeCell ref="A12:B12"/>
    <mergeCell ref="A21:B21"/>
    <mergeCell ref="A30:B30"/>
    <mergeCell ref="A39:R39"/>
    <mergeCell ref="A40:R40"/>
    <mergeCell ref="A11:B11"/>
    <mergeCell ref="A1:R1"/>
    <mergeCell ref="A3:B3"/>
    <mergeCell ref="F3:R3"/>
    <mergeCell ref="L4:M4"/>
    <mergeCell ref="L5:M5"/>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Y50" sqref="Y50"/>
    </sheetView>
  </sheetViews>
  <sheetFormatPr defaultColWidth="9.140625" defaultRowHeight="9.75" customHeight="1" x14ac:dyDescent="0.2"/>
  <cols>
    <col min="1" max="1" width="2.140625" style="15" customWidth="1"/>
    <col min="2" max="2" width="34.5703125" style="15" customWidth="1"/>
    <col min="3" max="4" width="10" style="15" customWidth="1"/>
    <col min="5" max="5" width="1.28515625" style="15" customWidth="1"/>
    <col min="6" max="6" width="10" style="15" customWidth="1"/>
    <col min="7" max="7" width="1.7109375" style="15" customWidth="1"/>
    <col min="8" max="8" width="10" style="15" customWidth="1"/>
    <col min="9" max="9" width="1.7109375" style="15" customWidth="1"/>
    <col min="10" max="12" width="10" style="15" customWidth="1"/>
    <col min="13" max="13" width="10.28515625" style="15" customWidth="1"/>
    <col min="14" max="14" width="10" style="15" customWidth="1"/>
    <col min="15" max="15" width="1.7109375" style="15" customWidth="1"/>
    <col min="16" max="16" width="1.28515625" style="15" customWidth="1"/>
    <col min="17" max="17" width="9.140625" style="15" customWidth="1"/>
    <col min="18" max="16384" width="9.140625" style="15"/>
  </cols>
  <sheetData>
    <row r="1" spans="1:16" ht="18.75" customHeight="1" x14ac:dyDescent="0.25">
      <c r="A1" s="2297" t="s">
        <v>909</v>
      </c>
      <c r="B1" s="2297"/>
      <c r="C1" s="2297"/>
      <c r="D1" s="2297"/>
      <c r="E1" s="2297"/>
      <c r="F1" s="2297"/>
      <c r="G1" s="2297"/>
      <c r="H1" s="2297"/>
      <c r="I1" s="2297"/>
      <c r="J1" s="2297"/>
      <c r="K1" s="2297"/>
      <c r="L1" s="2297"/>
      <c r="M1" s="2297"/>
      <c r="N1" s="2297"/>
      <c r="O1" s="2297"/>
      <c r="P1" s="2297"/>
    </row>
    <row r="2" spans="1:16" ht="9" customHeight="1" x14ac:dyDescent="0.25">
      <c r="B2" s="66"/>
      <c r="C2" s="66"/>
      <c r="D2" s="66"/>
      <c r="E2" s="66"/>
      <c r="F2" s="66"/>
      <c r="G2" s="66"/>
      <c r="H2" s="66"/>
      <c r="I2" s="66"/>
      <c r="J2" s="66"/>
      <c r="K2" s="66"/>
      <c r="L2" s="66"/>
      <c r="M2" s="66"/>
      <c r="N2" s="66"/>
      <c r="O2" s="66"/>
      <c r="P2" s="66"/>
    </row>
    <row r="3" spans="1:16" ht="11.25" customHeight="1" x14ac:dyDescent="0.2">
      <c r="A3" s="2648" t="s">
        <v>420</v>
      </c>
      <c r="B3" s="2648"/>
      <c r="D3" s="131"/>
      <c r="E3" s="131"/>
      <c r="F3" s="2674" t="s">
        <v>102</v>
      </c>
      <c r="G3" s="2675"/>
      <c r="H3" s="2675"/>
      <c r="I3" s="2675"/>
      <c r="J3" s="2675"/>
      <c r="K3" s="2675"/>
      <c r="L3" s="2675"/>
      <c r="M3" s="2675"/>
      <c r="N3" s="2675"/>
      <c r="O3" s="2675"/>
      <c r="P3" s="2676"/>
    </row>
    <row r="4" spans="1:16" ht="9" customHeight="1" x14ac:dyDescent="0.2">
      <c r="B4" s="1018" t="s">
        <v>0</v>
      </c>
      <c r="C4" s="1018" t="s">
        <v>1</v>
      </c>
      <c r="D4" s="1018" t="s">
        <v>2</v>
      </c>
      <c r="E4" s="1018"/>
      <c r="F4" s="1018" t="s">
        <v>4</v>
      </c>
      <c r="G4" s="1018"/>
      <c r="H4" s="1018" t="s">
        <v>5</v>
      </c>
      <c r="I4" s="1018"/>
      <c r="J4" s="2665" t="s">
        <v>6</v>
      </c>
      <c r="K4" s="2665"/>
      <c r="L4" s="1018" t="s">
        <v>7</v>
      </c>
      <c r="M4" s="1018" t="s">
        <v>16</v>
      </c>
      <c r="N4" s="1018" t="s">
        <v>17</v>
      </c>
      <c r="O4" s="1018"/>
      <c r="P4" s="1018"/>
    </row>
    <row r="5" spans="1:16" ht="12.75" customHeight="1" x14ac:dyDescent="0.2">
      <c r="B5" s="39"/>
      <c r="C5" s="42"/>
      <c r="D5" s="42"/>
      <c r="E5" s="42"/>
      <c r="F5" s="42"/>
      <c r="G5" s="42"/>
      <c r="H5" s="42"/>
      <c r="I5" s="42"/>
      <c r="J5" s="2673" t="s">
        <v>910</v>
      </c>
      <c r="K5" s="2673"/>
      <c r="L5" s="42"/>
      <c r="M5" s="132" t="s">
        <v>556</v>
      </c>
      <c r="N5" s="1005"/>
      <c r="O5" s="42"/>
      <c r="P5" s="1005"/>
    </row>
    <row r="6" spans="1:16" ht="12.75" customHeight="1" x14ac:dyDescent="0.2">
      <c r="B6" s="39"/>
      <c r="C6" s="42"/>
      <c r="D6" s="42"/>
      <c r="E6" s="42"/>
      <c r="F6" s="42"/>
      <c r="G6" s="42"/>
      <c r="H6" s="42"/>
      <c r="I6" s="42"/>
      <c r="J6" s="637"/>
      <c r="K6" s="637"/>
      <c r="L6" s="42"/>
      <c r="M6" s="132" t="s">
        <v>779</v>
      </c>
      <c r="N6" s="1005" t="s">
        <v>783</v>
      </c>
      <c r="O6" s="42"/>
      <c r="P6" s="1005"/>
    </row>
    <row r="7" spans="1:16" ht="9" customHeight="1" x14ac:dyDescent="0.2">
      <c r="B7" s="39"/>
      <c r="C7" s="42"/>
      <c r="D7" s="42"/>
      <c r="E7" s="42"/>
      <c r="F7" s="42"/>
      <c r="G7" s="42"/>
      <c r="H7" s="1005" t="s">
        <v>549</v>
      </c>
      <c r="I7" s="1005"/>
      <c r="J7" s="1005"/>
      <c r="K7" s="1005"/>
      <c r="L7" s="42" t="s">
        <v>554</v>
      </c>
      <c r="M7" s="1005" t="s">
        <v>557</v>
      </c>
      <c r="N7" s="1005" t="s">
        <v>522</v>
      </c>
      <c r="O7" s="42"/>
      <c r="P7" s="1005"/>
    </row>
    <row r="8" spans="1:16" ht="9" customHeight="1" x14ac:dyDescent="0.2">
      <c r="B8" s="43"/>
      <c r="C8" s="1005"/>
      <c r="F8" s="1005" t="s">
        <v>544</v>
      </c>
      <c r="G8" s="1005"/>
      <c r="H8" s="1005" t="s">
        <v>550</v>
      </c>
      <c r="I8" s="1005"/>
      <c r="J8" s="1005" t="s">
        <v>553</v>
      </c>
      <c r="K8" s="42"/>
      <c r="L8" s="1005" t="s">
        <v>477</v>
      </c>
      <c r="M8" s="1005" t="s">
        <v>477</v>
      </c>
      <c r="N8" s="1005" t="s">
        <v>559</v>
      </c>
      <c r="O8" s="1005"/>
      <c r="P8" s="1005"/>
    </row>
    <row r="9" spans="1:16" ht="9" customHeight="1" x14ac:dyDescent="0.2">
      <c r="B9" s="43"/>
      <c r="C9" s="1005"/>
      <c r="D9" s="1005" t="s">
        <v>546</v>
      </c>
      <c r="E9" s="1005"/>
      <c r="F9" s="1005" t="s">
        <v>545</v>
      </c>
      <c r="G9" s="1005"/>
      <c r="H9" s="1005" t="s">
        <v>551</v>
      </c>
      <c r="I9" s="1005"/>
      <c r="J9" s="1005" t="s">
        <v>780</v>
      </c>
      <c r="K9" s="1005" t="s">
        <v>782</v>
      </c>
      <c r="L9" s="1005" t="s">
        <v>555</v>
      </c>
      <c r="M9" s="1005" t="s">
        <v>558</v>
      </c>
      <c r="N9" s="1005" t="s">
        <v>560</v>
      </c>
      <c r="O9" s="1005"/>
      <c r="P9" s="1005"/>
    </row>
    <row r="10" spans="1:16" ht="10.5" customHeight="1" x14ac:dyDescent="0.2">
      <c r="B10" s="131"/>
      <c r="C10" s="601" t="s">
        <v>521</v>
      </c>
      <c r="D10" s="1005" t="s">
        <v>547</v>
      </c>
      <c r="E10" s="1005"/>
      <c r="F10" s="1008" t="s">
        <v>496</v>
      </c>
      <c r="G10" s="1008"/>
      <c r="H10" s="1008" t="s">
        <v>552</v>
      </c>
      <c r="I10" s="1008"/>
      <c r="J10" s="1008" t="s">
        <v>777</v>
      </c>
      <c r="K10" s="1008" t="s">
        <v>778</v>
      </c>
      <c r="L10" s="1008" t="s">
        <v>778</v>
      </c>
      <c r="M10" s="1008" t="s">
        <v>780</v>
      </c>
      <c r="N10" s="1008" t="s">
        <v>561</v>
      </c>
      <c r="O10" s="582" t="s">
        <v>911</v>
      </c>
      <c r="P10" s="1005"/>
    </row>
    <row r="11" spans="1:16" ht="9" customHeight="1" x14ac:dyDescent="0.2">
      <c r="A11" s="2652" t="s">
        <v>313</v>
      </c>
      <c r="B11" s="2652"/>
      <c r="C11" s="1005" t="s">
        <v>542</v>
      </c>
      <c r="D11" s="1005" t="s">
        <v>548</v>
      </c>
      <c r="E11" s="1005"/>
      <c r="F11" s="133"/>
      <c r="G11" s="134"/>
      <c r="H11" s="134"/>
      <c r="I11" s="134"/>
      <c r="J11" s="134"/>
      <c r="K11" s="134"/>
      <c r="L11" s="134"/>
      <c r="M11" s="134"/>
      <c r="N11" s="134"/>
      <c r="O11" s="134"/>
      <c r="P11" s="135"/>
    </row>
    <row r="12" spans="1:16" ht="23.25" customHeight="1" x14ac:dyDescent="0.2">
      <c r="A12" s="2670" t="s">
        <v>784</v>
      </c>
      <c r="B12" s="2670"/>
      <c r="C12" s="43"/>
      <c r="D12" s="43"/>
      <c r="E12" s="43"/>
      <c r="F12" s="136"/>
      <c r="G12" s="132"/>
      <c r="H12" s="132"/>
      <c r="I12" s="132"/>
      <c r="J12" s="132"/>
      <c r="K12" s="132"/>
      <c r="L12" s="132"/>
      <c r="M12" s="132"/>
      <c r="N12" s="132"/>
      <c r="O12" s="132"/>
      <c r="P12" s="137"/>
    </row>
    <row r="13" spans="1:16" ht="9.75" customHeight="1" x14ac:dyDescent="0.2">
      <c r="A13" s="441"/>
      <c r="B13" s="43"/>
      <c r="C13" s="413" t="s">
        <v>758</v>
      </c>
      <c r="D13" s="442" t="s">
        <v>38</v>
      </c>
      <c r="E13" s="442"/>
      <c r="F13" s="1218">
        <v>0.03</v>
      </c>
      <c r="G13" s="1219"/>
      <c r="H13" s="1219">
        <v>0.03</v>
      </c>
      <c r="I13" s="1219"/>
      <c r="J13" s="1220">
        <v>345616</v>
      </c>
      <c r="K13" s="1220">
        <v>300852</v>
      </c>
      <c r="L13" s="1220">
        <v>0</v>
      </c>
      <c r="M13" s="1220">
        <v>0</v>
      </c>
      <c r="N13" s="1221">
        <v>0.01</v>
      </c>
      <c r="O13" s="444"/>
      <c r="P13" s="45"/>
    </row>
    <row r="14" spans="1:16" ht="9.75" customHeight="1" x14ac:dyDescent="0.2">
      <c r="A14" s="441"/>
      <c r="B14" s="43"/>
      <c r="C14" s="420" t="s">
        <v>759</v>
      </c>
      <c r="D14" s="446" t="s">
        <v>39</v>
      </c>
      <c r="E14" s="446"/>
      <c r="F14" s="1218">
        <v>0.05</v>
      </c>
      <c r="G14" s="1219"/>
      <c r="H14" s="1219">
        <v>0.05</v>
      </c>
      <c r="I14" s="1219"/>
      <c r="J14" s="1220">
        <v>267433</v>
      </c>
      <c r="K14" s="1220">
        <v>138386</v>
      </c>
      <c r="L14" s="1220">
        <v>214</v>
      </c>
      <c r="M14" s="1220">
        <v>1</v>
      </c>
      <c r="N14" s="1221">
        <v>0.03</v>
      </c>
      <c r="O14" s="444"/>
      <c r="P14" s="45"/>
    </row>
    <row r="15" spans="1:16" ht="9.75" customHeight="1" x14ac:dyDescent="0.2">
      <c r="A15" s="441"/>
      <c r="B15" s="2"/>
      <c r="C15" s="420" t="s">
        <v>760</v>
      </c>
      <c r="D15" s="446" t="s">
        <v>40</v>
      </c>
      <c r="E15" s="446"/>
      <c r="F15" s="1218">
        <v>7.0000000000000007E-2</v>
      </c>
      <c r="G15" s="1219"/>
      <c r="H15" s="1219">
        <v>7.0000000000000007E-2</v>
      </c>
      <c r="I15" s="1219"/>
      <c r="J15" s="1220">
        <v>286473</v>
      </c>
      <c r="K15" s="1220">
        <v>476322</v>
      </c>
      <c r="L15" s="1220">
        <v>588</v>
      </c>
      <c r="M15" s="1220">
        <v>9</v>
      </c>
      <c r="N15" s="1221">
        <v>0.05</v>
      </c>
      <c r="O15" s="444"/>
      <c r="P15" s="45"/>
    </row>
    <row r="16" spans="1:16" ht="9.75" customHeight="1" x14ac:dyDescent="0.2">
      <c r="A16" s="441"/>
      <c r="B16" s="2"/>
      <c r="C16" s="420" t="s">
        <v>761</v>
      </c>
      <c r="D16" s="446" t="s">
        <v>41</v>
      </c>
      <c r="E16" s="446"/>
      <c r="F16" s="1218">
        <v>0.2</v>
      </c>
      <c r="G16" s="1219"/>
      <c r="H16" s="1219">
        <v>0.19</v>
      </c>
      <c r="I16" s="1219"/>
      <c r="J16" s="1220">
        <v>201964</v>
      </c>
      <c r="K16" s="1220">
        <v>183901</v>
      </c>
      <c r="L16" s="1220">
        <v>687</v>
      </c>
      <c r="M16" s="1220">
        <v>7</v>
      </c>
      <c r="N16" s="1221">
        <v>0.14000000000000001</v>
      </c>
      <c r="O16" s="444"/>
      <c r="P16" s="45"/>
    </row>
    <row r="17" spans="1:16" ht="9.75" customHeight="1" x14ac:dyDescent="0.2">
      <c r="A17" s="441"/>
      <c r="B17" s="2"/>
      <c r="C17" s="420" t="s">
        <v>762</v>
      </c>
      <c r="D17" s="446" t="s">
        <v>42</v>
      </c>
      <c r="E17" s="446"/>
      <c r="F17" s="1218">
        <v>0.66</v>
      </c>
      <c r="G17" s="1219"/>
      <c r="H17" s="1219">
        <v>0.65</v>
      </c>
      <c r="I17" s="1219"/>
      <c r="J17" s="1220">
        <v>226244</v>
      </c>
      <c r="K17" s="1220">
        <v>222923</v>
      </c>
      <c r="L17" s="1220">
        <v>2889</v>
      </c>
      <c r="M17" s="1220">
        <v>82</v>
      </c>
      <c r="N17" s="1221">
        <v>0.53</v>
      </c>
      <c r="O17" s="444"/>
      <c r="P17" s="45"/>
    </row>
    <row r="18" spans="1:16" ht="9.75" customHeight="1" x14ac:dyDescent="0.2">
      <c r="A18" s="441"/>
      <c r="B18" s="2"/>
      <c r="C18" s="420" t="s">
        <v>763</v>
      </c>
      <c r="D18" s="446" t="s">
        <v>43</v>
      </c>
      <c r="E18" s="446"/>
      <c r="F18" s="1218">
        <v>5.58</v>
      </c>
      <c r="G18" s="1219"/>
      <c r="H18" s="1219">
        <v>5.15</v>
      </c>
      <c r="I18" s="1219"/>
      <c r="J18" s="1220">
        <v>38503</v>
      </c>
      <c r="K18" s="1220">
        <v>31441</v>
      </c>
      <c r="L18" s="1220">
        <v>1939</v>
      </c>
      <c r="M18" s="1220">
        <v>15</v>
      </c>
      <c r="N18" s="1221">
        <v>4.33</v>
      </c>
      <c r="O18" s="444"/>
      <c r="P18" s="45"/>
    </row>
    <row r="19" spans="1:16" ht="9.75" customHeight="1" x14ac:dyDescent="0.2">
      <c r="A19" s="441"/>
      <c r="B19" s="2"/>
      <c r="C19" s="420" t="s">
        <v>540</v>
      </c>
      <c r="D19" s="446" t="s">
        <v>44</v>
      </c>
      <c r="E19" s="446"/>
      <c r="F19" s="1222">
        <v>36.369999999999997</v>
      </c>
      <c r="G19" s="1223"/>
      <c r="H19" s="1223">
        <v>33.880000000000003</v>
      </c>
      <c r="I19" s="1223"/>
      <c r="J19" s="199">
        <v>5133</v>
      </c>
      <c r="K19" s="199">
        <v>5449</v>
      </c>
      <c r="L19" s="199">
        <v>1145</v>
      </c>
      <c r="M19" s="199">
        <v>1</v>
      </c>
      <c r="N19" s="1224">
        <v>28.84</v>
      </c>
      <c r="O19" s="448"/>
      <c r="P19" s="46"/>
    </row>
    <row r="20" spans="1:16" ht="10.5" customHeight="1" x14ac:dyDescent="0.2">
      <c r="A20" s="441"/>
      <c r="B20" s="68"/>
      <c r="C20" s="1005"/>
      <c r="D20" s="200"/>
      <c r="E20" s="173"/>
      <c r="F20" s="1225">
        <v>0.6</v>
      </c>
      <c r="G20" s="1226"/>
      <c r="H20" s="1226">
        <v>0.71</v>
      </c>
      <c r="I20" s="1226"/>
      <c r="J20" s="1209">
        <f>SUM(J13:J19)</f>
        <v>1371366</v>
      </c>
      <c r="K20" s="1209">
        <f>SUM(K13:K19)</f>
        <v>1359274</v>
      </c>
      <c r="L20" s="1209">
        <f>SUM(L13:L19)</f>
        <v>7462</v>
      </c>
      <c r="M20" s="1209">
        <f>SUM(M13:M19)</f>
        <v>115</v>
      </c>
      <c r="N20" s="1227">
        <v>0.63</v>
      </c>
      <c r="O20" s="451"/>
      <c r="P20" s="201"/>
    </row>
    <row r="21" spans="1:16" ht="19.149999999999999" customHeight="1" x14ac:dyDescent="0.2">
      <c r="A21" s="2670" t="s">
        <v>785</v>
      </c>
      <c r="B21" s="2667"/>
      <c r="C21" s="1005"/>
      <c r="D21" s="202"/>
      <c r="E21" s="203"/>
      <c r="F21" s="1211"/>
      <c r="G21" s="1212"/>
      <c r="H21" s="1212"/>
      <c r="I21" s="1212"/>
      <c r="J21" s="200"/>
      <c r="K21" s="200"/>
      <c r="L21" s="200"/>
      <c r="M21" s="200"/>
      <c r="N21" s="1213"/>
      <c r="O21" s="430"/>
      <c r="P21" s="139"/>
    </row>
    <row r="22" spans="1:16" ht="9.75" customHeight="1" x14ac:dyDescent="0.2">
      <c r="A22" s="441"/>
      <c r="B22" s="43"/>
      <c r="C22" s="413" t="s">
        <v>764</v>
      </c>
      <c r="D22" s="442" t="s">
        <v>38</v>
      </c>
      <c r="E22" s="452"/>
      <c r="F22" s="1218">
        <v>0.03</v>
      </c>
      <c r="G22" s="1219"/>
      <c r="H22" s="1219">
        <v>0.03</v>
      </c>
      <c r="I22" s="1219"/>
      <c r="J22" s="1220">
        <v>1032812</v>
      </c>
      <c r="K22" s="1220">
        <v>1099613</v>
      </c>
      <c r="L22" s="1220">
        <v>0</v>
      </c>
      <c r="M22" s="1220">
        <v>0</v>
      </c>
      <c r="N22" s="1221">
        <v>0.02</v>
      </c>
      <c r="O22" s="444"/>
      <c r="P22" s="45"/>
    </row>
    <row r="23" spans="1:16" ht="9.75" customHeight="1" x14ac:dyDescent="0.2">
      <c r="A23" s="441"/>
      <c r="B23" s="43"/>
      <c r="C23" s="420" t="s">
        <v>765</v>
      </c>
      <c r="D23" s="446" t="s">
        <v>39</v>
      </c>
      <c r="E23" s="453"/>
      <c r="F23" s="1218">
        <v>0.04</v>
      </c>
      <c r="G23" s="1219"/>
      <c r="H23" s="1219">
        <v>0.04</v>
      </c>
      <c r="I23" s="1219"/>
      <c r="J23" s="1220">
        <v>1332309</v>
      </c>
      <c r="K23" s="1220">
        <v>1202622</v>
      </c>
      <c r="L23" s="1220">
        <v>110</v>
      </c>
      <c r="M23" s="1220">
        <v>10</v>
      </c>
      <c r="N23" s="1221">
        <v>0.04</v>
      </c>
      <c r="O23" s="444"/>
      <c r="P23" s="45"/>
    </row>
    <row r="24" spans="1:16" ht="9.75" customHeight="1" x14ac:dyDescent="0.2">
      <c r="A24" s="441"/>
      <c r="B24" s="2"/>
      <c r="C24" s="420" t="s">
        <v>766</v>
      </c>
      <c r="D24" s="446" t="s">
        <v>40</v>
      </c>
      <c r="E24" s="453"/>
      <c r="F24" s="1218">
        <v>0.1</v>
      </c>
      <c r="G24" s="1219"/>
      <c r="H24" s="1219">
        <v>0.09</v>
      </c>
      <c r="I24" s="1219"/>
      <c r="J24" s="1220">
        <v>968922</v>
      </c>
      <c r="K24" s="1220">
        <v>1177926</v>
      </c>
      <c r="L24" s="1220">
        <v>497</v>
      </c>
      <c r="M24" s="1220">
        <v>41</v>
      </c>
      <c r="N24" s="1221">
        <v>0.08</v>
      </c>
      <c r="O24" s="444"/>
      <c r="P24" s="45"/>
    </row>
    <row r="25" spans="1:16" ht="9.75" customHeight="1" x14ac:dyDescent="0.2">
      <c r="A25" s="441"/>
      <c r="B25" s="2"/>
      <c r="C25" s="420" t="s">
        <v>761</v>
      </c>
      <c r="D25" s="446" t="s">
        <v>41</v>
      </c>
      <c r="E25" s="453"/>
      <c r="F25" s="1218">
        <v>0.23</v>
      </c>
      <c r="G25" s="1219"/>
      <c r="H25" s="1219">
        <v>0.21</v>
      </c>
      <c r="I25" s="1219"/>
      <c r="J25" s="1220">
        <v>1941611</v>
      </c>
      <c r="K25" s="1220">
        <v>1971897</v>
      </c>
      <c r="L25" s="1220">
        <v>5918</v>
      </c>
      <c r="M25" s="1220">
        <v>471</v>
      </c>
      <c r="N25" s="1221">
        <v>0.18</v>
      </c>
      <c r="O25" s="444"/>
      <c r="P25" s="45"/>
    </row>
    <row r="26" spans="1:16" ht="9.75" customHeight="1" x14ac:dyDescent="0.2">
      <c r="A26" s="441"/>
      <c r="B26" s="2"/>
      <c r="C26" s="420" t="s">
        <v>762</v>
      </c>
      <c r="D26" s="446" t="s">
        <v>42</v>
      </c>
      <c r="E26" s="453"/>
      <c r="F26" s="1218">
        <v>0.79</v>
      </c>
      <c r="G26" s="1219"/>
      <c r="H26" s="1219">
        <v>0.74</v>
      </c>
      <c r="I26" s="1219"/>
      <c r="J26" s="1220">
        <v>2453879</v>
      </c>
      <c r="K26" s="1220">
        <v>2443237</v>
      </c>
      <c r="L26" s="1220">
        <v>11721</v>
      </c>
      <c r="M26" s="1220">
        <v>235</v>
      </c>
      <c r="N26" s="1221">
        <v>0.69</v>
      </c>
      <c r="O26" s="444"/>
      <c r="P26" s="45"/>
    </row>
    <row r="27" spans="1:16" ht="9.75" customHeight="1" x14ac:dyDescent="0.2">
      <c r="A27" s="441"/>
      <c r="B27" s="2"/>
      <c r="C27" s="420" t="s">
        <v>763</v>
      </c>
      <c r="D27" s="446" t="s">
        <v>43</v>
      </c>
      <c r="E27" s="453"/>
      <c r="F27" s="1218">
        <v>3.31</v>
      </c>
      <c r="G27" s="1219"/>
      <c r="H27" s="1219">
        <v>3.59</v>
      </c>
      <c r="I27" s="1219"/>
      <c r="J27" s="1220">
        <v>1846522</v>
      </c>
      <c r="K27" s="1220">
        <v>1844392</v>
      </c>
      <c r="L27" s="1220">
        <v>28577</v>
      </c>
      <c r="M27" s="1220">
        <v>957</v>
      </c>
      <c r="N27" s="1221">
        <v>3.41</v>
      </c>
      <c r="O27" s="444"/>
      <c r="P27" s="45"/>
    </row>
    <row r="28" spans="1:16" ht="9.75" customHeight="1" x14ac:dyDescent="0.2">
      <c r="A28" s="441"/>
      <c r="B28" s="2"/>
      <c r="C28" s="420" t="s">
        <v>540</v>
      </c>
      <c r="D28" s="446" t="s">
        <v>44</v>
      </c>
      <c r="E28" s="446"/>
      <c r="F28" s="1222">
        <v>32.270000000000003</v>
      </c>
      <c r="G28" s="1223"/>
      <c r="H28" s="1223">
        <v>28.64</v>
      </c>
      <c r="I28" s="1223"/>
      <c r="J28" s="199">
        <v>277509</v>
      </c>
      <c r="K28" s="199">
        <v>272379</v>
      </c>
      <c r="L28" s="199">
        <v>15149</v>
      </c>
      <c r="M28" s="199">
        <v>2502</v>
      </c>
      <c r="N28" s="1224">
        <v>27.28</v>
      </c>
      <c r="O28" s="448"/>
      <c r="P28" s="46"/>
    </row>
    <row r="29" spans="1:16" ht="10.5" customHeight="1" x14ac:dyDescent="0.2">
      <c r="A29" s="441"/>
      <c r="B29" s="68"/>
      <c r="C29" s="1005"/>
      <c r="D29" s="200"/>
      <c r="E29" s="173"/>
      <c r="F29" s="1225">
        <v>1.27</v>
      </c>
      <c r="G29" s="1226"/>
      <c r="H29" s="1226">
        <v>1.83</v>
      </c>
      <c r="I29" s="1226"/>
      <c r="J29" s="1209">
        <f>SUM(J22:J28)</f>
        <v>9853564</v>
      </c>
      <c r="K29" s="1209">
        <f>SUM(K22:K28)</f>
        <v>10012066</v>
      </c>
      <c r="L29" s="1209">
        <f>SUM(L22:L28)</f>
        <v>61972</v>
      </c>
      <c r="M29" s="1209">
        <f>SUM(M22:M28)</f>
        <v>4216</v>
      </c>
      <c r="N29" s="1227">
        <v>1.74</v>
      </c>
      <c r="O29" s="451"/>
      <c r="P29" s="201"/>
    </row>
    <row r="30" spans="1:16" ht="24" customHeight="1" x14ac:dyDescent="0.2">
      <c r="A30" s="2670" t="s">
        <v>786</v>
      </c>
      <c r="B30" s="2670"/>
      <c r="C30" s="1005"/>
      <c r="D30" s="1005"/>
      <c r="E30" s="139"/>
      <c r="F30" s="1211"/>
      <c r="G30" s="1212"/>
      <c r="H30" s="1212"/>
      <c r="I30" s="1212"/>
      <c r="J30" s="200"/>
      <c r="K30" s="200"/>
      <c r="L30" s="200"/>
      <c r="M30" s="200"/>
      <c r="N30" s="1213"/>
      <c r="O30" s="430"/>
      <c r="P30" s="139"/>
    </row>
    <row r="31" spans="1:16" ht="9.75" customHeight="1" x14ac:dyDescent="0.2">
      <c r="A31" s="441"/>
      <c r="C31" s="413" t="s">
        <v>758</v>
      </c>
      <c r="D31" s="442" t="s">
        <v>38</v>
      </c>
      <c r="E31" s="452"/>
      <c r="F31" s="1218">
        <v>0.03</v>
      </c>
      <c r="G31" s="1219"/>
      <c r="H31" s="1219">
        <v>0.03</v>
      </c>
      <c r="I31" s="1219"/>
      <c r="J31" s="1220">
        <v>4488</v>
      </c>
      <c r="K31" s="1220">
        <v>4453</v>
      </c>
      <c r="L31" s="1220">
        <v>0</v>
      </c>
      <c r="M31" s="1220">
        <v>0</v>
      </c>
      <c r="N31" s="1221">
        <v>0.01</v>
      </c>
      <c r="O31" s="444"/>
      <c r="P31" s="45"/>
    </row>
    <row r="32" spans="1:16" ht="9.75" customHeight="1" x14ac:dyDescent="0.2">
      <c r="A32" s="441"/>
      <c r="B32" s="43"/>
      <c r="C32" s="420" t="s">
        <v>759</v>
      </c>
      <c r="D32" s="446" t="s">
        <v>39</v>
      </c>
      <c r="E32" s="453"/>
      <c r="F32" s="1218">
        <v>0.03</v>
      </c>
      <c r="G32" s="1219"/>
      <c r="H32" s="1219">
        <v>0.03</v>
      </c>
      <c r="I32" s="1219"/>
      <c r="J32" s="1220">
        <v>462</v>
      </c>
      <c r="K32" s="1220">
        <v>538</v>
      </c>
      <c r="L32" s="1220">
        <v>0</v>
      </c>
      <c r="M32" s="1220">
        <v>0</v>
      </c>
      <c r="N32" s="1221">
        <v>0.03</v>
      </c>
      <c r="O32" s="444"/>
      <c r="P32" s="45"/>
    </row>
    <row r="33" spans="1:18" ht="9.75" customHeight="1" x14ac:dyDescent="0.2">
      <c r="A33" s="441"/>
      <c r="B33" s="2"/>
      <c r="C33" s="420" t="s">
        <v>760</v>
      </c>
      <c r="D33" s="446" t="s">
        <v>40</v>
      </c>
      <c r="E33" s="453"/>
      <c r="F33" s="1218">
        <v>0.1</v>
      </c>
      <c r="G33" s="1219"/>
      <c r="H33" s="1219">
        <v>0.1</v>
      </c>
      <c r="I33" s="1219"/>
      <c r="J33" s="1220">
        <v>17029</v>
      </c>
      <c r="K33" s="1220">
        <v>4873</v>
      </c>
      <c r="L33" s="1220">
        <v>19</v>
      </c>
      <c r="M33" s="1220">
        <v>0</v>
      </c>
      <c r="N33" s="1221">
        <v>0.08</v>
      </c>
      <c r="O33" s="444"/>
      <c r="P33" s="45"/>
    </row>
    <row r="34" spans="1:18" ht="9.75" customHeight="1" x14ac:dyDescent="0.2">
      <c r="A34" s="441"/>
      <c r="B34" s="2"/>
      <c r="C34" s="420" t="s">
        <v>761</v>
      </c>
      <c r="D34" s="446" t="s">
        <v>41</v>
      </c>
      <c r="E34" s="453"/>
      <c r="F34" s="1218">
        <v>0.17</v>
      </c>
      <c r="G34" s="1219"/>
      <c r="H34" s="1219">
        <v>0.19</v>
      </c>
      <c r="I34" s="1219"/>
      <c r="J34" s="1220">
        <v>35238</v>
      </c>
      <c r="K34" s="1220">
        <v>82762</v>
      </c>
      <c r="L34" s="1220">
        <v>97</v>
      </c>
      <c r="M34" s="1220">
        <v>28</v>
      </c>
      <c r="N34" s="1221">
        <v>0.16</v>
      </c>
      <c r="O34" s="444"/>
      <c r="P34" s="45"/>
    </row>
    <row r="35" spans="1:18" ht="9.75" customHeight="1" x14ac:dyDescent="0.2">
      <c r="A35" s="441"/>
      <c r="B35" s="2"/>
      <c r="C35" s="420" t="s">
        <v>762</v>
      </c>
      <c r="D35" s="446" t="s">
        <v>42</v>
      </c>
      <c r="E35" s="453"/>
      <c r="F35" s="1218">
        <v>0.91</v>
      </c>
      <c r="G35" s="1219"/>
      <c r="H35" s="1219">
        <v>0.89</v>
      </c>
      <c r="I35" s="1219"/>
      <c r="J35" s="1220">
        <v>86651</v>
      </c>
      <c r="K35" s="1220">
        <v>93507</v>
      </c>
      <c r="L35" s="1220">
        <v>1030</v>
      </c>
      <c r="M35" s="1220">
        <v>67</v>
      </c>
      <c r="N35" s="1221">
        <v>0.78</v>
      </c>
      <c r="O35" s="444"/>
      <c r="P35" s="45"/>
    </row>
    <row r="36" spans="1:18" ht="9.75" customHeight="1" x14ac:dyDescent="0.2">
      <c r="A36" s="441"/>
      <c r="B36" s="2"/>
      <c r="C36" s="420" t="s">
        <v>763</v>
      </c>
      <c r="D36" s="446" t="s">
        <v>43</v>
      </c>
      <c r="E36" s="453"/>
      <c r="F36" s="1218">
        <v>3.65</v>
      </c>
      <c r="G36" s="1219"/>
      <c r="H36" s="1219">
        <v>4.59</v>
      </c>
      <c r="I36" s="1219"/>
      <c r="J36" s="1220">
        <v>182908</v>
      </c>
      <c r="K36" s="1220">
        <v>168700</v>
      </c>
      <c r="L36" s="1220">
        <v>5152</v>
      </c>
      <c r="M36" s="1220">
        <v>557</v>
      </c>
      <c r="N36" s="1221">
        <v>4.26</v>
      </c>
      <c r="O36" s="444"/>
      <c r="P36" s="45"/>
    </row>
    <row r="37" spans="1:18" ht="9.75" customHeight="1" x14ac:dyDescent="0.2">
      <c r="A37" s="441"/>
      <c r="B37" s="2"/>
      <c r="C37" s="420" t="s">
        <v>540</v>
      </c>
      <c r="D37" s="446" t="s">
        <v>44</v>
      </c>
      <c r="E37" s="446"/>
      <c r="F37" s="1222">
        <v>33.61</v>
      </c>
      <c r="G37" s="1223"/>
      <c r="H37" s="1223">
        <v>28.65</v>
      </c>
      <c r="I37" s="1223"/>
      <c r="J37" s="199">
        <v>276107</v>
      </c>
      <c r="K37" s="199">
        <v>284597</v>
      </c>
      <c r="L37" s="199">
        <v>35903</v>
      </c>
      <c r="M37" s="199">
        <v>14039</v>
      </c>
      <c r="N37" s="1224">
        <v>18.63</v>
      </c>
      <c r="O37" s="448"/>
      <c r="P37" s="46"/>
    </row>
    <row r="38" spans="1:18" ht="10.5" customHeight="1" thickBot="1" x14ac:dyDescent="0.25">
      <c r="A38" s="441"/>
      <c r="B38" s="68"/>
      <c r="C38" s="68"/>
      <c r="D38" s="68"/>
      <c r="E38" s="143"/>
      <c r="F38" s="1228">
        <v>2.14</v>
      </c>
      <c r="G38" s="1229"/>
      <c r="H38" s="1229">
        <v>15.55</v>
      </c>
      <c r="I38" s="1229"/>
      <c r="J38" s="1216">
        <f>SUM(J31:J37)</f>
        <v>602883</v>
      </c>
      <c r="K38" s="1216">
        <f>SUM(K31:K37)</f>
        <v>639430</v>
      </c>
      <c r="L38" s="1216">
        <f>SUM(L31:L37)</f>
        <v>42201</v>
      </c>
      <c r="M38" s="1216">
        <f>SUM(M31:M37)</f>
        <v>14691</v>
      </c>
      <c r="N38" s="1230">
        <v>11.04</v>
      </c>
      <c r="O38" s="455"/>
      <c r="P38" s="440"/>
    </row>
    <row r="39" spans="1:18" s="130" customFormat="1" ht="7.5" customHeight="1" x14ac:dyDescent="0.15">
      <c r="A39" s="2671"/>
      <c r="B39" s="2671"/>
      <c r="C39" s="2671"/>
      <c r="D39" s="2671"/>
      <c r="E39" s="2671"/>
      <c r="F39" s="2671"/>
      <c r="G39" s="2671"/>
      <c r="H39" s="2671"/>
      <c r="I39" s="2671"/>
      <c r="J39" s="2671"/>
      <c r="K39" s="2671"/>
      <c r="L39" s="2671"/>
      <c r="M39" s="2671"/>
      <c r="N39" s="2671"/>
      <c r="O39" s="2671"/>
      <c r="P39" s="2671"/>
    </row>
    <row r="40" spans="1:18" s="130" customFormat="1" ht="9" customHeight="1" x14ac:dyDescent="0.15">
      <c r="A40" s="2405" t="s">
        <v>952</v>
      </c>
      <c r="B40" s="2405"/>
      <c r="C40" s="2405"/>
      <c r="D40" s="2405"/>
      <c r="E40" s="2405"/>
      <c r="F40" s="2405"/>
      <c r="G40" s="2405"/>
      <c r="H40" s="2405"/>
      <c r="I40" s="2405"/>
      <c r="J40" s="2405"/>
      <c r="K40" s="2405"/>
      <c r="L40" s="2405"/>
      <c r="M40" s="2405"/>
      <c r="N40" s="2405"/>
      <c r="O40" s="2405"/>
      <c r="P40" s="2405"/>
      <c r="Q40" s="456"/>
      <c r="R40" s="456"/>
    </row>
  </sheetData>
  <sheetProtection formatCells="0" formatColumns="0" formatRows="0" sort="0" autoFilter="0" pivotTables="0"/>
  <mergeCells count="11">
    <mergeCell ref="A40:P40"/>
    <mergeCell ref="A12:B12"/>
    <mergeCell ref="A21:B21"/>
    <mergeCell ref="A30:B30"/>
    <mergeCell ref="A39:P39"/>
    <mergeCell ref="A11:B11"/>
    <mergeCell ref="A1:P1"/>
    <mergeCell ref="A3:B3"/>
    <mergeCell ref="F3:P3"/>
    <mergeCell ref="J4:K4"/>
    <mergeCell ref="J5:K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zoomScaleNormal="100" zoomScaleSheetLayoutView="100" workbookViewId="0">
      <selection activeCell="Q38" sqref="Q38"/>
    </sheetView>
  </sheetViews>
  <sheetFormatPr defaultColWidth="9.140625" defaultRowHeight="9.75" customHeight="1" x14ac:dyDescent="0.2"/>
  <cols>
    <col min="1" max="1" width="2.5703125" style="129" customWidth="1"/>
    <col min="2" max="2" width="25.28515625" style="129" customWidth="1"/>
    <col min="3" max="3" width="1.140625" style="129" customWidth="1"/>
    <col min="4" max="4" width="6.7109375" style="129" customWidth="1"/>
    <col min="5" max="5" width="2.42578125" style="129" customWidth="1"/>
    <col min="6" max="6" width="7.7109375" style="129" customWidth="1"/>
    <col min="7" max="7" width="1.7109375" style="129" customWidth="1"/>
    <col min="8" max="8" width="6.42578125" style="129" customWidth="1"/>
    <col min="9" max="9" width="1.7109375" style="129" customWidth="1"/>
    <col min="10" max="10" width="9.28515625" style="129" customWidth="1"/>
    <col min="11" max="11" width="9.7109375" style="129" customWidth="1"/>
    <col min="12" max="12" width="1.7109375" style="129" customWidth="1"/>
    <col min="13" max="13" width="8.28515625" style="129" customWidth="1"/>
    <col min="14" max="14" width="1.7109375" style="129" customWidth="1"/>
    <col min="15" max="15" width="5.7109375" style="129" customWidth="1"/>
    <col min="16" max="16" width="1.7109375" style="129" customWidth="1"/>
    <col min="17" max="17" width="7.85546875" style="129" customWidth="1"/>
    <col min="18" max="18" width="1.7109375" style="129" customWidth="1"/>
    <col min="19" max="19" width="6" style="129" customWidth="1"/>
    <col min="20" max="20" width="1.7109375" style="129" customWidth="1"/>
    <col min="21" max="21" width="6.85546875" style="129" customWidth="1"/>
    <col min="22" max="22" width="1.7109375" style="129" customWidth="1"/>
    <col min="23" max="23" width="6.140625" style="129" customWidth="1"/>
    <col min="24" max="24" width="2.5703125" style="129" customWidth="1"/>
    <col min="25" max="25" width="8" style="129" customWidth="1"/>
    <col min="26" max="26" width="2.5703125" style="129" customWidth="1"/>
    <col min="27" max="27" width="9.140625" style="129" customWidth="1"/>
    <col min="28" max="16384" width="9.140625" style="129"/>
  </cols>
  <sheetData>
    <row r="1" spans="1:26" ht="21" customHeight="1" x14ac:dyDescent="0.25">
      <c r="A1" s="2297" t="s">
        <v>1368</v>
      </c>
      <c r="B1" s="2297"/>
      <c r="C1" s="2297"/>
      <c r="D1" s="2297"/>
      <c r="E1" s="2297"/>
      <c r="F1" s="2297"/>
      <c r="G1" s="2297"/>
      <c r="H1" s="2297"/>
      <c r="I1" s="2297"/>
      <c r="J1" s="2297"/>
      <c r="K1" s="2297"/>
      <c r="L1" s="2297"/>
      <c r="M1" s="2297"/>
      <c r="N1" s="2297"/>
      <c r="O1" s="2297"/>
      <c r="P1" s="2297"/>
      <c r="Q1" s="2297"/>
      <c r="R1" s="2297"/>
      <c r="S1" s="2297"/>
      <c r="T1" s="2297"/>
      <c r="U1" s="2297"/>
      <c r="V1" s="2297"/>
      <c r="W1" s="2297"/>
      <c r="X1" s="2297"/>
      <c r="Y1" s="2297"/>
      <c r="Z1" s="2297"/>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648" t="s">
        <v>420</v>
      </c>
      <c r="B3" s="2648"/>
      <c r="C3" s="2550" t="s">
        <v>102</v>
      </c>
      <c r="D3" s="2551"/>
      <c r="E3" s="2551"/>
      <c r="F3" s="2551"/>
      <c r="G3" s="2551"/>
      <c r="H3" s="2551"/>
      <c r="I3" s="2551"/>
      <c r="J3" s="2551"/>
      <c r="K3" s="2551"/>
      <c r="L3" s="2551"/>
      <c r="M3" s="2551"/>
      <c r="N3" s="2551"/>
      <c r="O3" s="2551"/>
      <c r="P3" s="2551"/>
      <c r="Q3" s="2551"/>
      <c r="R3" s="2551"/>
      <c r="S3" s="2551"/>
      <c r="T3" s="2551"/>
      <c r="U3" s="2551"/>
      <c r="V3" s="2551"/>
      <c r="W3" s="2551"/>
      <c r="X3" s="2551"/>
      <c r="Y3" s="2551"/>
      <c r="Z3" s="2552"/>
    </row>
    <row r="4" spans="1:26" s="98" customFormat="1" ht="10.5" customHeight="1" x14ac:dyDescent="0.15">
      <c r="C4" s="99"/>
      <c r="D4" s="100" t="s">
        <v>0</v>
      </c>
      <c r="E4" s="100"/>
      <c r="F4" s="100" t="s">
        <v>1</v>
      </c>
      <c r="G4" s="100"/>
      <c r="H4" s="100" t="s">
        <v>2</v>
      </c>
      <c r="I4" s="100"/>
      <c r="J4" s="100" t="s">
        <v>4</v>
      </c>
      <c r="K4" s="100" t="s">
        <v>5</v>
      </c>
      <c r="L4" s="100"/>
      <c r="M4" s="100" t="s">
        <v>6</v>
      </c>
      <c r="N4" s="100"/>
      <c r="O4" s="100" t="s">
        <v>7</v>
      </c>
      <c r="P4" s="100"/>
      <c r="Q4" s="100" t="s">
        <v>16</v>
      </c>
      <c r="R4" s="100"/>
      <c r="S4" s="100" t="s">
        <v>17</v>
      </c>
      <c r="T4" s="100"/>
      <c r="U4" s="100" t="s">
        <v>18</v>
      </c>
      <c r="V4" s="100"/>
      <c r="W4" s="100" t="s">
        <v>19</v>
      </c>
      <c r="X4" s="100"/>
      <c r="Y4" s="100" t="s">
        <v>20</v>
      </c>
      <c r="Z4" s="101"/>
    </row>
    <row r="5" spans="1:26" s="98" customFormat="1" ht="10.5" customHeight="1" x14ac:dyDescent="0.15">
      <c r="A5" s="1436"/>
      <c r="B5" s="102"/>
      <c r="C5" s="2644" t="s">
        <v>476</v>
      </c>
      <c r="D5" s="2644"/>
      <c r="E5" s="2644" t="s">
        <v>476</v>
      </c>
      <c r="F5" s="2644"/>
      <c r="G5" s="1435"/>
      <c r="H5" s="1435"/>
      <c r="I5" s="1435"/>
      <c r="J5" s="1439" t="s">
        <v>769</v>
      </c>
      <c r="K5" s="1435"/>
      <c r="L5" s="1435"/>
      <c r="M5" s="1435"/>
      <c r="N5" s="1435"/>
      <c r="O5" s="1435"/>
      <c r="P5" s="1435"/>
      <c r="Q5" s="1435"/>
      <c r="R5" s="1435"/>
      <c r="S5" s="1435"/>
      <c r="T5" s="1435"/>
      <c r="U5" s="1435"/>
      <c r="V5" s="1435"/>
      <c r="W5" s="1435"/>
      <c r="X5" s="1435"/>
      <c r="Y5" s="1435"/>
      <c r="Z5" s="1435"/>
    </row>
    <row r="6" spans="1:26" s="98" customFormat="1" ht="10.5" customHeight="1" x14ac:dyDescent="0.15">
      <c r="A6" s="1436"/>
      <c r="B6" s="102"/>
      <c r="C6" s="2644" t="s">
        <v>494</v>
      </c>
      <c r="D6" s="2644"/>
      <c r="E6" s="2644" t="s">
        <v>772</v>
      </c>
      <c r="F6" s="2644"/>
      <c r="G6" s="1435"/>
      <c r="H6" s="1435"/>
      <c r="I6" s="2644" t="s">
        <v>518</v>
      </c>
      <c r="J6" s="2644"/>
      <c r="K6" s="1435"/>
      <c r="L6" s="1435"/>
      <c r="M6" s="1435" t="s">
        <v>525</v>
      </c>
      <c r="N6" s="1435"/>
      <c r="O6" s="1435" t="s">
        <v>356</v>
      </c>
      <c r="P6" s="1435"/>
      <c r="Q6" s="1435"/>
      <c r="R6" s="1435"/>
      <c r="S6" s="1435"/>
      <c r="T6" s="1435"/>
      <c r="U6" s="1435"/>
      <c r="V6" s="1435"/>
      <c r="W6" s="1435"/>
      <c r="X6" s="1435"/>
      <c r="Y6" s="1435"/>
      <c r="Z6" s="1435"/>
    </row>
    <row r="7" spans="1:26" s="98" customFormat="1" ht="10.5" customHeight="1" x14ac:dyDescent="0.15">
      <c r="A7" s="1436"/>
      <c r="B7" s="102"/>
      <c r="C7" s="2644" t="s">
        <v>1257</v>
      </c>
      <c r="D7" s="2644"/>
      <c r="E7" s="2644" t="s">
        <v>518</v>
      </c>
      <c r="F7" s="2644"/>
      <c r="G7" s="1435"/>
      <c r="H7" s="1435" t="s">
        <v>520</v>
      </c>
      <c r="I7" s="2644" t="s">
        <v>519</v>
      </c>
      <c r="J7" s="2644"/>
      <c r="K7" s="1435" t="s">
        <v>544</v>
      </c>
      <c r="L7" s="1435"/>
      <c r="M7" s="103" t="s">
        <v>526</v>
      </c>
      <c r="N7" s="2644" t="s">
        <v>529</v>
      </c>
      <c r="O7" s="2644"/>
      <c r="P7" s="1435"/>
      <c r="Q7" s="1435" t="s">
        <v>530</v>
      </c>
      <c r="R7" s="1435"/>
      <c r="S7" s="1435"/>
      <c r="T7" s="1435"/>
      <c r="U7" s="1435" t="s">
        <v>531</v>
      </c>
      <c r="V7" s="1435"/>
      <c r="W7" s="1435" t="s">
        <v>572</v>
      </c>
      <c r="X7" s="1435"/>
      <c r="Y7" s="1435"/>
      <c r="Z7" s="1435"/>
    </row>
    <row r="8" spans="1:26" s="98" customFormat="1" ht="10.5" customHeight="1" x14ac:dyDescent="0.15">
      <c r="A8" s="2645" t="s">
        <v>768</v>
      </c>
      <c r="B8" s="2645"/>
      <c r="C8" s="2646" t="s">
        <v>517</v>
      </c>
      <c r="D8" s="2646"/>
      <c r="E8" s="2646" t="s">
        <v>519</v>
      </c>
      <c r="F8" s="2646"/>
      <c r="G8" s="1437"/>
      <c r="H8" s="1437" t="s">
        <v>496</v>
      </c>
      <c r="I8" s="2646" t="s">
        <v>524</v>
      </c>
      <c r="J8" s="2646"/>
      <c r="K8" s="1437" t="s">
        <v>496</v>
      </c>
      <c r="L8" s="1437"/>
      <c r="M8" s="1015" t="s">
        <v>527</v>
      </c>
      <c r="N8" s="403" t="s">
        <v>908</v>
      </c>
      <c r="O8" s="1015" t="s">
        <v>496</v>
      </c>
      <c r="P8" s="1437"/>
      <c r="Q8" s="1015" t="s">
        <v>529</v>
      </c>
      <c r="R8" s="403" t="s">
        <v>911</v>
      </c>
      <c r="S8" s="1015" t="s">
        <v>495</v>
      </c>
      <c r="T8" s="403" t="s">
        <v>913</v>
      </c>
      <c r="U8" s="1015" t="s">
        <v>532</v>
      </c>
      <c r="V8" s="1437"/>
      <c r="W8" s="1015" t="s">
        <v>573</v>
      </c>
      <c r="X8" s="403" t="s">
        <v>914</v>
      </c>
      <c r="Y8" s="180" t="s">
        <v>21</v>
      </c>
      <c r="Z8" s="668" t="s">
        <v>914</v>
      </c>
    </row>
    <row r="9" spans="1:26" s="98" customFormat="1" ht="19.5" customHeight="1" x14ac:dyDescent="0.15">
      <c r="A9" s="2647" t="s">
        <v>305</v>
      </c>
      <c r="B9" s="2647"/>
      <c r="C9" s="104"/>
      <c r="D9" s="105"/>
      <c r="E9" s="105"/>
      <c r="F9" s="105"/>
      <c r="G9" s="106"/>
      <c r="H9" s="106"/>
      <c r="I9" s="106"/>
      <c r="J9" s="106"/>
      <c r="K9" s="107"/>
      <c r="L9" s="107"/>
      <c r="M9" s="108"/>
      <c r="N9" s="106"/>
      <c r="O9" s="106"/>
      <c r="P9" s="106"/>
      <c r="Q9" s="106"/>
      <c r="R9" s="106"/>
      <c r="S9" s="108"/>
      <c r="T9" s="108"/>
      <c r="U9" s="106"/>
      <c r="V9" s="106"/>
      <c r="W9" s="108"/>
      <c r="X9" s="108"/>
      <c r="Y9" s="108"/>
      <c r="Z9" s="109"/>
    </row>
    <row r="10" spans="1:26" s="98" customFormat="1" ht="8.25" customHeight="1" x14ac:dyDescent="0.15">
      <c r="A10" s="2637" t="s">
        <v>306</v>
      </c>
      <c r="B10" s="2637"/>
      <c r="C10" s="110"/>
      <c r="D10" s="111"/>
      <c r="E10" s="112"/>
      <c r="F10" s="111"/>
      <c r="G10" s="113"/>
      <c r="H10" s="114"/>
      <c r="I10" s="1438"/>
      <c r="J10" s="111"/>
      <c r="K10" s="115"/>
      <c r="L10" s="115"/>
      <c r="M10" s="116"/>
      <c r="N10" s="1438"/>
      <c r="O10" s="117"/>
      <c r="P10" s="117"/>
      <c r="Q10" s="118"/>
      <c r="R10" s="1438"/>
      <c r="S10" s="111"/>
      <c r="T10" s="111"/>
      <c r="U10" s="114"/>
      <c r="V10" s="1438"/>
      <c r="W10" s="118"/>
      <c r="X10" s="1438"/>
      <c r="Y10" s="118"/>
      <c r="Z10" s="119"/>
    </row>
    <row r="11" spans="1:26" s="98" customFormat="1" ht="8.25" customHeight="1" x14ac:dyDescent="0.15">
      <c r="A11" s="404"/>
      <c r="B11" s="404" t="s">
        <v>750</v>
      </c>
      <c r="C11" s="405"/>
      <c r="D11" s="1160">
        <v>9855</v>
      </c>
      <c r="E11" s="1161"/>
      <c r="F11" s="1160">
        <v>22905</v>
      </c>
      <c r="G11" s="1162"/>
      <c r="H11" s="1160">
        <v>75</v>
      </c>
      <c r="I11" s="404"/>
      <c r="J11" s="1160">
        <v>27119</v>
      </c>
      <c r="K11" s="1163">
        <v>0.08</v>
      </c>
      <c r="L11" s="1163"/>
      <c r="M11" s="1160">
        <v>1873</v>
      </c>
      <c r="N11" s="1160"/>
      <c r="O11" s="1160">
        <v>28</v>
      </c>
      <c r="P11" s="1160"/>
      <c r="Q11" s="1164">
        <v>1.9</v>
      </c>
      <c r="R11" s="404"/>
      <c r="S11" s="1160">
        <v>5403</v>
      </c>
      <c r="T11" s="1165"/>
      <c r="U11" s="1160">
        <v>20</v>
      </c>
      <c r="V11" s="404"/>
      <c r="W11" s="1160">
        <v>7</v>
      </c>
      <c r="X11" s="404"/>
      <c r="Y11" s="1166"/>
      <c r="Z11" s="1344"/>
    </row>
    <row r="12" spans="1:26" s="121" customFormat="1" ht="8.25" customHeight="1" x14ac:dyDescent="0.15">
      <c r="A12" s="406"/>
      <c r="B12" s="406" t="s">
        <v>751</v>
      </c>
      <c r="C12" s="407"/>
      <c r="D12" s="1160">
        <v>19396</v>
      </c>
      <c r="E12" s="1161"/>
      <c r="F12" s="1160">
        <v>25476</v>
      </c>
      <c r="G12" s="1162"/>
      <c r="H12" s="1160">
        <v>69</v>
      </c>
      <c r="I12" s="404"/>
      <c r="J12" s="1160">
        <v>36995</v>
      </c>
      <c r="K12" s="1163">
        <v>0.19</v>
      </c>
      <c r="L12" s="1163"/>
      <c r="M12" s="1160">
        <v>4072</v>
      </c>
      <c r="N12" s="1160"/>
      <c r="O12" s="1160">
        <v>42</v>
      </c>
      <c r="P12" s="1160"/>
      <c r="Q12" s="1164">
        <v>2.5</v>
      </c>
      <c r="R12" s="404"/>
      <c r="S12" s="1160">
        <v>15516</v>
      </c>
      <c r="T12" s="1167"/>
      <c r="U12" s="1160">
        <v>42</v>
      </c>
      <c r="V12" s="406"/>
      <c r="W12" s="1160">
        <v>29</v>
      </c>
      <c r="X12" s="406"/>
      <c r="Y12" s="1168"/>
      <c r="Z12" s="1344"/>
    </row>
    <row r="13" spans="1:26" s="121" customFormat="1" ht="8.25" customHeight="1" x14ac:dyDescent="0.15">
      <c r="A13" s="406"/>
      <c r="B13" s="406" t="s">
        <v>752</v>
      </c>
      <c r="C13" s="407"/>
      <c r="D13" s="1160">
        <v>12082</v>
      </c>
      <c r="E13" s="1161"/>
      <c r="F13" s="1160">
        <v>12882</v>
      </c>
      <c r="G13" s="1162"/>
      <c r="H13" s="1160">
        <v>68</v>
      </c>
      <c r="I13" s="404"/>
      <c r="J13" s="1160">
        <v>20812</v>
      </c>
      <c r="K13" s="1163">
        <v>0.34</v>
      </c>
      <c r="L13" s="1163"/>
      <c r="M13" s="1160">
        <v>3816</v>
      </c>
      <c r="N13" s="1160"/>
      <c r="O13" s="1160">
        <v>38</v>
      </c>
      <c r="P13" s="1160"/>
      <c r="Q13" s="1164">
        <v>2.4</v>
      </c>
      <c r="R13" s="404"/>
      <c r="S13" s="1160">
        <v>10464</v>
      </c>
      <c r="T13" s="1167"/>
      <c r="U13" s="1160">
        <v>50</v>
      </c>
      <c r="V13" s="406"/>
      <c r="W13" s="1160">
        <v>26</v>
      </c>
      <c r="X13" s="406"/>
      <c r="Y13" s="1168"/>
      <c r="Z13" s="1344"/>
    </row>
    <row r="14" spans="1:26" s="121" customFormat="1" ht="8.25" customHeight="1" x14ac:dyDescent="0.15">
      <c r="A14" s="406"/>
      <c r="B14" s="406" t="s">
        <v>753</v>
      </c>
      <c r="C14" s="407"/>
      <c r="D14" s="1160">
        <v>23680</v>
      </c>
      <c r="E14" s="1161"/>
      <c r="F14" s="1160">
        <v>15416</v>
      </c>
      <c r="G14" s="1162"/>
      <c r="H14" s="1160">
        <v>50</v>
      </c>
      <c r="I14" s="404"/>
      <c r="J14" s="1160">
        <v>31400</v>
      </c>
      <c r="K14" s="1163">
        <v>0.64</v>
      </c>
      <c r="L14" s="1163"/>
      <c r="M14" s="1160">
        <v>2067</v>
      </c>
      <c r="N14" s="1160"/>
      <c r="O14" s="1160">
        <v>33</v>
      </c>
      <c r="P14" s="1160"/>
      <c r="Q14" s="1164">
        <v>2.4</v>
      </c>
      <c r="R14" s="404"/>
      <c r="S14" s="1160">
        <v>18000</v>
      </c>
      <c r="T14" s="1167"/>
      <c r="U14" s="1160">
        <v>57</v>
      </c>
      <c r="V14" s="406"/>
      <c r="W14" s="1160">
        <v>65</v>
      </c>
      <c r="X14" s="406"/>
      <c r="Y14" s="1168"/>
      <c r="Z14" s="1344"/>
    </row>
    <row r="15" spans="1:26" s="121" customFormat="1" ht="8.25" customHeight="1" x14ac:dyDescent="0.15">
      <c r="A15" s="406"/>
      <c r="B15" s="406" t="s">
        <v>754</v>
      </c>
      <c r="C15" s="407"/>
      <c r="D15" s="1160">
        <v>17185</v>
      </c>
      <c r="E15" s="1161"/>
      <c r="F15" s="1160">
        <v>10558</v>
      </c>
      <c r="G15" s="1162"/>
      <c r="H15" s="1160">
        <v>53</v>
      </c>
      <c r="I15" s="404"/>
      <c r="J15" s="1160">
        <v>22783</v>
      </c>
      <c r="K15" s="1163">
        <v>1.72</v>
      </c>
      <c r="L15" s="1163"/>
      <c r="M15" s="1160">
        <v>7027</v>
      </c>
      <c r="N15" s="1160"/>
      <c r="O15" s="1160">
        <v>31</v>
      </c>
      <c r="P15" s="1160"/>
      <c r="Q15" s="1164">
        <v>2.1</v>
      </c>
      <c r="R15" s="404"/>
      <c r="S15" s="1160">
        <v>15832</v>
      </c>
      <c r="T15" s="1167"/>
      <c r="U15" s="1160">
        <v>69</v>
      </c>
      <c r="V15" s="406"/>
      <c r="W15" s="1160">
        <v>120</v>
      </c>
      <c r="X15" s="406"/>
      <c r="Y15" s="1168"/>
      <c r="Z15" s="1344"/>
    </row>
    <row r="16" spans="1:26" s="121" customFormat="1" ht="8.25" customHeight="1" x14ac:dyDescent="0.15">
      <c r="A16" s="406"/>
      <c r="B16" s="406" t="s">
        <v>755</v>
      </c>
      <c r="C16" s="407"/>
      <c r="D16" s="1160">
        <v>2315</v>
      </c>
      <c r="E16" s="1161"/>
      <c r="F16" s="1160">
        <v>1152</v>
      </c>
      <c r="G16" s="1162"/>
      <c r="H16" s="1160">
        <v>53</v>
      </c>
      <c r="I16" s="404"/>
      <c r="J16" s="1160">
        <v>2920</v>
      </c>
      <c r="K16" s="1163">
        <v>6.59</v>
      </c>
      <c r="L16" s="1163"/>
      <c r="M16" s="1160">
        <v>27190</v>
      </c>
      <c r="N16" s="1160"/>
      <c r="O16" s="1160">
        <v>33</v>
      </c>
      <c r="P16" s="1160"/>
      <c r="Q16" s="1164">
        <v>2.2000000000000002</v>
      </c>
      <c r="R16" s="404"/>
      <c r="S16" s="1160">
        <v>3433</v>
      </c>
      <c r="T16" s="1167"/>
      <c r="U16" s="1160">
        <v>118</v>
      </c>
      <c r="V16" s="406"/>
      <c r="W16" s="1160">
        <v>62</v>
      </c>
      <c r="X16" s="406"/>
      <c r="Y16" s="1168"/>
      <c r="Z16" s="1344"/>
    </row>
    <row r="17" spans="1:26" s="121" customFormat="1" ht="8.25" customHeight="1" x14ac:dyDescent="0.15">
      <c r="A17" s="406"/>
      <c r="B17" s="406" t="s">
        <v>756</v>
      </c>
      <c r="C17" s="407"/>
      <c r="D17" s="1160">
        <v>525</v>
      </c>
      <c r="E17" s="1161"/>
      <c r="F17" s="1160">
        <v>246</v>
      </c>
      <c r="G17" s="1162"/>
      <c r="H17" s="1160">
        <v>58</v>
      </c>
      <c r="I17" s="404"/>
      <c r="J17" s="1160">
        <v>667</v>
      </c>
      <c r="K17" s="1163">
        <v>26.02</v>
      </c>
      <c r="L17" s="1163"/>
      <c r="M17" s="1160">
        <v>402</v>
      </c>
      <c r="N17" s="1160"/>
      <c r="O17" s="1160">
        <v>42</v>
      </c>
      <c r="P17" s="1160"/>
      <c r="Q17" s="1164">
        <v>1.8</v>
      </c>
      <c r="R17" s="404"/>
      <c r="S17" s="1160">
        <v>1415</v>
      </c>
      <c r="T17" s="1167"/>
      <c r="U17" s="1160">
        <v>212</v>
      </c>
      <c r="V17" s="406"/>
      <c r="W17" s="1160">
        <v>68</v>
      </c>
      <c r="X17" s="406"/>
      <c r="Y17" s="1168"/>
      <c r="Z17" s="1344"/>
    </row>
    <row r="18" spans="1:26" s="121" customFormat="1" ht="8.25" customHeight="1" x14ac:dyDescent="0.15">
      <c r="A18" s="1438"/>
      <c r="B18" s="1438" t="s">
        <v>757</v>
      </c>
      <c r="C18" s="110"/>
      <c r="D18" s="1160">
        <v>240</v>
      </c>
      <c r="E18" s="1161"/>
      <c r="F18" s="1160">
        <v>28</v>
      </c>
      <c r="G18" s="1162"/>
      <c r="H18" s="1169">
        <v>52</v>
      </c>
      <c r="I18" s="404"/>
      <c r="J18" s="1160">
        <v>255</v>
      </c>
      <c r="K18" s="1163">
        <v>100</v>
      </c>
      <c r="L18" s="1163"/>
      <c r="M18" s="1160">
        <v>395</v>
      </c>
      <c r="N18" s="1160"/>
      <c r="O18" s="1160">
        <v>41</v>
      </c>
      <c r="P18" s="1160"/>
      <c r="Q18" s="1164">
        <v>1.6</v>
      </c>
      <c r="R18" s="404"/>
      <c r="S18" s="1160">
        <v>380</v>
      </c>
      <c r="T18" s="1170"/>
      <c r="U18" s="1160">
        <v>149</v>
      </c>
      <c r="V18" s="1438"/>
      <c r="W18" s="1171">
        <v>87</v>
      </c>
      <c r="X18" s="1438"/>
      <c r="Y18" s="111"/>
      <c r="Z18" s="1347"/>
    </row>
    <row r="19" spans="1:26" s="121" customFormat="1" ht="8.25" customHeight="1" x14ac:dyDescent="0.15">
      <c r="A19" s="2638"/>
      <c r="B19" s="2639"/>
      <c r="C19" s="123"/>
      <c r="D19" s="1172">
        <f>SUM(D11:D18)</f>
        <v>85278</v>
      </c>
      <c r="E19" s="1173"/>
      <c r="F19" s="1172">
        <f>SUM(F11:F18)</f>
        <v>88663</v>
      </c>
      <c r="G19" s="1174"/>
      <c r="H19" s="1172">
        <v>65</v>
      </c>
      <c r="I19" s="1175"/>
      <c r="J19" s="1172">
        <f>SUM(J11:J18)</f>
        <v>142951</v>
      </c>
      <c r="K19" s="1176">
        <v>0.96</v>
      </c>
      <c r="L19" s="1176"/>
      <c r="M19" s="1172">
        <f>SUM(M11:M18)</f>
        <v>46842</v>
      </c>
      <c r="N19" s="1175"/>
      <c r="O19" s="1172">
        <v>35</v>
      </c>
      <c r="P19" s="1172"/>
      <c r="Q19" s="1177">
        <v>2.2999999999999998</v>
      </c>
      <c r="R19" s="1175"/>
      <c r="S19" s="1172">
        <f>SUM(S11:S18)</f>
        <v>70443</v>
      </c>
      <c r="T19" s="1178"/>
      <c r="U19" s="1172">
        <v>49</v>
      </c>
      <c r="V19" s="1175"/>
      <c r="W19" s="1172">
        <f>SUM(W11:W18)</f>
        <v>464</v>
      </c>
      <c r="X19" s="1175"/>
      <c r="Y19" s="1172">
        <v>179</v>
      </c>
      <c r="Z19" s="1345"/>
    </row>
    <row r="20" spans="1:26" s="121" customFormat="1" ht="8.25" customHeight="1" x14ac:dyDescent="0.15">
      <c r="A20" s="2637" t="s">
        <v>347</v>
      </c>
      <c r="B20" s="2637"/>
      <c r="C20" s="110"/>
      <c r="D20" s="111"/>
      <c r="E20" s="112"/>
      <c r="F20" s="111"/>
      <c r="G20" s="113"/>
      <c r="H20" s="114"/>
      <c r="I20" s="1438"/>
      <c r="J20" s="111"/>
      <c r="K20" s="115"/>
      <c r="L20" s="115"/>
      <c r="M20" s="116"/>
      <c r="N20" s="1438"/>
      <c r="O20" s="116"/>
      <c r="P20" s="116"/>
      <c r="Q20" s="118"/>
      <c r="R20" s="1438"/>
      <c r="S20" s="111"/>
      <c r="T20" s="111"/>
      <c r="U20" s="116"/>
      <c r="V20" s="1438"/>
      <c r="W20" s="116"/>
      <c r="X20" s="1438"/>
      <c r="Y20" s="116"/>
      <c r="Z20" s="1346"/>
    </row>
    <row r="21" spans="1:26" s="121" customFormat="1" ht="8.25" customHeight="1" x14ac:dyDescent="0.15">
      <c r="A21" s="1438"/>
      <c r="B21" s="1438" t="s">
        <v>750</v>
      </c>
      <c r="C21" s="110"/>
      <c r="D21" s="1160">
        <v>51007</v>
      </c>
      <c r="E21" s="1161"/>
      <c r="F21" s="1160">
        <v>10721</v>
      </c>
      <c r="G21" s="1162"/>
      <c r="H21" s="1160">
        <v>67</v>
      </c>
      <c r="I21" s="404"/>
      <c r="J21" s="1160">
        <v>58148</v>
      </c>
      <c r="K21" s="1163">
        <v>0.02</v>
      </c>
      <c r="L21" s="1163"/>
      <c r="M21" s="1179">
        <v>1185</v>
      </c>
      <c r="N21" s="1160"/>
      <c r="O21" s="1160">
        <v>8</v>
      </c>
      <c r="P21" s="1160"/>
      <c r="Q21" s="1164">
        <v>2.8</v>
      </c>
      <c r="R21" s="404"/>
      <c r="S21" s="1160">
        <v>1352</v>
      </c>
      <c r="T21" s="1165"/>
      <c r="U21" s="1160">
        <v>2</v>
      </c>
      <c r="V21" s="404"/>
      <c r="W21" s="1160">
        <v>1</v>
      </c>
      <c r="X21" s="1438"/>
      <c r="Y21" s="111"/>
      <c r="Z21" s="1344"/>
    </row>
    <row r="22" spans="1:26" s="121" customFormat="1" ht="8.25" customHeight="1" x14ac:dyDescent="0.15">
      <c r="A22" s="406"/>
      <c r="B22" s="406" t="s">
        <v>751</v>
      </c>
      <c r="C22" s="407"/>
      <c r="D22" s="1160">
        <v>58</v>
      </c>
      <c r="E22" s="1161"/>
      <c r="F22" s="1160">
        <v>95</v>
      </c>
      <c r="G22" s="1162"/>
      <c r="H22" s="1160">
        <v>70</v>
      </c>
      <c r="I22" s="404"/>
      <c r="J22" s="1160">
        <v>125</v>
      </c>
      <c r="K22" s="1163">
        <v>0.23</v>
      </c>
      <c r="L22" s="1163"/>
      <c r="M22" s="1179">
        <v>62</v>
      </c>
      <c r="N22" s="1160"/>
      <c r="O22" s="1160">
        <v>36</v>
      </c>
      <c r="P22" s="1160"/>
      <c r="Q22" s="1164">
        <v>1.3</v>
      </c>
      <c r="R22" s="404"/>
      <c r="S22" s="1160">
        <v>38</v>
      </c>
      <c r="T22" s="1167"/>
      <c r="U22" s="1160">
        <v>30</v>
      </c>
      <c r="V22" s="406"/>
      <c r="W22" s="1160">
        <v>0</v>
      </c>
      <c r="X22" s="406"/>
      <c r="Y22" s="1168"/>
      <c r="Z22" s="1344"/>
    </row>
    <row r="23" spans="1:26" s="121" customFormat="1" ht="8.25" customHeight="1" x14ac:dyDescent="0.15">
      <c r="A23" s="1438"/>
      <c r="B23" s="1438" t="s">
        <v>752</v>
      </c>
      <c r="C23" s="110"/>
      <c r="D23" s="1160">
        <v>155</v>
      </c>
      <c r="E23" s="1161"/>
      <c r="F23" s="1160">
        <v>73</v>
      </c>
      <c r="G23" s="1162"/>
      <c r="H23" s="1160">
        <v>78</v>
      </c>
      <c r="I23" s="404"/>
      <c r="J23" s="1160">
        <v>211</v>
      </c>
      <c r="K23" s="1163">
        <v>0.33</v>
      </c>
      <c r="L23" s="1163"/>
      <c r="M23" s="1179">
        <v>59</v>
      </c>
      <c r="N23" s="1160"/>
      <c r="O23" s="1160">
        <v>35</v>
      </c>
      <c r="P23" s="1160"/>
      <c r="Q23" s="1164">
        <v>1.1000000000000001</v>
      </c>
      <c r="R23" s="404"/>
      <c r="S23" s="1160">
        <v>76</v>
      </c>
      <c r="T23" s="1167"/>
      <c r="U23" s="1160">
        <v>36</v>
      </c>
      <c r="V23" s="406"/>
      <c r="W23" s="1160">
        <v>0</v>
      </c>
      <c r="X23" s="1438"/>
      <c r="Y23" s="111"/>
      <c r="Z23" s="1344"/>
    </row>
    <row r="24" spans="1:26" s="121" customFormat="1" ht="8.25" customHeight="1" x14ac:dyDescent="0.15">
      <c r="A24" s="406"/>
      <c r="B24" s="406" t="s">
        <v>753</v>
      </c>
      <c r="C24" s="407"/>
      <c r="D24" s="1160">
        <v>431</v>
      </c>
      <c r="E24" s="1161"/>
      <c r="F24" s="1160">
        <v>182</v>
      </c>
      <c r="G24" s="1162"/>
      <c r="H24" s="1160">
        <v>32</v>
      </c>
      <c r="I24" s="404"/>
      <c r="J24" s="1160">
        <v>488</v>
      </c>
      <c r="K24" s="1163">
        <v>0.55000000000000004</v>
      </c>
      <c r="L24" s="1163"/>
      <c r="M24" s="1179">
        <v>36</v>
      </c>
      <c r="N24" s="1160"/>
      <c r="O24" s="1160">
        <v>7</v>
      </c>
      <c r="P24" s="1160"/>
      <c r="Q24" s="1164">
        <v>0.4</v>
      </c>
      <c r="R24" s="404"/>
      <c r="S24" s="1160">
        <v>44</v>
      </c>
      <c r="T24" s="1167"/>
      <c r="U24" s="1160">
        <v>9</v>
      </c>
      <c r="V24" s="406"/>
      <c r="W24" s="1160">
        <v>0</v>
      </c>
      <c r="X24" s="406"/>
      <c r="Y24" s="1168"/>
      <c r="Z24" s="1344"/>
    </row>
    <row r="25" spans="1:26" s="121" customFormat="1" ht="8.25" customHeight="1" x14ac:dyDescent="0.15">
      <c r="A25" s="1438"/>
      <c r="B25" s="1438" t="s">
        <v>754</v>
      </c>
      <c r="C25" s="110"/>
      <c r="D25" s="1160">
        <v>34</v>
      </c>
      <c r="E25" s="1161"/>
      <c r="F25" s="1160">
        <v>8</v>
      </c>
      <c r="G25" s="1162"/>
      <c r="H25" s="1160">
        <v>69</v>
      </c>
      <c r="I25" s="404"/>
      <c r="J25" s="1160">
        <v>40</v>
      </c>
      <c r="K25" s="1163">
        <v>1.59</v>
      </c>
      <c r="L25" s="1163"/>
      <c r="M25" s="1179">
        <v>33</v>
      </c>
      <c r="N25" s="1160"/>
      <c r="O25" s="1160">
        <v>21</v>
      </c>
      <c r="P25" s="1160"/>
      <c r="Q25" s="1164">
        <v>0.9</v>
      </c>
      <c r="R25" s="404"/>
      <c r="S25" s="1160">
        <v>17</v>
      </c>
      <c r="T25" s="1167"/>
      <c r="U25" s="1160">
        <v>43</v>
      </c>
      <c r="V25" s="406"/>
      <c r="W25" s="1160">
        <v>0</v>
      </c>
      <c r="X25" s="1438"/>
      <c r="Y25" s="111"/>
      <c r="Z25" s="1344"/>
    </row>
    <row r="26" spans="1:26" s="121" customFormat="1" ht="8.25" customHeight="1" x14ac:dyDescent="0.15">
      <c r="A26" s="406"/>
      <c r="B26" s="406" t="s">
        <v>755</v>
      </c>
      <c r="C26" s="407"/>
      <c r="D26" s="1160">
        <v>19</v>
      </c>
      <c r="E26" s="1161"/>
      <c r="F26" s="1160">
        <v>2</v>
      </c>
      <c r="G26" s="1162"/>
      <c r="H26" s="1160">
        <v>71</v>
      </c>
      <c r="I26" s="404"/>
      <c r="J26" s="1160">
        <v>20</v>
      </c>
      <c r="K26" s="1163">
        <v>6.57</v>
      </c>
      <c r="L26" s="1163"/>
      <c r="M26" s="1179">
        <v>308</v>
      </c>
      <c r="N26" s="1160"/>
      <c r="O26" s="1160">
        <v>13</v>
      </c>
      <c r="P26" s="1160"/>
      <c r="Q26" s="1164">
        <v>2.2999999999999998</v>
      </c>
      <c r="R26" s="404"/>
      <c r="S26" s="1160">
        <v>10</v>
      </c>
      <c r="T26" s="1167"/>
      <c r="U26" s="1160">
        <v>50</v>
      </c>
      <c r="V26" s="406"/>
      <c r="W26" s="1160">
        <v>0</v>
      </c>
      <c r="X26" s="406"/>
      <c r="Y26" s="1168"/>
      <c r="Z26" s="1344"/>
    </row>
    <row r="27" spans="1:26" s="121" customFormat="1" ht="8.25" customHeight="1" x14ac:dyDescent="0.15">
      <c r="A27" s="406"/>
      <c r="B27" s="406" t="s">
        <v>756</v>
      </c>
      <c r="C27" s="407"/>
      <c r="D27" s="1160">
        <v>0</v>
      </c>
      <c r="E27" s="1161"/>
      <c r="F27" s="1160">
        <v>0</v>
      </c>
      <c r="G27" s="1162"/>
      <c r="H27" s="1160">
        <v>0</v>
      </c>
      <c r="I27" s="404"/>
      <c r="J27" s="1160">
        <v>0</v>
      </c>
      <c r="K27" s="1160">
        <v>0</v>
      </c>
      <c r="L27" s="1160"/>
      <c r="M27" s="1179">
        <v>0</v>
      </c>
      <c r="N27" s="1160"/>
      <c r="O27" s="1160">
        <v>0</v>
      </c>
      <c r="P27" s="1160"/>
      <c r="Q27" s="1160">
        <v>0</v>
      </c>
      <c r="R27" s="404"/>
      <c r="S27" s="1160">
        <v>0</v>
      </c>
      <c r="T27" s="1167"/>
      <c r="U27" s="1160">
        <v>0</v>
      </c>
      <c r="V27" s="406"/>
      <c r="W27" s="1160">
        <v>0</v>
      </c>
      <c r="X27" s="406"/>
      <c r="Y27" s="1168"/>
      <c r="Z27" s="1344"/>
    </row>
    <row r="28" spans="1:26" s="121" customFormat="1" ht="8.25" customHeight="1" x14ac:dyDescent="0.15">
      <c r="A28" s="1438"/>
      <c r="B28" s="1438" t="s">
        <v>757</v>
      </c>
      <c r="C28" s="110"/>
      <c r="D28" s="1160">
        <v>0</v>
      </c>
      <c r="E28" s="1161"/>
      <c r="F28" s="1160">
        <v>0</v>
      </c>
      <c r="G28" s="1162"/>
      <c r="H28" s="1169">
        <v>0</v>
      </c>
      <c r="I28" s="404"/>
      <c r="J28" s="1160">
        <v>0</v>
      </c>
      <c r="K28" s="1160">
        <v>0</v>
      </c>
      <c r="L28" s="1160"/>
      <c r="M28" s="1179">
        <v>0</v>
      </c>
      <c r="N28" s="1160"/>
      <c r="O28" s="1160">
        <v>0</v>
      </c>
      <c r="P28" s="1160"/>
      <c r="Q28" s="1160">
        <v>0</v>
      </c>
      <c r="R28" s="404"/>
      <c r="S28" s="1160">
        <v>0</v>
      </c>
      <c r="T28" s="1170"/>
      <c r="U28" s="1160">
        <v>0</v>
      </c>
      <c r="V28" s="1438"/>
      <c r="W28" s="1171">
        <v>0</v>
      </c>
      <c r="X28" s="1438"/>
      <c r="Y28" s="111"/>
      <c r="Z28" s="1347"/>
    </row>
    <row r="29" spans="1:26" s="121" customFormat="1" ht="8.25" customHeight="1" x14ac:dyDescent="0.15">
      <c r="A29" s="2638"/>
      <c r="B29" s="2639"/>
      <c r="C29" s="123"/>
      <c r="D29" s="1172">
        <f>SUM(D21:D28)</f>
        <v>51704</v>
      </c>
      <c r="E29" s="1173"/>
      <c r="F29" s="1172">
        <f>SUM(F21:F28)</f>
        <v>11081</v>
      </c>
      <c r="G29" s="1174"/>
      <c r="H29" s="1172">
        <v>66</v>
      </c>
      <c r="I29" s="1175"/>
      <c r="J29" s="1172">
        <f>SUM(J21:J28)</f>
        <v>59032</v>
      </c>
      <c r="K29" s="1176">
        <v>0.03</v>
      </c>
      <c r="L29" s="1176"/>
      <c r="M29" s="1172">
        <f>SUM(M21:M28)</f>
        <v>1683</v>
      </c>
      <c r="N29" s="1175"/>
      <c r="O29" s="1172">
        <v>8</v>
      </c>
      <c r="P29" s="1172"/>
      <c r="Q29" s="1177">
        <v>2.8</v>
      </c>
      <c r="R29" s="1175"/>
      <c r="S29" s="1172">
        <f>SUM(S21:S28)</f>
        <v>1537</v>
      </c>
      <c r="T29" s="1178"/>
      <c r="U29" s="1172">
        <v>3</v>
      </c>
      <c r="V29" s="1175"/>
      <c r="W29" s="1172">
        <f>SUM(W21:W28)</f>
        <v>1</v>
      </c>
      <c r="X29" s="1175"/>
      <c r="Y29" s="1172">
        <v>0</v>
      </c>
      <c r="Z29" s="1345"/>
    </row>
    <row r="30" spans="1:26" s="98" customFormat="1" ht="8.25" customHeight="1" x14ac:dyDescent="0.15">
      <c r="A30" s="2637" t="s">
        <v>311</v>
      </c>
      <c r="B30" s="2637"/>
      <c r="C30" s="110"/>
      <c r="D30" s="116"/>
      <c r="E30" s="126"/>
      <c r="F30" s="116"/>
      <c r="G30" s="1438"/>
      <c r="H30" s="126"/>
      <c r="I30" s="1438"/>
      <c r="J30" s="116"/>
      <c r="K30" s="117"/>
      <c r="L30" s="117"/>
      <c r="M30" s="116"/>
      <c r="N30" s="1438"/>
      <c r="O30" s="116"/>
      <c r="P30" s="116"/>
      <c r="Q30" s="118"/>
      <c r="R30" s="1438"/>
      <c r="S30" s="126"/>
      <c r="T30" s="126"/>
      <c r="U30" s="116"/>
      <c r="V30" s="1438"/>
      <c r="W30" s="116"/>
      <c r="X30" s="1438"/>
      <c r="Y30" s="116"/>
      <c r="Z30" s="1346"/>
    </row>
    <row r="31" spans="1:26" s="98" customFormat="1" ht="8.25" customHeight="1" x14ac:dyDescent="0.15">
      <c r="A31" s="1438"/>
      <c r="B31" s="1438" t="s">
        <v>750</v>
      </c>
      <c r="C31" s="110"/>
      <c r="D31" s="1160">
        <v>11934</v>
      </c>
      <c r="E31" s="1161"/>
      <c r="F31" s="1160">
        <v>63205</v>
      </c>
      <c r="G31" s="1162"/>
      <c r="H31" s="1160">
        <v>99</v>
      </c>
      <c r="I31" s="404"/>
      <c r="J31" s="1160">
        <v>74717</v>
      </c>
      <c r="K31" s="1163">
        <v>0.06</v>
      </c>
      <c r="L31" s="1163"/>
      <c r="M31" s="1160">
        <v>383</v>
      </c>
      <c r="N31" s="1160"/>
      <c r="O31" s="1160">
        <v>9</v>
      </c>
      <c r="P31" s="1160"/>
      <c r="Q31" s="1164">
        <v>0.3</v>
      </c>
      <c r="R31" s="404"/>
      <c r="S31" s="1160">
        <v>2202</v>
      </c>
      <c r="T31" s="1165"/>
      <c r="U31" s="1160">
        <v>3</v>
      </c>
      <c r="V31" s="404"/>
      <c r="W31" s="1160">
        <v>4</v>
      </c>
      <c r="X31" s="1438"/>
      <c r="Y31" s="111"/>
      <c r="Z31" s="1344"/>
    </row>
    <row r="32" spans="1:26" s="98" customFormat="1" ht="8.25" customHeight="1" x14ac:dyDescent="0.15">
      <c r="A32" s="406"/>
      <c r="B32" s="406" t="s">
        <v>751</v>
      </c>
      <c r="C32" s="407"/>
      <c r="D32" s="1160">
        <v>1104</v>
      </c>
      <c r="E32" s="1161"/>
      <c r="F32" s="1160">
        <v>3030</v>
      </c>
      <c r="G32" s="1162"/>
      <c r="H32" s="1160">
        <v>90</v>
      </c>
      <c r="I32" s="404"/>
      <c r="J32" s="1160">
        <v>3829</v>
      </c>
      <c r="K32" s="1163">
        <v>0.17</v>
      </c>
      <c r="L32" s="1163"/>
      <c r="M32" s="1160">
        <v>67</v>
      </c>
      <c r="N32" s="1160"/>
      <c r="O32" s="1160">
        <v>8</v>
      </c>
      <c r="P32" s="1160"/>
      <c r="Q32" s="1164">
        <v>0.8</v>
      </c>
      <c r="R32" s="404"/>
      <c r="S32" s="1160">
        <v>212</v>
      </c>
      <c r="T32" s="1167"/>
      <c r="U32" s="1160">
        <v>6</v>
      </c>
      <c r="V32" s="406"/>
      <c r="W32" s="1160">
        <v>1</v>
      </c>
      <c r="X32" s="406"/>
      <c r="Y32" s="1168"/>
      <c r="Z32" s="1344"/>
    </row>
    <row r="33" spans="1:26" s="98" customFormat="1" ht="8.25" customHeight="1" x14ac:dyDescent="0.15">
      <c r="A33" s="1438"/>
      <c r="B33" s="1438" t="s">
        <v>752</v>
      </c>
      <c r="C33" s="110"/>
      <c r="D33" s="1160">
        <v>119</v>
      </c>
      <c r="E33" s="1161"/>
      <c r="F33" s="1160">
        <v>599</v>
      </c>
      <c r="G33" s="1162"/>
      <c r="H33" s="1160">
        <v>71</v>
      </c>
      <c r="I33" s="404"/>
      <c r="J33" s="1160">
        <v>545</v>
      </c>
      <c r="K33" s="1163">
        <v>0.33</v>
      </c>
      <c r="L33" s="1163"/>
      <c r="M33" s="1160">
        <v>25</v>
      </c>
      <c r="N33" s="1160"/>
      <c r="O33" s="1160">
        <v>5</v>
      </c>
      <c r="P33" s="1160"/>
      <c r="Q33" s="1164">
        <v>1</v>
      </c>
      <c r="R33" s="404"/>
      <c r="S33" s="1160">
        <v>29</v>
      </c>
      <c r="T33" s="1167"/>
      <c r="U33" s="1160">
        <v>5</v>
      </c>
      <c r="V33" s="406"/>
      <c r="W33" s="1160">
        <v>0</v>
      </c>
      <c r="X33" s="1438"/>
      <c r="Y33" s="111"/>
      <c r="Z33" s="1344"/>
    </row>
    <row r="34" spans="1:26" s="98" customFormat="1" ht="8.25" customHeight="1" x14ac:dyDescent="0.15">
      <c r="A34" s="406"/>
      <c r="B34" s="406" t="s">
        <v>753</v>
      </c>
      <c r="C34" s="407"/>
      <c r="D34" s="1179">
        <v>49</v>
      </c>
      <c r="E34" s="1161"/>
      <c r="F34" s="1160">
        <v>167</v>
      </c>
      <c r="G34" s="1162"/>
      <c r="H34" s="1160">
        <v>84</v>
      </c>
      <c r="I34" s="404"/>
      <c r="J34" s="1160">
        <v>189</v>
      </c>
      <c r="K34" s="1163">
        <v>0.73</v>
      </c>
      <c r="L34" s="1163"/>
      <c r="M34" s="1160">
        <v>28</v>
      </c>
      <c r="N34" s="1160"/>
      <c r="O34" s="1179">
        <v>13</v>
      </c>
      <c r="P34" s="1160"/>
      <c r="Q34" s="1164">
        <v>0.3</v>
      </c>
      <c r="R34" s="404"/>
      <c r="S34" s="1160">
        <v>33</v>
      </c>
      <c r="T34" s="1167"/>
      <c r="U34" s="1160">
        <v>17</v>
      </c>
      <c r="V34" s="406"/>
      <c r="W34" s="1160">
        <v>0</v>
      </c>
      <c r="X34" s="406"/>
      <c r="Y34" s="1168"/>
      <c r="Z34" s="1344"/>
    </row>
    <row r="35" spans="1:26" s="98" customFormat="1" ht="8.25" customHeight="1" x14ac:dyDescent="0.15">
      <c r="A35" s="1438"/>
      <c r="B35" s="1438" t="s">
        <v>754</v>
      </c>
      <c r="C35" s="110"/>
      <c r="D35" s="1160">
        <v>63</v>
      </c>
      <c r="E35" s="1161"/>
      <c r="F35" s="1160">
        <v>195</v>
      </c>
      <c r="G35" s="1162"/>
      <c r="H35" s="1160">
        <v>98</v>
      </c>
      <c r="I35" s="404"/>
      <c r="J35" s="1160">
        <v>254</v>
      </c>
      <c r="K35" s="1163">
        <v>2.41</v>
      </c>
      <c r="L35" s="1163"/>
      <c r="M35" s="1160">
        <v>24</v>
      </c>
      <c r="N35" s="1160"/>
      <c r="O35" s="1160">
        <v>12</v>
      </c>
      <c r="P35" s="1160"/>
      <c r="Q35" s="1164">
        <v>0.6</v>
      </c>
      <c r="R35" s="404"/>
      <c r="S35" s="1160">
        <v>89</v>
      </c>
      <c r="T35" s="1167"/>
      <c r="U35" s="1160">
        <v>35</v>
      </c>
      <c r="V35" s="406"/>
      <c r="W35" s="1160">
        <v>1</v>
      </c>
      <c r="X35" s="1438"/>
      <c r="Y35" s="111"/>
      <c r="Z35" s="1344"/>
    </row>
    <row r="36" spans="1:26" s="98" customFormat="1" ht="8.25" customHeight="1" x14ac:dyDescent="0.15">
      <c r="A36" s="406"/>
      <c r="B36" s="406" t="s">
        <v>755</v>
      </c>
      <c r="C36" s="407"/>
      <c r="D36" s="1160">
        <v>427</v>
      </c>
      <c r="E36" s="1161"/>
      <c r="F36" s="1160">
        <v>42</v>
      </c>
      <c r="G36" s="1162"/>
      <c r="H36" s="1160">
        <v>70</v>
      </c>
      <c r="I36" s="404"/>
      <c r="J36" s="1160">
        <v>457</v>
      </c>
      <c r="K36" s="1163">
        <v>6.08</v>
      </c>
      <c r="L36" s="1163"/>
      <c r="M36" s="1160">
        <v>207</v>
      </c>
      <c r="N36" s="1160"/>
      <c r="O36" s="1160">
        <v>19</v>
      </c>
      <c r="P36" s="1160"/>
      <c r="Q36" s="1164">
        <v>2.1</v>
      </c>
      <c r="R36" s="404"/>
      <c r="S36" s="1160">
        <v>318</v>
      </c>
      <c r="T36" s="1167"/>
      <c r="U36" s="1160">
        <v>70</v>
      </c>
      <c r="V36" s="406"/>
      <c r="W36" s="1160">
        <v>5</v>
      </c>
      <c r="X36" s="406"/>
      <c r="Y36" s="1168"/>
      <c r="Z36" s="1344"/>
    </row>
    <row r="37" spans="1:26" s="98" customFormat="1" ht="8.25" customHeight="1" x14ac:dyDescent="0.15">
      <c r="A37" s="406"/>
      <c r="B37" s="406" t="s">
        <v>756</v>
      </c>
      <c r="C37" s="407"/>
      <c r="D37" s="1160">
        <v>0</v>
      </c>
      <c r="E37" s="1161"/>
      <c r="F37" s="1160">
        <v>1</v>
      </c>
      <c r="G37" s="1162"/>
      <c r="H37" s="1160">
        <v>0</v>
      </c>
      <c r="I37" s="404"/>
      <c r="J37" s="1160">
        <v>0</v>
      </c>
      <c r="K37" s="1163">
        <v>17.059999999999999</v>
      </c>
      <c r="L37" s="1160"/>
      <c r="M37" s="1160">
        <v>2</v>
      </c>
      <c r="N37" s="1160"/>
      <c r="O37" s="1160">
        <v>25</v>
      </c>
      <c r="P37" s="1160"/>
      <c r="Q37" s="1164">
        <v>0.2</v>
      </c>
      <c r="R37" s="404"/>
      <c r="S37" s="1160">
        <v>0</v>
      </c>
      <c r="T37" s="1167"/>
      <c r="U37" s="1160" t="s">
        <v>133</v>
      </c>
      <c r="V37" s="406"/>
      <c r="W37" s="1160">
        <v>0</v>
      </c>
      <c r="X37" s="406"/>
      <c r="Y37" s="1168"/>
      <c r="Z37" s="1344"/>
    </row>
    <row r="38" spans="1:26" s="98" customFormat="1" ht="8.25" customHeight="1" x14ac:dyDescent="0.15">
      <c r="A38" s="1438"/>
      <c r="B38" s="1438" t="s">
        <v>757</v>
      </c>
      <c r="C38" s="110"/>
      <c r="D38" s="1160">
        <v>0</v>
      </c>
      <c r="E38" s="1161"/>
      <c r="F38" s="1160">
        <v>0</v>
      </c>
      <c r="G38" s="1162"/>
      <c r="H38" s="1169">
        <v>0</v>
      </c>
      <c r="I38" s="404"/>
      <c r="J38" s="1160">
        <v>0</v>
      </c>
      <c r="K38" s="1160">
        <v>0</v>
      </c>
      <c r="L38" s="1160"/>
      <c r="M38" s="1160">
        <v>0</v>
      </c>
      <c r="N38" s="1160"/>
      <c r="O38" s="1160">
        <v>0</v>
      </c>
      <c r="P38" s="1160"/>
      <c r="Q38" s="1160">
        <v>0</v>
      </c>
      <c r="R38" s="404"/>
      <c r="S38" s="1160">
        <v>0</v>
      </c>
      <c r="T38" s="1170"/>
      <c r="U38" s="1160">
        <v>0</v>
      </c>
      <c r="V38" s="1438"/>
      <c r="W38" s="1171">
        <v>0</v>
      </c>
      <c r="X38" s="1438"/>
      <c r="Y38" s="111"/>
      <c r="Z38" s="1347"/>
    </row>
    <row r="39" spans="1:26" s="98" customFormat="1" ht="8.25" customHeight="1" x14ac:dyDescent="0.15">
      <c r="A39" s="2638"/>
      <c r="B39" s="2639"/>
      <c r="C39" s="123"/>
      <c r="D39" s="1172">
        <f>SUM(D31:D38)</f>
        <v>13696</v>
      </c>
      <c r="E39" s="1173"/>
      <c r="F39" s="1172">
        <f>SUM(F31:F38)</f>
        <v>67239</v>
      </c>
      <c r="G39" s="1174"/>
      <c r="H39" s="1172">
        <v>99</v>
      </c>
      <c r="I39" s="1175"/>
      <c r="J39" s="1172">
        <f>SUM(J31:J38)</f>
        <v>79991</v>
      </c>
      <c r="K39" s="1176">
        <v>0.27</v>
      </c>
      <c r="L39" s="1176"/>
      <c r="M39" s="1172">
        <f>SUM(M31:M38)</f>
        <v>736</v>
      </c>
      <c r="N39" s="1175"/>
      <c r="O39" s="1172">
        <v>9</v>
      </c>
      <c r="P39" s="1172"/>
      <c r="Q39" s="1177">
        <v>0</v>
      </c>
      <c r="R39" s="1175"/>
      <c r="S39" s="1172">
        <f>SUM(S31:S38)</f>
        <v>2883</v>
      </c>
      <c r="T39" s="1178"/>
      <c r="U39" s="1172">
        <v>4</v>
      </c>
      <c r="V39" s="1175"/>
      <c r="W39" s="1172">
        <f>SUM(W31:W38)</f>
        <v>11</v>
      </c>
      <c r="X39" s="1175"/>
      <c r="Y39" s="1172">
        <v>1</v>
      </c>
      <c r="Z39" s="1347"/>
    </row>
    <row r="40" spans="1:26" s="98" customFormat="1" ht="4.5" customHeight="1" x14ac:dyDescent="0.15">
      <c r="A40" s="2640"/>
      <c r="B40" s="2640"/>
      <c r="C40" s="2640"/>
      <c r="D40" s="2640"/>
      <c r="E40" s="2640"/>
      <c r="F40" s="2640"/>
      <c r="G40" s="2640"/>
      <c r="H40" s="2640"/>
      <c r="I40" s="2640"/>
      <c r="J40" s="2640"/>
      <c r="K40" s="2640"/>
      <c r="L40" s="2640"/>
      <c r="M40" s="2640"/>
      <c r="N40" s="2640"/>
      <c r="O40" s="2640"/>
      <c r="P40" s="2640"/>
      <c r="Q40" s="2640"/>
      <c r="R40" s="2640"/>
      <c r="S40" s="2640"/>
      <c r="T40" s="2640"/>
      <c r="U40" s="2640"/>
      <c r="V40" s="2640"/>
      <c r="W40" s="2640"/>
      <c r="X40" s="2640"/>
      <c r="Y40" s="2640"/>
      <c r="Z40" s="1438"/>
    </row>
    <row r="41" spans="1:26" s="98" customFormat="1" ht="7.5" customHeight="1" x14ac:dyDescent="0.15">
      <c r="A41" s="2659" t="s">
        <v>1275</v>
      </c>
      <c r="B41" s="2659"/>
      <c r="C41" s="2659"/>
      <c r="D41" s="2659"/>
      <c r="E41" s="2659"/>
      <c r="F41" s="2659"/>
      <c r="G41" s="2659"/>
      <c r="H41" s="2659"/>
      <c r="I41" s="2659"/>
      <c r="J41" s="2659"/>
      <c r="K41" s="2659"/>
      <c r="L41" s="2659"/>
      <c r="M41" s="2659"/>
      <c r="N41" s="2659"/>
      <c r="O41" s="2659"/>
      <c r="P41" s="2659"/>
      <c r="Q41" s="2659"/>
      <c r="R41" s="2659"/>
      <c r="S41" s="2659"/>
      <c r="T41" s="2659"/>
      <c r="U41" s="2659"/>
      <c r="V41" s="2659"/>
      <c r="W41" s="2659"/>
      <c r="X41" s="2659"/>
      <c r="Y41" s="2659"/>
      <c r="Z41" s="2659"/>
    </row>
  </sheetData>
  <mergeCells count="25">
    <mergeCell ref="A39:B39"/>
    <mergeCell ref="A40:Y40"/>
    <mergeCell ref="A41:Z41"/>
    <mergeCell ref="A9:B9"/>
    <mergeCell ref="A10:B10"/>
    <mergeCell ref="A19:B19"/>
    <mergeCell ref="A20:B20"/>
    <mergeCell ref="A29:B29"/>
    <mergeCell ref="A30:B30"/>
    <mergeCell ref="C7:D7"/>
    <mergeCell ref="E7:F7"/>
    <mergeCell ref="I7:J7"/>
    <mergeCell ref="N7:O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topLeftCell="A19" zoomScaleNormal="100" zoomScaleSheetLayoutView="100" workbookViewId="0">
      <selection activeCell="G38" sqref="G38"/>
    </sheetView>
  </sheetViews>
  <sheetFormatPr defaultColWidth="9.140625" defaultRowHeight="9.75" customHeight="1" x14ac:dyDescent="0.2"/>
  <cols>
    <col min="1" max="1" width="2.140625" style="129" customWidth="1"/>
    <col min="2" max="2" width="34.28515625" style="129" customWidth="1"/>
    <col min="3" max="3" width="1.7109375" style="129" customWidth="1"/>
    <col min="4" max="4" width="6.7109375" style="129" customWidth="1"/>
    <col min="5" max="5" width="2.42578125" style="129" customWidth="1"/>
    <col min="6" max="6" width="7.42578125" style="129" customWidth="1"/>
    <col min="7" max="7" width="1.7109375" style="129" customWidth="1"/>
    <col min="8" max="8" width="6.42578125" style="129" customWidth="1"/>
    <col min="9" max="9" width="1.7109375" style="129" customWidth="1"/>
    <col min="10" max="10" width="8.42578125" style="129" customWidth="1"/>
    <col min="11" max="11" width="7" style="129" customWidth="1"/>
    <col min="12" max="12" width="1.7109375" style="129" customWidth="1"/>
    <col min="13" max="13" width="8.28515625" style="129" customWidth="1"/>
    <col min="14" max="14" width="2.5703125" style="129" customWidth="1"/>
    <col min="15" max="15" width="5.7109375" style="129" customWidth="1"/>
    <col min="16" max="16" width="1.7109375" style="129" customWidth="1"/>
    <col min="17" max="17" width="7.5703125" style="129" customWidth="1"/>
    <col min="18" max="18" width="1.7109375" style="129" customWidth="1"/>
    <col min="19" max="19" width="8.28515625" style="129" customWidth="1"/>
    <col min="20" max="20" width="1.7109375" style="129" customWidth="1"/>
    <col min="21" max="21" width="6.85546875" style="129" customWidth="1"/>
    <col min="22" max="22" width="1.7109375" style="129" customWidth="1"/>
    <col min="23" max="23" width="5.7109375" style="129" customWidth="1"/>
    <col min="24" max="24" width="1.7109375" style="129" customWidth="1"/>
    <col min="25" max="25" width="7.42578125" style="129" customWidth="1"/>
    <col min="26" max="26" width="1.7109375" style="129" customWidth="1"/>
    <col min="27" max="27" width="9.140625" style="129" customWidth="1"/>
    <col min="28" max="16384" width="9.140625" style="129"/>
  </cols>
  <sheetData>
    <row r="1" spans="1:26" ht="18.75" customHeight="1" x14ac:dyDescent="0.25">
      <c r="A1" s="2398" t="s">
        <v>1368</v>
      </c>
      <c r="B1" s="2398"/>
      <c r="C1" s="2398"/>
      <c r="D1" s="2398"/>
      <c r="E1" s="2398"/>
      <c r="F1" s="2398"/>
      <c r="G1" s="2398"/>
      <c r="H1" s="2398"/>
      <c r="I1" s="2398"/>
      <c r="J1" s="2398"/>
      <c r="K1" s="2398"/>
      <c r="L1" s="2398"/>
      <c r="M1" s="2398"/>
      <c r="N1" s="2398"/>
      <c r="O1" s="2398"/>
      <c r="P1" s="2398"/>
      <c r="Q1" s="2398"/>
      <c r="R1" s="2398"/>
      <c r="S1" s="2398"/>
      <c r="T1" s="2398"/>
      <c r="U1" s="2398"/>
      <c r="V1" s="2398"/>
      <c r="W1" s="2398"/>
      <c r="X1" s="2398"/>
      <c r="Y1" s="2398"/>
      <c r="Z1" s="2398"/>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2.75" customHeight="1" x14ac:dyDescent="0.2">
      <c r="A3" s="2648" t="s">
        <v>420</v>
      </c>
      <c r="B3" s="2648"/>
      <c r="C3" s="2550" t="s">
        <v>102</v>
      </c>
      <c r="D3" s="2551"/>
      <c r="E3" s="2551"/>
      <c r="F3" s="2551"/>
      <c r="G3" s="2551"/>
      <c r="H3" s="2551"/>
      <c r="I3" s="2551"/>
      <c r="J3" s="2551"/>
      <c r="K3" s="2551"/>
      <c r="L3" s="2551"/>
      <c r="M3" s="2551"/>
      <c r="N3" s="2551"/>
      <c r="O3" s="2551"/>
      <c r="P3" s="2551"/>
      <c r="Q3" s="2551"/>
      <c r="R3" s="2551"/>
      <c r="S3" s="2551"/>
      <c r="T3" s="2551"/>
      <c r="U3" s="2551"/>
      <c r="V3" s="2551"/>
      <c r="W3" s="2551"/>
      <c r="X3" s="2551"/>
      <c r="Y3" s="2551"/>
      <c r="Z3" s="2552"/>
    </row>
    <row r="4" spans="1:26" s="98" customFormat="1" ht="12.75" customHeight="1" x14ac:dyDescent="0.3">
      <c r="C4" s="99"/>
      <c r="D4" s="178" t="s">
        <v>0</v>
      </c>
      <c r="E4" s="178"/>
      <c r="F4" s="178" t="s">
        <v>1</v>
      </c>
      <c r="G4" s="178"/>
      <c r="H4" s="178" t="s">
        <v>2</v>
      </c>
      <c r="I4" s="178"/>
      <c r="J4" s="178" t="s">
        <v>4</v>
      </c>
      <c r="K4" s="178" t="s">
        <v>5</v>
      </c>
      <c r="L4" s="178"/>
      <c r="M4" s="178" t="s">
        <v>6</v>
      </c>
      <c r="N4" s="178"/>
      <c r="O4" s="178" t="s">
        <v>7</v>
      </c>
      <c r="P4" s="178"/>
      <c r="Q4" s="178" t="s">
        <v>16</v>
      </c>
      <c r="R4" s="178"/>
      <c r="S4" s="178" t="s">
        <v>17</v>
      </c>
      <c r="T4" s="178"/>
      <c r="U4" s="178" t="s">
        <v>18</v>
      </c>
      <c r="V4" s="178"/>
      <c r="W4" s="178" t="s">
        <v>19</v>
      </c>
      <c r="X4" s="178"/>
      <c r="Y4" s="178" t="s">
        <v>20</v>
      </c>
      <c r="Z4" s="179"/>
    </row>
    <row r="5" spans="1:26" s="98" customFormat="1" ht="18" customHeight="1" x14ac:dyDescent="0.15">
      <c r="A5" s="1436"/>
      <c r="B5" s="102"/>
      <c r="C5" s="2660" t="s">
        <v>476</v>
      </c>
      <c r="D5" s="2660"/>
      <c r="E5" s="2658" t="s">
        <v>773</v>
      </c>
      <c r="F5" s="2644"/>
      <c r="G5" s="1435"/>
      <c r="H5" s="1435"/>
      <c r="I5" s="1435"/>
      <c r="J5" s="1439" t="s">
        <v>769</v>
      </c>
      <c r="K5" s="1439"/>
      <c r="L5" s="1435"/>
      <c r="M5" s="1435"/>
      <c r="N5" s="1435"/>
      <c r="O5" s="1435"/>
      <c r="P5" s="1435"/>
      <c r="Q5" s="1435"/>
      <c r="R5" s="1435"/>
      <c r="S5" s="1435"/>
      <c r="T5" s="1435"/>
      <c r="U5" s="1435"/>
      <c r="V5" s="1435"/>
      <c r="W5" s="1435"/>
      <c r="X5" s="1435"/>
      <c r="Y5" s="1435"/>
      <c r="Z5" s="1435"/>
    </row>
    <row r="6" spans="1:26" s="98" customFormat="1" ht="10.5" customHeight="1" x14ac:dyDescent="0.15">
      <c r="A6" s="1436"/>
      <c r="B6" s="102"/>
      <c r="C6" s="2660" t="s">
        <v>494</v>
      </c>
      <c r="D6" s="2660"/>
      <c r="E6" s="2644" t="s">
        <v>774</v>
      </c>
      <c r="F6" s="2644"/>
      <c r="G6" s="1435"/>
      <c r="H6" s="1435" t="s">
        <v>534</v>
      </c>
      <c r="I6" s="2644" t="s">
        <v>518</v>
      </c>
      <c r="J6" s="2644"/>
      <c r="K6" s="1435" t="s">
        <v>351</v>
      </c>
      <c r="L6" s="1435"/>
      <c r="M6" s="1435" t="s">
        <v>525</v>
      </c>
      <c r="N6" s="1435"/>
      <c r="O6" s="1435" t="s">
        <v>356</v>
      </c>
      <c r="P6" s="1435"/>
      <c r="Q6" s="1435"/>
      <c r="R6" s="1435"/>
      <c r="S6" s="1435"/>
      <c r="T6" s="1435"/>
      <c r="U6" s="1435"/>
      <c r="V6" s="1435"/>
      <c r="W6" s="1435"/>
      <c r="X6" s="1435"/>
      <c r="Y6" s="1435"/>
      <c r="Z6" s="1435"/>
    </row>
    <row r="7" spans="1:26" s="98" customFormat="1" ht="10.5" customHeight="1" x14ac:dyDescent="0.15">
      <c r="A7" s="1436"/>
      <c r="B7" s="102"/>
      <c r="C7" s="2660" t="s">
        <v>1257</v>
      </c>
      <c r="D7" s="2660"/>
      <c r="E7" s="2644" t="s">
        <v>523</v>
      </c>
      <c r="F7" s="2644"/>
      <c r="G7" s="1435"/>
      <c r="H7" s="1435" t="s">
        <v>533</v>
      </c>
      <c r="I7" s="2644" t="s">
        <v>519</v>
      </c>
      <c r="J7" s="2644"/>
      <c r="K7" s="1435" t="s">
        <v>776</v>
      </c>
      <c r="L7" s="1435"/>
      <c r="M7" s="103" t="s">
        <v>526</v>
      </c>
      <c r="N7" s="409"/>
      <c r="O7" s="1435" t="s">
        <v>529</v>
      </c>
      <c r="P7" s="1435"/>
      <c r="Q7" s="1435" t="s">
        <v>530</v>
      </c>
      <c r="R7" s="1435"/>
      <c r="S7" s="1435"/>
      <c r="T7" s="1435"/>
      <c r="U7" s="1435" t="s">
        <v>531</v>
      </c>
      <c r="V7" s="1435"/>
      <c r="W7" s="1435" t="s">
        <v>572</v>
      </c>
      <c r="X7" s="1435"/>
      <c r="Y7" s="1435"/>
      <c r="Z7" s="1435"/>
    </row>
    <row r="8" spans="1:26" s="98" customFormat="1" ht="10.5" customHeight="1" x14ac:dyDescent="0.15">
      <c r="A8" s="2645" t="s">
        <v>768</v>
      </c>
      <c r="B8" s="2645"/>
      <c r="C8" s="2661" t="s">
        <v>517</v>
      </c>
      <c r="D8" s="2661"/>
      <c r="E8" s="2646" t="s">
        <v>519</v>
      </c>
      <c r="F8" s="2646"/>
      <c r="G8" s="1015"/>
      <c r="H8" s="1437" t="s">
        <v>496</v>
      </c>
      <c r="I8" s="2646" t="s">
        <v>524</v>
      </c>
      <c r="J8" s="2646"/>
      <c r="K8" s="1437" t="s">
        <v>775</v>
      </c>
      <c r="L8" s="1015"/>
      <c r="M8" s="1015" t="s">
        <v>527</v>
      </c>
      <c r="N8" s="403" t="s">
        <v>1211</v>
      </c>
      <c r="O8" s="1015" t="s">
        <v>496</v>
      </c>
      <c r="P8" s="180"/>
      <c r="Q8" s="1015" t="s">
        <v>529</v>
      </c>
      <c r="R8" s="403" t="s">
        <v>911</v>
      </c>
      <c r="S8" s="1015" t="s">
        <v>495</v>
      </c>
      <c r="T8" s="403" t="s">
        <v>913</v>
      </c>
      <c r="U8" s="1015" t="s">
        <v>532</v>
      </c>
      <c r="V8" s="1015"/>
      <c r="W8" s="1015" t="s">
        <v>573</v>
      </c>
      <c r="X8" s="403" t="s">
        <v>914</v>
      </c>
      <c r="Y8" s="180" t="s">
        <v>21</v>
      </c>
      <c r="Z8" s="668" t="s">
        <v>914</v>
      </c>
    </row>
    <row r="9" spans="1:26" s="98" customFormat="1" ht="8.25" customHeight="1" x14ac:dyDescent="0.15">
      <c r="A9" s="2652" t="s">
        <v>313</v>
      </c>
      <c r="B9" s="2652"/>
      <c r="C9" s="181"/>
      <c r="D9" s="182"/>
      <c r="E9" s="183"/>
      <c r="F9" s="182"/>
      <c r="G9" s="184"/>
      <c r="H9" s="185"/>
      <c r="I9" s="186"/>
      <c r="J9" s="182"/>
      <c r="K9" s="187"/>
      <c r="L9" s="187"/>
      <c r="M9" s="182"/>
      <c r="N9" s="186"/>
      <c r="O9" s="188"/>
      <c r="P9" s="188"/>
      <c r="Q9" s="189"/>
      <c r="R9" s="186"/>
      <c r="S9" s="182"/>
      <c r="T9" s="182"/>
      <c r="U9" s="185"/>
      <c r="V9" s="186"/>
      <c r="W9" s="189"/>
      <c r="X9" s="186"/>
      <c r="Y9" s="189"/>
      <c r="Z9" s="190"/>
    </row>
    <row r="10" spans="1:26" s="121" customFormat="1" ht="17.25" customHeight="1" x14ac:dyDescent="0.15">
      <c r="A10" s="2653" t="s">
        <v>535</v>
      </c>
      <c r="B10" s="2637"/>
      <c r="C10" s="191"/>
      <c r="D10" s="192"/>
      <c r="E10" s="192"/>
      <c r="F10" s="192"/>
      <c r="G10" s="113"/>
      <c r="H10" s="114"/>
      <c r="I10" s="1438"/>
      <c r="J10" s="111"/>
      <c r="K10" s="115"/>
      <c r="L10" s="115"/>
      <c r="M10" s="111"/>
      <c r="N10" s="1438"/>
      <c r="O10" s="117"/>
      <c r="P10" s="117"/>
      <c r="Q10" s="126"/>
      <c r="R10" s="1438"/>
      <c r="S10" s="111"/>
      <c r="T10" s="111"/>
      <c r="U10" s="114"/>
      <c r="V10" s="1438"/>
      <c r="W10" s="118"/>
      <c r="X10" s="1438"/>
      <c r="Y10" s="193"/>
      <c r="Z10" s="194"/>
    </row>
    <row r="11" spans="1:26" s="121" customFormat="1" ht="8.25" customHeight="1" x14ac:dyDescent="0.15">
      <c r="A11" s="1438"/>
      <c r="B11" s="1438" t="s">
        <v>750</v>
      </c>
      <c r="C11" s="110"/>
      <c r="D11" s="111">
        <v>76945</v>
      </c>
      <c r="E11" s="111"/>
      <c r="F11" s="111">
        <v>0</v>
      </c>
      <c r="G11" s="113"/>
      <c r="H11" s="111" t="s">
        <v>133</v>
      </c>
      <c r="I11" s="1438"/>
      <c r="J11" s="111">
        <v>76945</v>
      </c>
      <c r="K11" s="1180">
        <v>0.01</v>
      </c>
      <c r="L11" s="1180"/>
      <c r="M11" s="111">
        <v>405472</v>
      </c>
      <c r="N11" s="1438"/>
      <c r="O11" s="111">
        <v>5</v>
      </c>
      <c r="P11" s="111"/>
      <c r="Q11" s="111" t="s">
        <v>133</v>
      </c>
      <c r="R11" s="1438"/>
      <c r="S11" s="111">
        <v>939</v>
      </c>
      <c r="T11" s="111"/>
      <c r="U11" s="111">
        <v>1</v>
      </c>
      <c r="V11" s="1438"/>
      <c r="W11" s="111">
        <v>1</v>
      </c>
      <c r="X11" s="1438"/>
      <c r="Y11" s="111"/>
      <c r="Z11" s="1344"/>
    </row>
    <row r="12" spans="1:26" s="121" customFormat="1" ht="8.25" customHeight="1" x14ac:dyDescent="0.15">
      <c r="A12" s="410"/>
      <c r="B12" s="410" t="s">
        <v>751</v>
      </c>
      <c r="C12" s="411"/>
      <c r="D12" s="1181">
        <v>0</v>
      </c>
      <c r="E12" s="1181"/>
      <c r="F12" s="1181">
        <v>0</v>
      </c>
      <c r="G12" s="1182"/>
      <c r="H12" s="1181">
        <v>0</v>
      </c>
      <c r="I12" s="1183"/>
      <c r="J12" s="1181">
        <v>0</v>
      </c>
      <c r="K12" s="1184">
        <v>0</v>
      </c>
      <c r="L12" s="1184"/>
      <c r="M12" s="1181">
        <v>0</v>
      </c>
      <c r="N12" s="1183"/>
      <c r="O12" s="1181">
        <v>0</v>
      </c>
      <c r="P12" s="1181"/>
      <c r="Q12" s="1181">
        <v>0</v>
      </c>
      <c r="R12" s="1183"/>
      <c r="S12" s="1181">
        <v>0</v>
      </c>
      <c r="T12" s="1181"/>
      <c r="U12" s="1181">
        <v>0</v>
      </c>
      <c r="V12" s="1183"/>
      <c r="W12" s="1181">
        <v>0</v>
      </c>
      <c r="X12" s="1183"/>
      <c r="Y12" s="1185"/>
      <c r="Z12" s="1344"/>
    </row>
    <row r="13" spans="1:26" s="121" customFormat="1" ht="8.25" customHeight="1" x14ac:dyDescent="0.15">
      <c r="A13" s="1438"/>
      <c r="B13" s="1438" t="s">
        <v>752</v>
      </c>
      <c r="C13" s="110"/>
      <c r="D13" s="1181">
        <v>0</v>
      </c>
      <c r="E13" s="1181"/>
      <c r="F13" s="1181">
        <v>0</v>
      </c>
      <c r="G13" s="1182"/>
      <c r="H13" s="1181">
        <v>0</v>
      </c>
      <c r="I13" s="1183"/>
      <c r="J13" s="1181">
        <v>0</v>
      </c>
      <c r="K13" s="1184">
        <v>0</v>
      </c>
      <c r="L13" s="1184"/>
      <c r="M13" s="1181">
        <v>0</v>
      </c>
      <c r="N13" s="1183"/>
      <c r="O13" s="1181">
        <v>0</v>
      </c>
      <c r="P13" s="1181"/>
      <c r="Q13" s="1181">
        <v>0</v>
      </c>
      <c r="R13" s="1183"/>
      <c r="S13" s="1181">
        <v>0</v>
      </c>
      <c r="T13" s="1181"/>
      <c r="U13" s="1181">
        <v>0</v>
      </c>
      <c r="V13" s="1183"/>
      <c r="W13" s="1181">
        <v>0</v>
      </c>
      <c r="X13" s="1183"/>
      <c r="Y13" s="111"/>
      <c r="Z13" s="1344"/>
    </row>
    <row r="14" spans="1:26" s="121" customFormat="1" ht="8.25" customHeight="1" x14ac:dyDescent="0.15">
      <c r="A14" s="410"/>
      <c r="B14" s="410" t="s">
        <v>753</v>
      </c>
      <c r="C14" s="411"/>
      <c r="D14" s="1181">
        <v>0</v>
      </c>
      <c r="E14" s="1181"/>
      <c r="F14" s="1181">
        <v>0</v>
      </c>
      <c r="G14" s="1182"/>
      <c r="H14" s="1181">
        <v>0</v>
      </c>
      <c r="I14" s="1183"/>
      <c r="J14" s="1181">
        <v>0</v>
      </c>
      <c r="K14" s="1184">
        <v>0</v>
      </c>
      <c r="L14" s="1184"/>
      <c r="M14" s="1181">
        <v>0</v>
      </c>
      <c r="N14" s="1183"/>
      <c r="O14" s="1181">
        <v>0</v>
      </c>
      <c r="P14" s="1181"/>
      <c r="Q14" s="1181">
        <v>0</v>
      </c>
      <c r="R14" s="1183"/>
      <c r="S14" s="1181">
        <v>0</v>
      </c>
      <c r="T14" s="1181"/>
      <c r="U14" s="1181">
        <v>0</v>
      </c>
      <c r="V14" s="1183"/>
      <c r="W14" s="1181">
        <v>0</v>
      </c>
      <c r="X14" s="1183"/>
      <c r="Y14" s="1185"/>
      <c r="Z14" s="1344"/>
    </row>
    <row r="15" spans="1:26" s="121" customFormat="1" ht="8.25" customHeight="1" x14ac:dyDescent="0.15">
      <c r="A15" s="1438"/>
      <c r="B15" s="1438" t="s">
        <v>754</v>
      </c>
      <c r="C15" s="110"/>
      <c r="D15" s="1181">
        <v>0</v>
      </c>
      <c r="E15" s="1181"/>
      <c r="F15" s="1181">
        <v>0</v>
      </c>
      <c r="G15" s="1182"/>
      <c r="H15" s="1181">
        <v>0</v>
      </c>
      <c r="I15" s="1183"/>
      <c r="J15" s="1181">
        <v>0</v>
      </c>
      <c r="K15" s="1184">
        <v>0</v>
      </c>
      <c r="L15" s="1184"/>
      <c r="M15" s="1181">
        <v>0</v>
      </c>
      <c r="N15" s="1183"/>
      <c r="O15" s="1181">
        <v>0</v>
      </c>
      <c r="P15" s="1181"/>
      <c r="Q15" s="1181">
        <v>0</v>
      </c>
      <c r="R15" s="1183"/>
      <c r="S15" s="1181">
        <v>0</v>
      </c>
      <c r="T15" s="1181"/>
      <c r="U15" s="1181">
        <v>0</v>
      </c>
      <c r="V15" s="1183"/>
      <c r="W15" s="1181">
        <v>0</v>
      </c>
      <c r="X15" s="1183"/>
      <c r="Y15" s="111"/>
      <c r="Z15" s="1344"/>
    </row>
    <row r="16" spans="1:26" s="121" customFormat="1" ht="8.25" customHeight="1" x14ac:dyDescent="0.15">
      <c r="A16" s="410"/>
      <c r="B16" s="410" t="s">
        <v>755</v>
      </c>
      <c r="C16" s="411"/>
      <c r="D16" s="1181">
        <v>0</v>
      </c>
      <c r="E16" s="1181"/>
      <c r="F16" s="1181">
        <v>0</v>
      </c>
      <c r="G16" s="1182"/>
      <c r="H16" s="1181">
        <v>0</v>
      </c>
      <c r="I16" s="1183"/>
      <c r="J16" s="1181">
        <v>0</v>
      </c>
      <c r="K16" s="1184">
        <v>0</v>
      </c>
      <c r="L16" s="1184"/>
      <c r="M16" s="1181">
        <v>0</v>
      </c>
      <c r="N16" s="1183"/>
      <c r="O16" s="1181">
        <v>0</v>
      </c>
      <c r="P16" s="1181"/>
      <c r="Q16" s="1181">
        <v>0</v>
      </c>
      <c r="R16" s="1183"/>
      <c r="S16" s="1181">
        <v>0</v>
      </c>
      <c r="T16" s="1181"/>
      <c r="U16" s="1181">
        <v>0</v>
      </c>
      <c r="V16" s="1183"/>
      <c r="W16" s="1181">
        <v>0</v>
      </c>
      <c r="X16" s="1183"/>
      <c r="Y16" s="1185"/>
      <c r="Z16" s="1344"/>
    </row>
    <row r="17" spans="1:26" s="121" customFormat="1" ht="8.25" customHeight="1" x14ac:dyDescent="0.15">
      <c r="A17" s="410"/>
      <c r="B17" s="410" t="s">
        <v>756</v>
      </c>
      <c r="C17" s="411"/>
      <c r="D17" s="1181">
        <v>0</v>
      </c>
      <c r="E17" s="1181"/>
      <c r="F17" s="1181">
        <v>0</v>
      </c>
      <c r="G17" s="1182"/>
      <c r="H17" s="1181">
        <v>0</v>
      </c>
      <c r="I17" s="1183"/>
      <c r="J17" s="1181">
        <v>0</v>
      </c>
      <c r="K17" s="1184">
        <v>0</v>
      </c>
      <c r="L17" s="1184"/>
      <c r="M17" s="1181">
        <v>0</v>
      </c>
      <c r="N17" s="1183"/>
      <c r="O17" s="1181">
        <v>0</v>
      </c>
      <c r="P17" s="1181"/>
      <c r="Q17" s="1181">
        <v>0</v>
      </c>
      <c r="R17" s="1183"/>
      <c r="S17" s="1181">
        <v>0</v>
      </c>
      <c r="T17" s="1181"/>
      <c r="U17" s="1181">
        <v>0</v>
      </c>
      <c r="V17" s="1183"/>
      <c r="W17" s="1181">
        <v>0</v>
      </c>
      <c r="X17" s="1183"/>
      <c r="Y17" s="1185"/>
      <c r="Z17" s="1344"/>
    </row>
    <row r="18" spans="1:26" s="121" customFormat="1" ht="8.25" customHeight="1" x14ac:dyDescent="0.15">
      <c r="A18" s="410"/>
      <c r="B18" s="412" t="s">
        <v>757</v>
      </c>
      <c r="C18" s="110"/>
      <c r="D18" s="1186">
        <v>0</v>
      </c>
      <c r="E18" s="1186"/>
      <c r="F18" s="1186">
        <v>0</v>
      </c>
      <c r="G18" s="1187"/>
      <c r="H18" s="1186">
        <v>0</v>
      </c>
      <c r="I18" s="1440"/>
      <c r="J18" s="1186">
        <v>0</v>
      </c>
      <c r="K18" s="1188">
        <v>0</v>
      </c>
      <c r="L18" s="1188"/>
      <c r="M18" s="1186">
        <v>0</v>
      </c>
      <c r="N18" s="1440"/>
      <c r="O18" s="1186">
        <v>0</v>
      </c>
      <c r="P18" s="1186"/>
      <c r="Q18" s="1186">
        <v>0</v>
      </c>
      <c r="R18" s="1440"/>
      <c r="S18" s="1186">
        <v>0</v>
      </c>
      <c r="T18" s="1186"/>
      <c r="U18" s="1186">
        <v>0</v>
      </c>
      <c r="V18" s="1440"/>
      <c r="W18" s="1186">
        <v>0</v>
      </c>
      <c r="X18" s="1438"/>
      <c r="Y18" s="111"/>
      <c r="Z18" s="1347"/>
    </row>
    <row r="19" spans="1:26" s="121" customFormat="1" ht="8.25" customHeight="1" x14ac:dyDescent="0.15">
      <c r="A19" s="2654"/>
      <c r="B19" s="2655"/>
      <c r="C19" s="123"/>
      <c r="D19" s="1189">
        <f>SUM(D11:D18)</f>
        <v>76945</v>
      </c>
      <c r="E19" s="1189"/>
      <c r="F19" s="1189">
        <f>SUM(F11:F18)</f>
        <v>0</v>
      </c>
      <c r="G19" s="1174"/>
      <c r="H19" s="1189" t="s">
        <v>133</v>
      </c>
      <c r="I19" s="1175"/>
      <c r="J19" s="1189">
        <f>SUM(J11:J18)</f>
        <v>76945</v>
      </c>
      <c r="K19" s="1190">
        <v>0.01</v>
      </c>
      <c r="L19" s="1190"/>
      <c r="M19" s="1191">
        <f>SUM(M11:M18)</f>
        <v>405472</v>
      </c>
      <c r="N19" s="1175"/>
      <c r="O19" s="1189">
        <v>5</v>
      </c>
      <c r="P19" s="1189"/>
      <c r="Q19" s="1189" t="s">
        <v>133</v>
      </c>
      <c r="R19" s="1175"/>
      <c r="S19" s="1189">
        <f>SUM(S11:S18)</f>
        <v>939</v>
      </c>
      <c r="T19" s="1189"/>
      <c r="U19" s="1189">
        <v>1</v>
      </c>
      <c r="V19" s="1175"/>
      <c r="W19" s="1192">
        <f>SUM(W11:W18)</f>
        <v>1</v>
      </c>
      <c r="X19" s="1175"/>
      <c r="Y19" s="1189">
        <v>14</v>
      </c>
      <c r="Z19" s="1345"/>
    </row>
    <row r="20" spans="1:26" s="121" customFormat="1" ht="17.45" customHeight="1" x14ac:dyDescent="0.15">
      <c r="A20" s="2653" t="s">
        <v>536</v>
      </c>
      <c r="B20" s="2637"/>
      <c r="C20" s="191"/>
      <c r="D20" s="192"/>
      <c r="E20" s="192"/>
      <c r="F20" s="192"/>
      <c r="G20" s="113"/>
      <c r="H20" s="114"/>
      <c r="I20" s="1438"/>
      <c r="J20" s="111"/>
      <c r="K20" s="115"/>
      <c r="L20" s="115"/>
      <c r="M20" s="111"/>
      <c r="N20" s="1438"/>
      <c r="O20" s="117"/>
      <c r="P20" s="117"/>
      <c r="Q20" s="126"/>
      <c r="R20" s="1438"/>
      <c r="S20" s="111"/>
      <c r="T20" s="111"/>
      <c r="U20" s="117"/>
      <c r="V20" s="1438"/>
      <c r="W20" s="118"/>
      <c r="X20" s="1438"/>
      <c r="Y20" s="193"/>
      <c r="Z20" s="194"/>
    </row>
    <row r="21" spans="1:26" s="121" customFormat="1" ht="8.25" customHeight="1" x14ac:dyDescent="0.15">
      <c r="A21" s="1438"/>
      <c r="B21" s="1438" t="s">
        <v>750</v>
      </c>
      <c r="C21" s="110"/>
      <c r="D21" s="111">
        <v>96456</v>
      </c>
      <c r="E21" s="111"/>
      <c r="F21" s="111">
        <v>47146</v>
      </c>
      <c r="G21" s="113"/>
      <c r="H21" s="111">
        <v>31</v>
      </c>
      <c r="I21" s="1438"/>
      <c r="J21" s="111">
        <v>111246</v>
      </c>
      <c r="K21" s="1180">
        <v>7.0000000000000007E-2</v>
      </c>
      <c r="L21" s="1180"/>
      <c r="M21" s="111">
        <v>585979</v>
      </c>
      <c r="N21" s="1438"/>
      <c r="O21" s="111">
        <v>22</v>
      </c>
      <c r="P21" s="111"/>
      <c r="Q21" s="111" t="s">
        <v>133</v>
      </c>
      <c r="R21" s="1438"/>
      <c r="S21" s="111">
        <v>4432</v>
      </c>
      <c r="T21" s="111"/>
      <c r="U21" s="111">
        <v>4</v>
      </c>
      <c r="V21" s="1438"/>
      <c r="W21" s="111">
        <v>16</v>
      </c>
      <c r="X21" s="1438"/>
      <c r="Y21" s="111"/>
      <c r="Z21" s="1344"/>
    </row>
    <row r="22" spans="1:26" s="121" customFormat="1" ht="8.25" customHeight="1" x14ac:dyDescent="0.15">
      <c r="A22" s="410"/>
      <c r="B22" s="410" t="s">
        <v>751</v>
      </c>
      <c r="C22" s="411"/>
      <c r="D22" s="1181">
        <v>7464</v>
      </c>
      <c r="E22" s="1181"/>
      <c r="F22" s="1181">
        <v>0</v>
      </c>
      <c r="G22" s="1182"/>
      <c r="H22" s="1181">
        <v>0</v>
      </c>
      <c r="I22" s="1183"/>
      <c r="J22" s="1181">
        <v>7464</v>
      </c>
      <c r="K22" s="1184">
        <v>0.19</v>
      </c>
      <c r="L22" s="1184"/>
      <c r="M22" s="1181">
        <v>59389</v>
      </c>
      <c r="N22" s="1183"/>
      <c r="O22" s="1181">
        <v>25</v>
      </c>
      <c r="P22" s="1181"/>
      <c r="Q22" s="1181" t="s">
        <v>133</v>
      </c>
      <c r="R22" s="1183"/>
      <c r="S22" s="1181">
        <v>750</v>
      </c>
      <c r="T22" s="1181"/>
      <c r="U22" s="1181">
        <v>10</v>
      </c>
      <c r="V22" s="1183"/>
      <c r="W22" s="1181">
        <v>3</v>
      </c>
      <c r="X22" s="1183"/>
      <c r="Y22" s="1185"/>
      <c r="Z22" s="1344"/>
    </row>
    <row r="23" spans="1:26" s="121" customFormat="1" ht="8.25" customHeight="1" x14ac:dyDescent="0.15">
      <c r="A23" s="1438"/>
      <c r="B23" s="1438" t="s">
        <v>752</v>
      </c>
      <c r="C23" s="110"/>
      <c r="D23" s="1181">
        <v>21259</v>
      </c>
      <c r="E23" s="1181"/>
      <c r="F23" s="1181">
        <v>5185</v>
      </c>
      <c r="G23" s="1182"/>
      <c r="H23" s="1181">
        <v>83</v>
      </c>
      <c r="I23" s="1183"/>
      <c r="J23" s="1181">
        <v>25556</v>
      </c>
      <c r="K23" s="1184">
        <v>0.32</v>
      </c>
      <c r="L23" s="1184"/>
      <c r="M23" s="1181">
        <v>148513</v>
      </c>
      <c r="N23" s="1183"/>
      <c r="O23" s="1181">
        <v>23</v>
      </c>
      <c r="P23" s="1181"/>
      <c r="Q23" s="1181" t="s">
        <v>133</v>
      </c>
      <c r="R23" s="1183"/>
      <c r="S23" s="1181">
        <v>3519</v>
      </c>
      <c r="T23" s="1181"/>
      <c r="U23" s="1181">
        <v>14</v>
      </c>
      <c r="V23" s="1183"/>
      <c r="W23" s="1181">
        <v>19</v>
      </c>
      <c r="X23" s="1183"/>
      <c r="Y23" s="111"/>
      <c r="Z23" s="1344"/>
    </row>
    <row r="24" spans="1:26" s="121" customFormat="1" ht="8.25" customHeight="1" x14ac:dyDescent="0.15">
      <c r="A24" s="410"/>
      <c r="B24" s="410" t="s">
        <v>753</v>
      </c>
      <c r="C24" s="411"/>
      <c r="D24" s="1181">
        <v>10661</v>
      </c>
      <c r="E24" s="1181"/>
      <c r="F24" s="1181">
        <v>1008</v>
      </c>
      <c r="G24" s="1182"/>
      <c r="H24" s="1181">
        <v>32</v>
      </c>
      <c r="I24" s="1183"/>
      <c r="J24" s="1181">
        <v>10979</v>
      </c>
      <c r="K24" s="1184">
        <v>0.57999999999999996</v>
      </c>
      <c r="L24" s="1184"/>
      <c r="M24" s="1181">
        <v>68545</v>
      </c>
      <c r="N24" s="1183"/>
      <c r="O24" s="1181">
        <v>19</v>
      </c>
      <c r="P24" s="1181"/>
      <c r="Q24" s="1181" t="s">
        <v>133</v>
      </c>
      <c r="R24" s="1183"/>
      <c r="S24" s="1181">
        <v>1917</v>
      </c>
      <c r="T24" s="1181"/>
      <c r="U24" s="1181">
        <v>17</v>
      </c>
      <c r="V24" s="1183"/>
      <c r="W24" s="1181">
        <v>12</v>
      </c>
      <c r="X24" s="1183"/>
      <c r="Y24" s="1185"/>
      <c r="Z24" s="1344"/>
    </row>
    <row r="25" spans="1:26" s="121" customFormat="1" ht="8.25" customHeight="1" x14ac:dyDescent="0.15">
      <c r="A25" s="1438"/>
      <c r="B25" s="1438" t="s">
        <v>754</v>
      </c>
      <c r="C25" s="110"/>
      <c r="D25" s="1181">
        <v>7922</v>
      </c>
      <c r="E25" s="1181"/>
      <c r="F25" s="1181">
        <v>428</v>
      </c>
      <c r="G25" s="1182"/>
      <c r="H25" s="1181">
        <v>34</v>
      </c>
      <c r="I25" s="1183"/>
      <c r="J25" s="1181">
        <v>8069</v>
      </c>
      <c r="K25" s="1184">
        <v>1.28</v>
      </c>
      <c r="L25" s="1184"/>
      <c r="M25" s="1181">
        <v>58241</v>
      </c>
      <c r="N25" s="1183"/>
      <c r="O25" s="1181">
        <v>24</v>
      </c>
      <c r="P25" s="1181"/>
      <c r="Q25" s="1181" t="s">
        <v>133</v>
      </c>
      <c r="R25" s="1183"/>
      <c r="S25" s="1181">
        <v>2996</v>
      </c>
      <c r="T25" s="1181"/>
      <c r="U25" s="1181">
        <v>37</v>
      </c>
      <c r="V25" s="1183"/>
      <c r="W25" s="1181">
        <v>25</v>
      </c>
      <c r="X25" s="1183"/>
      <c r="Y25" s="111"/>
      <c r="Z25" s="1344"/>
    </row>
    <row r="26" spans="1:26" s="121" customFormat="1" ht="8.25" customHeight="1" x14ac:dyDescent="0.15">
      <c r="A26" s="410"/>
      <c r="B26" s="410" t="s">
        <v>755</v>
      </c>
      <c r="C26" s="411"/>
      <c r="D26" s="1181">
        <v>2998</v>
      </c>
      <c r="E26" s="1181"/>
      <c r="F26" s="1181">
        <v>22</v>
      </c>
      <c r="G26" s="1182"/>
      <c r="H26" s="1181">
        <v>40</v>
      </c>
      <c r="I26" s="1183"/>
      <c r="J26" s="1181">
        <v>3007</v>
      </c>
      <c r="K26" s="1184">
        <v>6.06</v>
      </c>
      <c r="L26" s="1184"/>
      <c r="M26" s="1181">
        <v>27586</v>
      </c>
      <c r="N26" s="1183"/>
      <c r="O26" s="1181">
        <v>21</v>
      </c>
      <c r="P26" s="1181"/>
      <c r="Q26" s="1181" t="s">
        <v>133</v>
      </c>
      <c r="R26" s="1183"/>
      <c r="S26" s="1181">
        <v>2350</v>
      </c>
      <c r="T26" s="1181"/>
      <c r="U26" s="1181">
        <v>78</v>
      </c>
      <c r="V26" s="1183"/>
      <c r="W26" s="1181">
        <v>37</v>
      </c>
      <c r="X26" s="1183"/>
      <c r="Y26" s="1185"/>
      <c r="Z26" s="1344"/>
    </row>
    <row r="27" spans="1:26" s="121" customFormat="1" ht="8.25" customHeight="1" x14ac:dyDescent="0.15">
      <c r="A27" s="410"/>
      <c r="B27" s="410" t="s">
        <v>756</v>
      </c>
      <c r="C27" s="411"/>
      <c r="D27" s="1181">
        <v>510</v>
      </c>
      <c r="E27" s="1181"/>
      <c r="F27" s="1181">
        <v>28</v>
      </c>
      <c r="G27" s="1182"/>
      <c r="H27" s="1181">
        <v>38</v>
      </c>
      <c r="I27" s="1183"/>
      <c r="J27" s="1181">
        <v>521</v>
      </c>
      <c r="K27" s="1184">
        <v>36.369999999999997</v>
      </c>
      <c r="L27" s="1184"/>
      <c r="M27" s="1181">
        <v>5449</v>
      </c>
      <c r="N27" s="1183"/>
      <c r="O27" s="1181">
        <v>24</v>
      </c>
      <c r="P27" s="1181"/>
      <c r="Q27" s="1181" t="s">
        <v>133</v>
      </c>
      <c r="R27" s="1183"/>
      <c r="S27" s="1181">
        <v>734</v>
      </c>
      <c r="T27" s="1181"/>
      <c r="U27" s="1181">
        <v>141</v>
      </c>
      <c r="V27" s="1183"/>
      <c r="W27" s="1181">
        <v>42</v>
      </c>
      <c r="X27" s="1183"/>
      <c r="Y27" s="1185"/>
      <c r="Z27" s="1344"/>
    </row>
    <row r="28" spans="1:26" s="121" customFormat="1" ht="8.25" customHeight="1" x14ac:dyDescent="0.15">
      <c r="A28" s="410"/>
      <c r="B28" s="412" t="s">
        <v>757</v>
      </c>
      <c r="C28" s="110"/>
      <c r="D28" s="1186">
        <v>286</v>
      </c>
      <c r="E28" s="1186"/>
      <c r="F28" s="1186">
        <v>0</v>
      </c>
      <c r="G28" s="1187"/>
      <c r="H28" s="1186">
        <v>0</v>
      </c>
      <c r="I28" s="1440"/>
      <c r="J28" s="1186">
        <v>286</v>
      </c>
      <c r="K28" s="1188">
        <v>100</v>
      </c>
      <c r="L28" s="1188"/>
      <c r="M28" s="1186">
        <v>3876</v>
      </c>
      <c r="N28" s="1440"/>
      <c r="O28" s="1186">
        <v>27</v>
      </c>
      <c r="P28" s="1186"/>
      <c r="Q28" s="1186" t="s">
        <v>133</v>
      </c>
      <c r="R28" s="1440"/>
      <c r="S28" s="1186">
        <v>338</v>
      </c>
      <c r="T28" s="1186"/>
      <c r="U28" s="1181">
        <v>118</v>
      </c>
      <c r="V28" s="1440"/>
      <c r="W28" s="1186">
        <v>56</v>
      </c>
      <c r="X28" s="1438"/>
      <c r="Y28" s="111"/>
      <c r="Z28" s="1347"/>
    </row>
    <row r="29" spans="1:26" s="121" customFormat="1" ht="8.25" customHeight="1" x14ac:dyDescent="0.15">
      <c r="A29" s="2654"/>
      <c r="B29" s="2655"/>
      <c r="C29" s="123"/>
      <c r="D29" s="1189">
        <f>SUM(D21:D28)</f>
        <v>147556</v>
      </c>
      <c r="E29" s="1189"/>
      <c r="F29" s="1189">
        <f>SUM(F21:F28)</f>
        <v>53817</v>
      </c>
      <c r="G29" s="1174"/>
      <c r="H29" s="1189">
        <v>36</v>
      </c>
      <c r="I29" s="1175"/>
      <c r="J29" s="1189">
        <f>SUM(J21:J28)</f>
        <v>167128</v>
      </c>
      <c r="K29" s="1190">
        <v>0.6</v>
      </c>
      <c r="L29" s="1190"/>
      <c r="M29" s="1189">
        <f>SUM(M21:M28)</f>
        <v>957578</v>
      </c>
      <c r="N29" s="1175"/>
      <c r="O29" s="1189">
        <v>22</v>
      </c>
      <c r="P29" s="1189"/>
      <c r="Q29" s="1189" t="s">
        <v>133</v>
      </c>
      <c r="R29" s="1175"/>
      <c r="S29" s="1189">
        <f>SUM(S21:S28)</f>
        <v>17036</v>
      </c>
      <c r="T29" s="1189"/>
      <c r="U29" s="1189">
        <v>10</v>
      </c>
      <c r="V29" s="1175"/>
      <c r="W29" s="1192">
        <f>SUM(W21:W28)</f>
        <v>210</v>
      </c>
      <c r="X29" s="1175"/>
      <c r="Y29" s="1189">
        <v>98</v>
      </c>
      <c r="Z29" s="1345"/>
    </row>
    <row r="30" spans="1:26" s="121" customFormat="1" ht="16.5" customHeight="1" x14ac:dyDescent="0.15">
      <c r="A30" s="2653" t="s">
        <v>537</v>
      </c>
      <c r="B30" s="2637"/>
      <c r="C30" s="195"/>
      <c r="D30" s="1193"/>
      <c r="E30" s="182"/>
      <c r="F30" s="182"/>
      <c r="G30" s="184"/>
      <c r="H30" s="185"/>
      <c r="I30" s="186"/>
      <c r="J30" s="182"/>
      <c r="K30" s="1194"/>
      <c r="L30" s="1194"/>
      <c r="M30" s="1193"/>
      <c r="N30" s="186"/>
      <c r="O30" s="1195"/>
      <c r="P30" s="1195"/>
      <c r="Q30" s="189"/>
      <c r="R30" s="186"/>
      <c r="S30" s="182"/>
      <c r="T30" s="182"/>
      <c r="U30" s="1193"/>
      <c r="V30" s="186"/>
      <c r="W30" s="1193"/>
      <c r="X30" s="186"/>
      <c r="Y30" s="1193"/>
      <c r="Z30" s="1346"/>
    </row>
    <row r="31" spans="1:26" s="121" customFormat="1" ht="8.25" customHeight="1" x14ac:dyDescent="0.15">
      <c r="A31" s="1438"/>
      <c r="B31" s="1438" t="s">
        <v>750</v>
      </c>
      <c r="C31" s="110"/>
      <c r="D31" s="111">
        <v>3704</v>
      </c>
      <c r="E31" s="111"/>
      <c r="F31" s="111">
        <v>44674</v>
      </c>
      <c r="G31" s="113"/>
      <c r="H31" s="111">
        <v>78</v>
      </c>
      <c r="I31" s="1438"/>
      <c r="J31" s="111">
        <v>38486</v>
      </c>
      <c r="K31" s="1180">
        <v>0.05</v>
      </c>
      <c r="L31" s="1180"/>
      <c r="M31" s="111">
        <v>3875829</v>
      </c>
      <c r="N31" s="1438"/>
      <c r="O31" s="111">
        <v>95</v>
      </c>
      <c r="P31" s="111"/>
      <c r="Q31" s="111" t="s">
        <v>133</v>
      </c>
      <c r="R31" s="1438"/>
      <c r="S31" s="111">
        <v>1357</v>
      </c>
      <c r="T31" s="111"/>
      <c r="U31" s="111">
        <v>4</v>
      </c>
      <c r="V31" s="1438"/>
      <c r="W31" s="111">
        <v>20</v>
      </c>
      <c r="X31" s="1438"/>
      <c r="Y31" s="111"/>
      <c r="Z31" s="1344"/>
    </row>
    <row r="32" spans="1:26" s="121" customFormat="1" ht="8.25" customHeight="1" x14ac:dyDescent="0.15">
      <c r="A32" s="410"/>
      <c r="B32" s="410" t="s">
        <v>751</v>
      </c>
      <c r="C32" s="411"/>
      <c r="D32" s="1181">
        <v>1193</v>
      </c>
      <c r="E32" s="1181"/>
      <c r="F32" s="1181">
        <v>5736</v>
      </c>
      <c r="G32" s="1182"/>
      <c r="H32" s="1181">
        <v>78</v>
      </c>
      <c r="I32" s="1183"/>
      <c r="J32" s="1181">
        <v>5661</v>
      </c>
      <c r="K32" s="1184">
        <v>0.21</v>
      </c>
      <c r="L32" s="1184"/>
      <c r="M32" s="1181">
        <v>1317215</v>
      </c>
      <c r="N32" s="1183"/>
      <c r="O32" s="1181">
        <v>89</v>
      </c>
      <c r="P32" s="1181"/>
      <c r="Q32" s="1181" t="s">
        <v>133</v>
      </c>
      <c r="R32" s="1183"/>
      <c r="S32" s="1181">
        <v>580</v>
      </c>
      <c r="T32" s="1181"/>
      <c r="U32" s="1181">
        <v>10</v>
      </c>
      <c r="V32" s="1183"/>
      <c r="W32" s="1181">
        <v>10</v>
      </c>
      <c r="X32" s="410"/>
      <c r="Y32" s="1185"/>
      <c r="Z32" s="1344"/>
    </row>
    <row r="33" spans="1:26" s="121" customFormat="1" ht="8.25" customHeight="1" x14ac:dyDescent="0.15">
      <c r="A33" s="1438"/>
      <c r="B33" s="1438" t="s">
        <v>752</v>
      </c>
      <c r="C33" s="110"/>
      <c r="D33" s="1181">
        <v>2293</v>
      </c>
      <c r="E33" s="1181"/>
      <c r="F33" s="1181">
        <v>5567</v>
      </c>
      <c r="G33" s="1182"/>
      <c r="H33" s="1181">
        <v>71</v>
      </c>
      <c r="I33" s="1183"/>
      <c r="J33" s="1181">
        <v>6247</v>
      </c>
      <c r="K33" s="1184">
        <v>0.36</v>
      </c>
      <c r="L33" s="1184"/>
      <c r="M33" s="1181">
        <v>987283</v>
      </c>
      <c r="N33" s="1183"/>
      <c r="O33" s="1181">
        <v>89</v>
      </c>
      <c r="P33" s="1181"/>
      <c r="Q33" s="1181" t="s">
        <v>133</v>
      </c>
      <c r="R33" s="1183"/>
      <c r="S33" s="1181">
        <v>1002</v>
      </c>
      <c r="T33" s="1181"/>
      <c r="U33" s="1181">
        <v>16</v>
      </c>
      <c r="V33" s="1183"/>
      <c r="W33" s="1181">
        <v>20</v>
      </c>
      <c r="X33" s="1438"/>
      <c r="Y33" s="111"/>
      <c r="Z33" s="1344"/>
    </row>
    <row r="34" spans="1:26" s="121" customFormat="1" ht="8.25" customHeight="1" x14ac:dyDescent="0.15">
      <c r="A34" s="410"/>
      <c r="B34" s="410" t="s">
        <v>753</v>
      </c>
      <c r="C34" s="411"/>
      <c r="D34" s="1181">
        <v>2852</v>
      </c>
      <c r="E34" s="1181"/>
      <c r="F34" s="1181">
        <v>3707</v>
      </c>
      <c r="G34" s="1182"/>
      <c r="H34" s="1181">
        <v>60</v>
      </c>
      <c r="I34" s="1183"/>
      <c r="J34" s="1181">
        <v>5068</v>
      </c>
      <c r="K34" s="1184">
        <v>0.66</v>
      </c>
      <c r="L34" s="1184"/>
      <c r="M34" s="1181">
        <v>571347</v>
      </c>
      <c r="N34" s="1183"/>
      <c r="O34" s="1181">
        <v>90</v>
      </c>
      <c r="P34" s="1181"/>
      <c r="Q34" s="1181" t="s">
        <v>133</v>
      </c>
      <c r="R34" s="1183"/>
      <c r="S34" s="1181">
        <v>1328</v>
      </c>
      <c r="T34" s="1181"/>
      <c r="U34" s="1181">
        <v>26</v>
      </c>
      <c r="V34" s="1183"/>
      <c r="W34" s="1181">
        <v>30</v>
      </c>
      <c r="X34" s="410"/>
      <c r="Y34" s="1185"/>
      <c r="Z34" s="1344"/>
    </row>
    <row r="35" spans="1:26" s="121" customFormat="1" ht="8.25" customHeight="1" x14ac:dyDescent="0.15">
      <c r="A35" s="1438"/>
      <c r="B35" s="1438" t="s">
        <v>754</v>
      </c>
      <c r="C35" s="110"/>
      <c r="D35" s="1181">
        <v>6485</v>
      </c>
      <c r="E35" s="1181"/>
      <c r="F35" s="1181">
        <v>6948</v>
      </c>
      <c r="G35" s="1182"/>
      <c r="H35" s="1181">
        <v>71</v>
      </c>
      <c r="I35" s="1183"/>
      <c r="J35" s="1181">
        <v>11430</v>
      </c>
      <c r="K35" s="1184">
        <v>1.45</v>
      </c>
      <c r="L35" s="1184"/>
      <c r="M35" s="1181">
        <v>1967168</v>
      </c>
      <c r="N35" s="1183"/>
      <c r="O35" s="1181">
        <v>91</v>
      </c>
      <c r="P35" s="1181"/>
      <c r="Q35" s="1181" t="s">
        <v>133</v>
      </c>
      <c r="R35" s="1183"/>
      <c r="S35" s="1181">
        <v>5507</v>
      </c>
      <c r="T35" s="1181"/>
      <c r="U35" s="1181">
        <v>48</v>
      </c>
      <c r="V35" s="1183"/>
      <c r="W35" s="1181">
        <v>151</v>
      </c>
      <c r="X35" s="1438"/>
      <c r="Y35" s="111"/>
      <c r="Z35" s="1344"/>
    </row>
    <row r="36" spans="1:26" s="121" customFormat="1" ht="8.25" customHeight="1" x14ac:dyDescent="0.15">
      <c r="A36" s="410"/>
      <c r="B36" s="410" t="s">
        <v>755</v>
      </c>
      <c r="C36" s="411"/>
      <c r="D36" s="1181">
        <v>4903</v>
      </c>
      <c r="E36" s="1181"/>
      <c r="F36" s="1181">
        <v>2101</v>
      </c>
      <c r="G36" s="1182"/>
      <c r="H36" s="1181">
        <v>71</v>
      </c>
      <c r="I36" s="1183"/>
      <c r="J36" s="1181">
        <v>6401</v>
      </c>
      <c r="K36" s="1184">
        <v>4.3499999999999996</v>
      </c>
      <c r="L36" s="1184"/>
      <c r="M36" s="1181">
        <v>1011905</v>
      </c>
      <c r="N36" s="1183"/>
      <c r="O36" s="1181">
        <v>89</v>
      </c>
      <c r="P36" s="1181"/>
      <c r="Q36" s="1181" t="s">
        <v>133</v>
      </c>
      <c r="R36" s="1183"/>
      <c r="S36" s="1181">
        <v>6499</v>
      </c>
      <c r="T36" s="1181"/>
      <c r="U36" s="1181">
        <v>102</v>
      </c>
      <c r="V36" s="1183"/>
      <c r="W36" s="1181">
        <v>247</v>
      </c>
      <c r="X36" s="410"/>
      <c r="Y36" s="1185"/>
      <c r="Z36" s="1344"/>
    </row>
    <row r="37" spans="1:26" s="121" customFormat="1" ht="8.25" customHeight="1" x14ac:dyDescent="0.15">
      <c r="A37" s="410"/>
      <c r="B37" s="410" t="s">
        <v>756</v>
      </c>
      <c r="C37" s="411"/>
      <c r="D37" s="1181">
        <v>994</v>
      </c>
      <c r="E37" s="1181"/>
      <c r="F37" s="1181">
        <v>528</v>
      </c>
      <c r="G37" s="1182"/>
      <c r="H37" s="1181">
        <v>70</v>
      </c>
      <c r="I37" s="1183"/>
      <c r="J37" s="1181">
        <v>1245</v>
      </c>
      <c r="K37" s="1184">
        <v>29.52</v>
      </c>
      <c r="L37" s="1184"/>
      <c r="M37" s="1181">
        <v>281319</v>
      </c>
      <c r="N37" s="1183"/>
      <c r="O37" s="1181">
        <v>89</v>
      </c>
      <c r="P37" s="1181"/>
      <c r="Q37" s="1181" t="s">
        <v>133</v>
      </c>
      <c r="R37" s="1183"/>
      <c r="S37" s="1181">
        <v>2806</v>
      </c>
      <c r="T37" s="1181"/>
      <c r="U37" s="1181">
        <v>225</v>
      </c>
      <c r="V37" s="1183"/>
      <c r="W37" s="1181">
        <v>328</v>
      </c>
      <c r="X37" s="410"/>
      <c r="Y37" s="1185"/>
      <c r="Z37" s="1344"/>
    </row>
    <row r="38" spans="1:26" s="121" customFormat="1" ht="8.25" customHeight="1" x14ac:dyDescent="0.15">
      <c r="A38" s="410"/>
      <c r="B38" s="412" t="s">
        <v>757</v>
      </c>
      <c r="C38" s="110"/>
      <c r="D38" s="1186">
        <v>44</v>
      </c>
      <c r="E38" s="1186"/>
      <c r="F38" s="1186">
        <v>0</v>
      </c>
      <c r="G38" s="1187"/>
      <c r="H38" s="1186">
        <v>0</v>
      </c>
      <c r="I38" s="1440"/>
      <c r="J38" s="1186">
        <v>44</v>
      </c>
      <c r="K38" s="1188">
        <v>100</v>
      </c>
      <c r="L38" s="1188"/>
      <c r="M38" s="1186">
        <v>15547</v>
      </c>
      <c r="N38" s="1440"/>
      <c r="O38" s="1186">
        <v>85</v>
      </c>
      <c r="P38" s="1186"/>
      <c r="Q38" s="1186" t="s">
        <v>133</v>
      </c>
      <c r="R38" s="1440"/>
      <c r="S38" s="1186">
        <v>76</v>
      </c>
      <c r="T38" s="1186"/>
      <c r="U38" s="1181">
        <v>170</v>
      </c>
      <c r="V38" s="1440"/>
      <c r="W38" s="1186">
        <v>35</v>
      </c>
      <c r="X38" s="1438"/>
      <c r="Y38" s="111"/>
      <c r="Z38" s="1347"/>
    </row>
    <row r="39" spans="1:26" s="121" customFormat="1" ht="8.25" customHeight="1" x14ac:dyDescent="0.15">
      <c r="A39" s="2654"/>
      <c r="B39" s="2655"/>
      <c r="C39" s="123"/>
      <c r="D39" s="1189">
        <f>SUM(D31:D38)</f>
        <v>22468</v>
      </c>
      <c r="E39" s="1189"/>
      <c r="F39" s="1189">
        <f>SUM(F31:F38)</f>
        <v>69261</v>
      </c>
      <c r="G39" s="1174"/>
      <c r="H39" s="1189">
        <v>75</v>
      </c>
      <c r="I39" s="1175"/>
      <c r="J39" s="1189">
        <f>SUM(J31:J38)</f>
        <v>74582</v>
      </c>
      <c r="K39" s="1190">
        <v>1.27</v>
      </c>
      <c r="L39" s="1190"/>
      <c r="M39" s="1191">
        <f>SUM(M31:M38)</f>
        <v>10027613</v>
      </c>
      <c r="N39" s="1175"/>
      <c r="O39" s="1189">
        <v>92</v>
      </c>
      <c r="P39" s="1189"/>
      <c r="Q39" s="1189" t="s">
        <v>133</v>
      </c>
      <c r="R39" s="1175"/>
      <c r="S39" s="1189">
        <f>SUM(S31:S38)</f>
        <v>19155</v>
      </c>
      <c r="T39" s="1189"/>
      <c r="U39" s="1189">
        <v>26</v>
      </c>
      <c r="V39" s="1175"/>
      <c r="W39" s="1192">
        <f>SUM(W31:W38)</f>
        <v>841</v>
      </c>
      <c r="X39" s="1175"/>
      <c r="Y39" s="1189">
        <v>806</v>
      </c>
      <c r="Z39" s="1345"/>
    </row>
    <row r="40" spans="1:26" s="121" customFormat="1" ht="8.25" customHeight="1" x14ac:dyDescent="0.15">
      <c r="A40" s="2637" t="s">
        <v>538</v>
      </c>
      <c r="B40" s="2637"/>
      <c r="C40" s="181"/>
      <c r="D40" s="182"/>
      <c r="E40" s="182"/>
      <c r="F40" s="182"/>
      <c r="G40" s="184"/>
      <c r="H40" s="185"/>
      <c r="I40" s="186"/>
      <c r="J40" s="182"/>
      <c r="K40" s="1194"/>
      <c r="L40" s="1194"/>
      <c r="M40" s="1193"/>
      <c r="N40" s="186"/>
      <c r="O40" s="1195"/>
      <c r="P40" s="1195"/>
      <c r="Q40" s="189"/>
      <c r="R40" s="186"/>
      <c r="S40" s="182"/>
      <c r="T40" s="182"/>
      <c r="U40" s="1193"/>
      <c r="V40" s="186"/>
      <c r="W40" s="1193"/>
      <c r="X40" s="186"/>
      <c r="Y40" s="1193"/>
      <c r="Z40" s="1346"/>
    </row>
    <row r="41" spans="1:26" s="121" customFormat="1" ht="8.25" customHeight="1" x14ac:dyDescent="0.15">
      <c r="A41" s="1438"/>
      <c r="B41" s="1438" t="s">
        <v>750</v>
      </c>
      <c r="C41" s="110"/>
      <c r="D41" s="111">
        <v>3324</v>
      </c>
      <c r="E41" s="111"/>
      <c r="F41" s="111">
        <v>1767</v>
      </c>
      <c r="G41" s="113"/>
      <c r="H41" s="111">
        <v>75</v>
      </c>
      <c r="I41" s="1438"/>
      <c r="J41" s="111">
        <v>4646</v>
      </c>
      <c r="K41" s="1180">
        <v>0.11</v>
      </c>
      <c r="L41" s="1180"/>
      <c r="M41" s="111">
        <v>74650</v>
      </c>
      <c r="N41" s="1438"/>
      <c r="O41" s="111">
        <v>63</v>
      </c>
      <c r="P41" s="111"/>
      <c r="Q41" s="111" t="s">
        <v>133</v>
      </c>
      <c r="R41" s="1438"/>
      <c r="S41" s="111">
        <v>471</v>
      </c>
      <c r="T41" s="111"/>
      <c r="U41" s="111">
        <v>10</v>
      </c>
      <c r="V41" s="1438"/>
      <c r="W41" s="111">
        <v>2</v>
      </c>
      <c r="X41" s="1438"/>
      <c r="Y41" s="111"/>
      <c r="Z41" s="1344"/>
    </row>
    <row r="42" spans="1:26" s="121" customFormat="1" ht="8.25" customHeight="1" x14ac:dyDescent="0.15">
      <c r="A42" s="410"/>
      <c r="B42" s="410" t="s">
        <v>751</v>
      </c>
      <c r="C42" s="411"/>
      <c r="D42" s="1181">
        <v>60</v>
      </c>
      <c r="E42" s="1181"/>
      <c r="F42" s="1181">
        <v>13</v>
      </c>
      <c r="G42" s="1182"/>
      <c r="H42" s="1181">
        <v>17</v>
      </c>
      <c r="I42" s="1183"/>
      <c r="J42" s="1181">
        <v>63</v>
      </c>
      <c r="K42" s="1184">
        <v>0.22</v>
      </c>
      <c r="L42" s="1184"/>
      <c r="M42" s="1181">
        <v>17097</v>
      </c>
      <c r="N42" s="1183"/>
      <c r="O42" s="1181">
        <v>84</v>
      </c>
      <c r="P42" s="1181"/>
      <c r="Q42" s="1181" t="s">
        <v>133</v>
      </c>
      <c r="R42" s="1183"/>
      <c r="S42" s="1181">
        <v>24</v>
      </c>
      <c r="T42" s="1181"/>
      <c r="U42" s="1181">
        <v>38</v>
      </c>
      <c r="V42" s="1183"/>
      <c r="W42" s="1181">
        <v>0</v>
      </c>
      <c r="X42" s="410"/>
      <c r="Y42" s="1185"/>
      <c r="Z42" s="1344"/>
    </row>
    <row r="43" spans="1:26" s="121" customFormat="1" ht="8.25" customHeight="1" x14ac:dyDescent="0.15">
      <c r="A43" s="1438"/>
      <c r="B43" s="1438" t="s">
        <v>752</v>
      </c>
      <c r="C43" s="110"/>
      <c r="D43" s="1181">
        <v>755</v>
      </c>
      <c r="E43" s="1181"/>
      <c r="F43" s="1181">
        <v>589</v>
      </c>
      <c r="G43" s="1182"/>
      <c r="H43" s="1181">
        <v>58</v>
      </c>
      <c r="I43" s="1183"/>
      <c r="J43" s="1181">
        <v>1097</v>
      </c>
      <c r="K43" s="1184">
        <v>0.3</v>
      </c>
      <c r="L43" s="1184"/>
      <c r="M43" s="1181">
        <v>42475</v>
      </c>
      <c r="N43" s="1183"/>
      <c r="O43" s="1181">
        <v>75</v>
      </c>
      <c r="P43" s="1181"/>
      <c r="Q43" s="1181" t="s">
        <v>133</v>
      </c>
      <c r="R43" s="1183"/>
      <c r="S43" s="1181">
        <v>450</v>
      </c>
      <c r="T43" s="1181"/>
      <c r="U43" s="1181">
        <v>41</v>
      </c>
      <c r="V43" s="1183"/>
      <c r="W43" s="1181">
        <v>2</v>
      </c>
      <c r="X43" s="1438"/>
      <c r="Y43" s="111"/>
      <c r="Z43" s="1344"/>
    </row>
    <row r="44" spans="1:26" s="121" customFormat="1" ht="8.25" customHeight="1" x14ac:dyDescent="0.15">
      <c r="A44" s="410"/>
      <c r="B44" s="410" t="s">
        <v>753</v>
      </c>
      <c r="C44" s="411"/>
      <c r="D44" s="1181">
        <v>950</v>
      </c>
      <c r="E44" s="1181"/>
      <c r="F44" s="1181">
        <v>273</v>
      </c>
      <c r="G44" s="1182"/>
      <c r="H44" s="1181">
        <v>53</v>
      </c>
      <c r="I44" s="1183"/>
      <c r="J44" s="1181">
        <v>1096</v>
      </c>
      <c r="K44" s="1184">
        <v>0.61</v>
      </c>
      <c r="L44" s="1184"/>
      <c r="M44" s="1181">
        <v>30318</v>
      </c>
      <c r="N44" s="1183"/>
      <c r="O44" s="1181">
        <v>70</v>
      </c>
      <c r="P44" s="1181"/>
      <c r="Q44" s="1181" t="s">
        <v>133</v>
      </c>
      <c r="R44" s="1183"/>
      <c r="S44" s="1181">
        <v>673</v>
      </c>
      <c r="T44" s="1181"/>
      <c r="U44" s="1181">
        <v>61</v>
      </c>
      <c r="V44" s="1183"/>
      <c r="W44" s="1181">
        <v>5</v>
      </c>
      <c r="X44" s="410"/>
      <c r="Y44" s="1185"/>
      <c r="Z44" s="1344"/>
    </row>
    <row r="45" spans="1:26" s="121" customFormat="1" ht="8.25" customHeight="1" x14ac:dyDescent="0.15">
      <c r="A45" s="410"/>
      <c r="B45" s="410" t="s">
        <v>754</v>
      </c>
      <c r="C45" s="411"/>
      <c r="D45" s="1181">
        <v>4110</v>
      </c>
      <c r="E45" s="1181"/>
      <c r="F45" s="1181">
        <v>774</v>
      </c>
      <c r="G45" s="1182"/>
      <c r="H45" s="1181">
        <v>59</v>
      </c>
      <c r="I45" s="1183"/>
      <c r="J45" s="1181">
        <v>4569</v>
      </c>
      <c r="K45" s="1184">
        <v>1.21</v>
      </c>
      <c r="L45" s="1184"/>
      <c r="M45" s="1181">
        <v>124471</v>
      </c>
      <c r="N45" s="1183"/>
      <c r="O45" s="1181">
        <v>71</v>
      </c>
      <c r="P45" s="1181"/>
      <c r="Q45" s="1181" t="s">
        <v>133</v>
      </c>
      <c r="R45" s="1183"/>
      <c r="S45" s="1181">
        <v>3810</v>
      </c>
      <c r="T45" s="1181"/>
      <c r="U45" s="1181">
        <v>83</v>
      </c>
      <c r="V45" s="1183"/>
      <c r="W45" s="1181">
        <v>41</v>
      </c>
      <c r="X45" s="410"/>
      <c r="Y45" s="1185"/>
      <c r="Z45" s="1344"/>
    </row>
    <row r="46" spans="1:26" s="121" customFormat="1" ht="8.25" customHeight="1" x14ac:dyDescent="0.15">
      <c r="A46" s="410"/>
      <c r="B46" s="410" t="s">
        <v>755</v>
      </c>
      <c r="C46" s="411"/>
      <c r="D46" s="1181">
        <v>2324</v>
      </c>
      <c r="E46" s="1181"/>
      <c r="F46" s="1181">
        <v>158</v>
      </c>
      <c r="G46" s="1182"/>
      <c r="H46" s="1181">
        <v>67</v>
      </c>
      <c r="I46" s="1183"/>
      <c r="J46" s="1181">
        <v>2431</v>
      </c>
      <c r="K46" s="1184">
        <v>4.29</v>
      </c>
      <c r="L46" s="1184"/>
      <c r="M46" s="1181">
        <v>149086</v>
      </c>
      <c r="N46" s="1183"/>
      <c r="O46" s="1181">
        <v>79</v>
      </c>
      <c r="P46" s="1181"/>
      <c r="Q46" s="1181" t="s">
        <v>133</v>
      </c>
      <c r="R46" s="1183"/>
      <c r="S46" s="1181">
        <v>2275</v>
      </c>
      <c r="T46" s="1181"/>
      <c r="U46" s="1181">
        <v>94</v>
      </c>
      <c r="V46" s="1183"/>
      <c r="W46" s="1181">
        <v>72</v>
      </c>
      <c r="X46" s="410"/>
      <c r="Y46" s="1185"/>
      <c r="Z46" s="1344"/>
    </row>
    <row r="47" spans="1:26" s="121" customFormat="1" ht="8.25" customHeight="1" x14ac:dyDescent="0.15">
      <c r="A47" s="410"/>
      <c r="B47" s="410" t="s">
        <v>756</v>
      </c>
      <c r="C47" s="411"/>
      <c r="D47" s="1181">
        <v>567</v>
      </c>
      <c r="E47" s="1181"/>
      <c r="F47" s="1181">
        <v>291</v>
      </c>
      <c r="G47" s="1182"/>
      <c r="H47" s="1181">
        <v>61</v>
      </c>
      <c r="I47" s="1183"/>
      <c r="J47" s="1181">
        <v>743</v>
      </c>
      <c r="K47" s="1184">
        <v>52.4</v>
      </c>
      <c r="L47" s="1184"/>
      <c r="M47" s="1181">
        <v>289843</v>
      </c>
      <c r="N47" s="1183"/>
      <c r="O47" s="1181">
        <v>76</v>
      </c>
      <c r="P47" s="1181"/>
      <c r="Q47" s="1181" t="s">
        <v>133</v>
      </c>
      <c r="R47" s="1183"/>
      <c r="S47" s="1181">
        <v>526</v>
      </c>
      <c r="T47" s="1181"/>
      <c r="U47" s="1181">
        <v>71</v>
      </c>
      <c r="V47" s="1183"/>
      <c r="W47" s="1181">
        <v>88</v>
      </c>
      <c r="X47" s="410"/>
      <c r="Y47" s="1185"/>
      <c r="Z47" s="1344"/>
    </row>
    <row r="48" spans="1:26" s="121" customFormat="1" ht="8.25" customHeight="1" x14ac:dyDescent="0.15">
      <c r="A48" s="410"/>
      <c r="B48" s="412" t="s">
        <v>757</v>
      </c>
      <c r="C48" s="110"/>
      <c r="D48" s="1186">
        <v>67</v>
      </c>
      <c r="E48" s="1186"/>
      <c r="F48" s="1186">
        <v>1</v>
      </c>
      <c r="G48" s="1187"/>
      <c r="H48" s="1186">
        <v>58</v>
      </c>
      <c r="I48" s="1440"/>
      <c r="J48" s="1186">
        <v>68</v>
      </c>
      <c r="K48" s="1188">
        <v>100</v>
      </c>
      <c r="L48" s="1188"/>
      <c r="M48" s="1186">
        <v>11993</v>
      </c>
      <c r="N48" s="1440"/>
      <c r="O48" s="1186">
        <v>78</v>
      </c>
      <c r="P48" s="1186"/>
      <c r="Q48" s="1186" t="s">
        <v>133</v>
      </c>
      <c r="R48" s="1440"/>
      <c r="S48" s="1186">
        <v>12</v>
      </c>
      <c r="T48" s="1186"/>
      <c r="U48" s="1181">
        <v>17</v>
      </c>
      <c r="V48" s="1440"/>
      <c r="W48" s="1186">
        <v>63</v>
      </c>
      <c r="X48" s="1438"/>
      <c r="Y48" s="111"/>
      <c r="Z48" s="1347"/>
    </row>
    <row r="49" spans="1:26" s="121" customFormat="1" ht="8.25" customHeight="1" x14ac:dyDescent="0.15">
      <c r="A49" s="2656"/>
      <c r="B49" s="2656"/>
      <c r="C49" s="123"/>
      <c r="D49" s="1189">
        <f>SUM(D41:D48)</f>
        <v>12157</v>
      </c>
      <c r="E49" s="1189"/>
      <c r="F49" s="1189">
        <f>SUM(F41:F48)</f>
        <v>3866</v>
      </c>
      <c r="G49" s="1174"/>
      <c r="H49" s="1189">
        <v>66</v>
      </c>
      <c r="I49" s="1175"/>
      <c r="J49" s="1189">
        <f>SUM(J41:J48)</f>
        <v>14713</v>
      </c>
      <c r="K49" s="1190">
        <v>4.29</v>
      </c>
      <c r="L49" s="1190"/>
      <c r="M49" s="1191">
        <f>SUM(M41:M48)</f>
        <v>739933</v>
      </c>
      <c r="N49" s="1175"/>
      <c r="O49" s="1189">
        <v>70</v>
      </c>
      <c r="P49" s="1189"/>
      <c r="Q49" s="1189" t="s">
        <v>133</v>
      </c>
      <c r="R49" s="1175"/>
      <c r="S49" s="1189">
        <f>SUM(S41:S48)</f>
        <v>8241</v>
      </c>
      <c r="T49" s="1189"/>
      <c r="U49" s="1189">
        <v>56</v>
      </c>
      <c r="V49" s="1175"/>
      <c r="W49" s="1192">
        <f>SUM(W41:W48)</f>
        <v>273</v>
      </c>
      <c r="X49" s="1175"/>
      <c r="Y49" s="1189">
        <v>140</v>
      </c>
      <c r="Z49" s="1345"/>
    </row>
    <row r="50" spans="1:26" s="121" customFormat="1" ht="10.5" customHeight="1" thickBot="1" x14ac:dyDescent="0.2">
      <c r="A50" s="2657" t="s">
        <v>539</v>
      </c>
      <c r="B50" s="2657"/>
      <c r="C50" s="196"/>
      <c r="D50" s="1196">
        <f>D49+D39+D29+D19+'RC6_B&amp;G PQ2'!D19+'RC6_B&amp;G PQ2'!D29+'RC6_B&amp;G PQ2'!D39</f>
        <v>409804</v>
      </c>
      <c r="E50" s="1196"/>
      <c r="F50" s="1196">
        <f>F49+F39+F29+F19+'RC6_B&amp;G PQ2'!F19+'RC6_B&amp;G PQ2'!F29+'RC6_B&amp;G PQ2'!F39</f>
        <v>293927</v>
      </c>
      <c r="G50" s="1197"/>
      <c r="H50" s="1196">
        <v>70</v>
      </c>
      <c r="I50" s="1198"/>
      <c r="J50" s="1196">
        <f>J49+J39+J29+J19+'RC6_B&amp;G PQ2'!J19+'RC6_B&amp;G PQ2'!J29+'RC6_B&amp;G PQ2'!J39</f>
        <v>615342</v>
      </c>
      <c r="K50" s="1199">
        <v>0.41</v>
      </c>
      <c r="L50" s="1199"/>
      <c r="M50" s="1196">
        <f>M49+M39+M29+M19+'RC6_B&amp;G PQ2'!M19+'RC6_B&amp;G PQ2'!M29+'RC6_B&amp;G PQ2'!M39</f>
        <v>12179857</v>
      </c>
      <c r="N50" s="1198"/>
      <c r="O50" s="1196">
        <v>17</v>
      </c>
      <c r="P50" s="1196"/>
      <c r="Q50" s="1196" t="s">
        <v>133</v>
      </c>
      <c r="R50" s="1198"/>
      <c r="S50" s="1196">
        <f>S49+S39+S29+S19+'RC6_B&amp;G PQ2'!S19+'RC6_B&amp;G PQ2'!S29+'RC6_B&amp;G PQ2'!S39</f>
        <v>120234</v>
      </c>
      <c r="T50" s="1196"/>
      <c r="U50" s="1196">
        <v>20</v>
      </c>
      <c r="V50" s="1198"/>
      <c r="W50" s="1196">
        <f>W49+W39+W29+W19+'RC6_B&amp;G PQ2'!W19+'RC6_B&amp;G PQ2'!W29+'RC6_B&amp;G PQ2'!W39</f>
        <v>1801</v>
      </c>
      <c r="X50" s="1198"/>
      <c r="Y50" s="1196">
        <f>Y49+Y39+Y29+Y19+'RC6_B&amp;G PQ2'!Y19+'RC6_B&amp;G PQ2'!Y29+'RC6_B&amp;G PQ2'!Y39</f>
        <v>1238</v>
      </c>
      <c r="Z50" s="197"/>
    </row>
    <row r="51" spans="1:26" s="121" customFormat="1" ht="2.25" customHeight="1" x14ac:dyDescent="0.15">
      <c r="A51" s="2651"/>
      <c r="B51" s="2651"/>
      <c r="C51" s="2651"/>
      <c r="D51" s="2651"/>
      <c r="E51" s="2651"/>
      <c r="F51" s="2651"/>
      <c r="G51" s="2651"/>
      <c r="H51" s="2651"/>
      <c r="I51" s="2651"/>
      <c r="J51" s="2651"/>
      <c r="K51" s="2651"/>
      <c r="L51" s="2651"/>
      <c r="M51" s="2651"/>
      <c r="N51" s="2651"/>
      <c r="O51" s="2651"/>
      <c r="P51" s="2651"/>
      <c r="Q51" s="2651"/>
      <c r="R51" s="2651"/>
      <c r="S51" s="2651"/>
      <c r="T51" s="2651"/>
      <c r="U51" s="2651"/>
      <c r="V51" s="2651"/>
      <c r="W51" s="2651"/>
      <c r="X51" s="2651"/>
      <c r="Y51" s="2651"/>
      <c r="Z51" s="1438"/>
    </row>
    <row r="52" spans="1:26" s="98" customFormat="1" ht="12" customHeight="1" x14ac:dyDescent="0.15">
      <c r="A52" s="2659" t="s">
        <v>1281</v>
      </c>
      <c r="B52" s="2659"/>
      <c r="C52" s="2659"/>
      <c r="D52" s="2659"/>
      <c r="E52" s="2659"/>
      <c r="F52" s="2659"/>
      <c r="G52" s="2659"/>
      <c r="H52" s="2659"/>
      <c r="I52" s="2659"/>
      <c r="J52" s="2659"/>
      <c r="K52" s="2659"/>
      <c r="L52" s="2659"/>
      <c r="M52" s="2659"/>
      <c r="N52" s="2659"/>
      <c r="O52" s="2659"/>
      <c r="P52" s="2659"/>
      <c r="Q52" s="2659"/>
      <c r="R52" s="2659"/>
      <c r="S52" s="2659"/>
      <c r="T52" s="2659"/>
      <c r="U52" s="2659"/>
      <c r="V52" s="2659"/>
      <c r="W52" s="2659"/>
      <c r="X52" s="2659"/>
      <c r="Y52" s="2659"/>
      <c r="Z52" s="2659"/>
    </row>
  </sheetData>
  <mergeCells count="27">
    <mergeCell ref="A52:Z52"/>
    <mergeCell ref="A9:B9"/>
    <mergeCell ref="A10:B10"/>
    <mergeCell ref="A19:B19"/>
    <mergeCell ref="A20:B20"/>
    <mergeCell ref="A29:B29"/>
    <mergeCell ref="A30:B30"/>
    <mergeCell ref="A39:B39"/>
    <mergeCell ref="A40:B40"/>
    <mergeCell ref="A49:B49"/>
    <mergeCell ref="A50:B50"/>
    <mergeCell ref="A51:Y51"/>
    <mergeCell ref="C7:D7"/>
    <mergeCell ref="E7:F7"/>
    <mergeCell ref="I7:J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22" zoomScaleNormal="100" zoomScaleSheetLayoutView="100" workbookViewId="0">
      <selection activeCell="G38" sqref="G38"/>
    </sheetView>
  </sheetViews>
  <sheetFormatPr defaultColWidth="9.140625" defaultRowHeight="11.25" x14ac:dyDescent="0.2"/>
  <cols>
    <col min="1" max="1" width="2.140625" style="15" customWidth="1"/>
    <col min="2" max="2" width="12.7109375" style="15" customWidth="1"/>
    <col min="3" max="3" width="44.42578125" style="15" customWidth="1"/>
    <col min="4" max="4" width="8.42578125" style="15" customWidth="1"/>
    <col min="5" max="5" width="7.140625" style="15" customWidth="1"/>
    <col min="6" max="6" width="10.140625" style="15" customWidth="1"/>
    <col min="7" max="12" width="7.140625" style="15" customWidth="1"/>
    <col min="13" max="13" width="8.140625" style="15" customWidth="1"/>
    <col min="14" max="14" width="1.28515625" style="15" customWidth="1"/>
    <col min="15" max="15" width="9.140625" style="15" customWidth="1"/>
    <col min="16" max="16384" width="9.140625" style="15"/>
  </cols>
  <sheetData>
    <row r="1" spans="1:14" ht="19.5" customHeight="1" x14ac:dyDescent="0.25">
      <c r="A1" s="2297" t="s">
        <v>1212</v>
      </c>
      <c r="B1" s="2297"/>
      <c r="C1" s="2297"/>
      <c r="D1" s="2297"/>
      <c r="E1" s="2297"/>
      <c r="F1" s="2297"/>
      <c r="G1" s="2297"/>
      <c r="H1" s="2297"/>
      <c r="I1" s="2297"/>
      <c r="J1" s="2297"/>
      <c r="K1" s="2297"/>
      <c r="L1" s="2297"/>
      <c r="M1" s="2297"/>
      <c r="N1" s="2297"/>
    </row>
    <row r="2" spans="1:14" ht="9" customHeight="1" x14ac:dyDescent="0.25">
      <c r="A2" s="2426"/>
      <c r="B2" s="2426"/>
      <c r="C2" s="2426"/>
      <c r="D2" s="2426"/>
      <c r="E2" s="2426"/>
      <c r="F2" s="2426"/>
      <c r="G2" s="2426"/>
      <c r="H2" s="2426"/>
      <c r="I2" s="2426"/>
      <c r="J2" s="2426"/>
      <c r="K2" s="2426"/>
      <c r="L2" s="2426"/>
      <c r="M2" s="2426"/>
      <c r="N2" s="264"/>
    </row>
    <row r="3" spans="1:14" ht="10.5" customHeight="1" x14ac:dyDescent="0.2">
      <c r="A3" s="2382" t="s">
        <v>420</v>
      </c>
      <c r="B3" s="2382"/>
      <c r="C3" s="2681"/>
      <c r="D3" s="2554" t="s">
        <v>1274</v>
      </c>
      <c r="E3" s="2555"/>
      <c r="F3" s="2555"/>
      <c r="G3" s="2555"/>
      <c r="H3" s="2555"/>
      <c r="I3" s="2555"/>
      <c r="J3" s="2555"/>
      <c r="K3" s="2555"/>
      <c r="L3" s="2555"/>
      <c r="M3" s="2555"/>
      <c r="N3" s="2556"/>
    </row>
    <row r="4" spans="1:14" ht="10.5" customHeight="1" x14ac:dyDescent="0.2">
      <c r="A4" s="2682" t="s">
        <v>562</v>
      </c>
      <c r="B4" s="2682"/>
      <c r="C4" s="2682"/>
      <c r="D4" s="2682"/>
      <c r="E4" s="2682"/>
      <c r="F4" s="2682"/>
      <c r="G4" s="2682"/>
      <c r="H4" s="2682"/>
      <c r="I4" s="2682"/>
      <c r="J4" s="2682"/>
      <c r="K4" s="2682"/>
      <c r="L4" s="2682"/>
      <c r="M4" s="2682"/>
      <c r="N4" s="457"/>
    </row>
    <row r="5" spans="1:14" ht="12" customHeight="1" x14ac:dyDescent="0.2">
      <c r="A5" s="2551" t="s">
        <v>1278</v>
      </c>
      <c r="B5" s="2551"/>
      <c r="C5" s="2551"/>
      <c r="D5" s="2551"/>
      <c r="E5" s="2551"/>
      <c r="F5" s="2551"/>
      <c r="G5" s="2551"/>
      <c r="H5" s="2551"/>
      <c r="I5" s="2551"/>
      <c r="J5" s="2551"/>
      <c r="K5" s="2551"/>
      <c r="L5" s="2551"/>
      <c r="M5" s="2551"/>
      <c r="N5" s="40"/>
    </row>
    <row r="6" spans="1:14" ht="10.5" customHeight="1" x14ac:dyDescent="0.2">
      <c r="C6" s="40"/>
      <c r="D6" s="144"/>
      <c r="E6" s="1004"/>
      <c r="F6" s="1004"/>
      <c r="G6" s="1004"/>
      <c r="H6" s="1004"/>
      <c r="I6" s="1004"/>
      <c r="J6" s="1004"/>
      <c r="K6" s="1004"/>
      <c r="L6" s="1004"/>
      <c r="M6" s="1004"/>
      <c r="N6" s="145"/>
    </row>
    <row r="7" spans="1:14" ht="10.5" customHeight="1" x14ac:dyDescent="0.2">
      <c r="A7" s="40"/>
      <c r="B7" s="40"/>
      <c r="C7" s="40"/>
      <c r="D7" s="146" t="s">
        <v>493</v>
      </c>
      <c r="E7" s="1005" t="s">
        <v>493</v>
      </c>
      <c r="F7" s="1005" t="s">
        <v>566</v>
      </c>
      <c r="G7" s="1005"/>
      <c r="H7" s="1005"/>
      <c r="I7" s="1005"/>
      <c r="J7" s="1005"/>
      <c r="K7" s="1005"/>
      <c r="L7" s="1005"/>
      <c r="M7" s="1005"/>
      <c r="N7" s="139"/>
    </row>
    <row r="8" spans="1:14" ht="10.5" customHeight="1" x14ac:dyDescent="0.2">
      <c r="A8" s="2683" t="s">
        <v>574</v>
      </c>
      <c r="B8" s="2683"/>
      <c r="C8" s="78" t="s">
        <v>530</v>
      </c>
      <c r="D8" s="146" t="s">
        <v>564</v>
      </c>
      <c r="E8" s="1005" t="s">
        <v>788</v>
      </c>
      <c r="F8" s="1005" t="s">
        <v>567</v>
      </c>
      <c r="G8" s="2430" t="s">
        <v>563</v>
      </c>
      <c r="H8" s="2430"/>
      <c r="I8" s="2430"/>
      <c r="J8" s="2430"/>
      <c r="K8" s="2430"/>
      <c r="L8" s="1005"/>
      <c r="M8" s="1005" t="s">
        <v>572</v>
      </c>
      <c r="N8" s="139"/>
    </row>
    <row r="9" spans="1:14" ht="10.15" customHeight="1" x14ac:dyDescent="0.2">
      <c r="A9" s="2679" t="s">
        <v>419</v>
      </c>
      <c r="B9" s="2679"/>
      <c r="C9" s="147" t="s">
        <v>787</v>
      </c>
      <c r="D9" s="148" t="s">
        <v>565</v>
      </c>
      <c r="E9" s="1008" t="s">
        <v>565</v>
      </c>
      <c r="F9" s="1008" t="s">
        <v>496</v>
      </c>
      <c r="G9" s="1008" t="s">
        <v>568</v>
      </c>
      <c r="H9" s="1008" t="s">
        <v>569</v>
      </c>
      <c r="I9" s="1008" t="s">
        <v>570</v>
      </c>
      <c r="J9" s="1008" t="s">
        <v>571</v>
      </c>
      <c r="K9" s="1008" t="s">
        <v>11</v>
      </c>
      <c r="L9" s="1008" t="s">
        <v>495</v>
      </c>
      <c r="M9" s="1008" t="s">
        <v>573</v>
      </c>
      <c r="N9" s="149"/>
    </row>
    <row r="10" spans="1:14" ht="10.5" customHeight="1" x14ac:dyDescent="0.2">
      <c r="A10" s="2680" t="s">
        <v>575</v>
      </c>
      <c r="B10" s="2680"/>
      <c r="C10" s="458" t="s">
        <v>1369</v>
      </c>
      <c r="D10" s="495">
        <v>0</v>
      </c>
      <c r="E10" s="171">
        <v>0</v>
      </c>
      <c r="F10" s="171">
        <v>50</v>
      </c>
      <c r="G10" s="171">
        <v>0</v>
      </c>
      <c r="H10" s="171">
        <v>0</v>
      </c>
      <c r="I10" s="171">
        <v>0</v>
      </c>
      <c r="J10" s="171">
        <v>0</v>
      </c>
      <c r="K10" s="1734">
        <f>SUM(G10:J10)</f>
        <v>0</v>
      </c>
      <c r="L10" s="171">
        <v>0</v>
      </c>
      <c r="M10" s="171">
        <v>0</v>
      </c>
      <c r="N10" s="150"/>
    </row>
    <row r="11" spans="1:14" ht="10.5" customHeight="1" x14ac:dyDescent="0.2">
      <c r="A11" s="2677"/>
      <c r="B11" s="2677"/>
      <c r="C11" s="459" t="s">
        <v>789</v>
      </c>
      <c r="D11" s="1735">
        <v>330</v>
      </c>
      <c r="E11" s="1736">
        <v>0</v>
      </c>
      <c r="F11" s="1736">
        <v>70</v>
      </c>
      <c r="G11" s="1736">
        <v>0</v>
      </c>
      <c r="H11" s="1736">
        <v>0</v>
      </c>
      <c r="I11" s="1736">
        <v>0</v>
      </c>
      <c r="J11" s="1736">
        <v>330</v>
      </c>
      <c r="K11" s="1737">
        <f>SUM(G11:J11)</f>
        <v>330</v>
      </c>
      <c r="L11" s="1736">
        <v>245</v>
      </c>
      <c r="M11" s="1736">
        <v>1</v>
      </c>
      <c r="N11" s="150"/>
    </row>
    <row r="12" spans="1:14" ht="10.5" customHeight="1" x14ac:dyDescent="0.2">
      <c r="A12" s="2677" t="s">
        <v>576</v>
      </c>
      <c r="B12" s="2677"/>
      <c r="C12" s="459" t="s">
        <v>1369</v>
      </c>
      <c r="D12" s="1735">
        <v>0</v>
      </c>
      <c r="E12" s="1736">
        <v>0</v>
      </c>
      <c r="F12" s="1736">
        <v>70</v>
      </c>
      <c r="G12" s="1736">
        <v>0</v>
      </c>
      <c r="H12" s="1736">
        <v>0</v>
      </c>
      <c r="I12" s="1736">
        <v>0</v>
      </c>
      <c r="J12" s="1736">
        <v>0</v>
      </c>
      <c r="K12" s="1737">
        <f t="shared" ref="K12:K16" si="0">SUM(G12:J12)</f>
        <v>0</v>
      </c>
      <c r="L12" s="1736">
        <v>0</v>
      </c>
      <c r="M12" s="1736">
        <v>0</v>
      </c>
      <c r="N12" s="150"/>
    </row>
    <row r="13" spans="1:14" ht="10.5" customHeight="1" x14ac:dyDescent="0.2">
      <c r="A13" s="2677"/>
      <c r="B13" s="2677"/>
      <c r="C13" s="459" t="s">
        <v>789</v>
      </c>
      <c r="D13" s="1735">
        <v>114</v>
      </c>
      <c r="E13" s="1736">
        <v>0</v>
      </c>
      <c r="F13" s="1736">
        <v>90</v>
      </c>
      <c r="G13" s="1736">
        <v>0</v>
      </c>
      <c r="H13" s="1736">
        <v>0</v>
      </c>
      <c r="I13" s="1736">
        <v>0</v>
      </c>
      <c r="J13" s="1736">
        <v>114</v>
      </c>
      <c r="K13" s="1737">
        <f t="shared" si="0"/>
        <v>114</v>
      </c>
      <c r="L13" s="1736">
        <v>109</v>
      </c>
      <c r="M13" s="1736">
        <v>1</v>
      </c>
      <c r="N13" s="150"/>
    </row>
    <row r="14" spans="1:14" ht="10.5" customHeight="1" x14ac:dyDescent="0.2">
      <c r="A14" s="2677" t="s">
        <v>577</v>
      </c>
      <c r="B14" s="2677"/>
      <c r="C14" s="460"/>
      <c r="D14" s="1735">
        <v>29</v>
      </c>
      <c r="E14" s="1736">
        <v>0</v>
      </c>
      <c r="F14" s="1736">
        <v>115</v>
      </c>
      <c r="G14" s="1736">
        <v>0</v>
      </c>
      <c r="H14" s="1736">
        <v>0</v>
      </c>
      <c r="I14" s="1736">
        <v>0</v>
      </c>
      <c r="J14" s="1736">
        <v>29</v>
      </c>
      <c r="K14" s="1737">
        <f t="shared" si="0"/>
        <v>29</v>
      </c>
      <c r="L14" s="1736">
        <v>35</v>
      </c>
      <c r="M14" s="1736">
        <v>1</v>
      </c>
      <c r="N14" s="150"/>
    </row>
    <row r="15" spans="1:14" ht="10.5" customHeight="1" x14ac:dyDescent="0.2">
      <c r="A15" s="2677" t="s">
        <v>578</v>
      </c>
      <c r="B15" s="2677"/>
      <c r="C15" s="461"/>
      <c r="D15" s="1735">
        <v>0</v>
      </c>
      <c r="E15" s="1736">
        <v>0</v>
      </c>
      <c r="F15" s="1736">
        <v>250</v>
      </c>
      <c r="G15" s="1736">
        <v>0</v>
      </c>
      <c r="H15" s="1736">
        <v>0</v>
      </c>
      <c r="I15" s="1736">
        <v>0</v>
      </c>
      <c r="J15" s="1736">
        <v>0</v>
      </c>
      <c r="K15" s="1737">
        <f t="shared" si="0"/>
        <v>0</v>
      </c>
      <c r="L15" s="1736">
        <v>0</v>
      </c>
      <c r="M15" s="1736">
        <v>0</v>
      </c>
      <c r="N15" s="150"/>
    </row>
    <row r="16" spans="1:14" ht="10.5" customHeight="1" x14ac:dyDescent="0.2">
      <c r="A16" s="2678" t="s">
        <v>579</v>
      </c>
      <c r="B16" s="2678"/>
      <c r="C16" s="151"/>
      <c r="D16" s="1738">
        <v>0</v>
      </c>
      <c r="E16" s="1739">
        <v>0</v>
      </c>
      <c r="F16" s="1739" t="s">
        <v>29</v>
      </c>
      <c r="G16" s="1739">
        <v>0</v>
      </c>
      <c r="H16" s="1739">
        <v>0</v>
      </c>
      <c r="I16" s="1739">
        <v>0</v>
      </c>
      <c r="J16" s="1739">
        <v>0</v>
      </c>
      <c r="K16" s="1740">
        <f t="shared" si="0"/>
        <v>0</v>
      </c>
      <c r="L16" s="1739">
        <v>0</v>
      </c>
      <c r="M16" s="1739">
        <v>0</v>
      </c>
      <c r="N16" s="152"/>
    </row>
    <row r="17" spans="1:14" ht="12" customHeight="1" thickBot="1" x14ac:dyDescent="0.25">
      <c r="A17" s="2624" t="s">
        <v>11</v>
      </c>
      <c r="B17" s="2624"/>
      <c r="C17" s="153"/>
      <c r="D17" s="1741">
        <f>SUM(D10:D16)</f>
        <v>473</v>
      </c>
      <c r="E17" s="1742">
        <f>SUM(E10:E16)</f>
        <v>0</v>
      </c>
      <c r="F17" s="1742"/>
      <c r="G17" s="1338">
        <v>0</v>
      </c>
      <c r="H17" s="1338">
        <v>0</v>
      </c>
      <c r="I17" s="1338">
        <v>0</v>
      </c>
      <c r="J17" s="1338">
        <f>SUM(J10:J16)</f>
        <v>473</v>
      </c>
      <c r="K17" s="1338">
        <f>SUM(K10:K16)</f>
        <v>473</v>
      </c>
      <c r="L17" s="1338">
        <f>SUM(L10:L16)</f>
        <v>389</v>
      </c>
      <c r="M17" s="1338">
        <f>SUM(M10:M16)</f>
        <v>3</v>
      </c>
      <c r="N17" s="48"/>
    </row>
    <row r="18" spans="1:14" s="1327" customFormat="1" ht="9" customHeight="1" x14ac:dyDescent="0.25">
      <c r="A18" s="1572"/>
      <c r="B18" s="1572"/>
      <c r="C18" s="1572"/>
      <c r="D18" s="1572"/>
      <c r="E18" s="1572"/>
      <c r="F18" s="1572"/>
      <c r="G18" s="1572"/>
      <c r="H18" s="1572"/>
      <c r="I18" s="1572"/>
      <c r="J18" s="1572"/>
      <c r="K18" s="1572"/>
      <c r="L18" s="1572"/>
      <c r="M18" s="1572"/>
      <c r="N18" s="1572"/>
    </row>
    <row r="19" spans="1:14" s="1327" customFormat="1" ht="10.5" customHeight="1" x14ac:dyDescent="0.2">
      <c r="A19" s="2382" t="s">
        <v>420</v>
      </c>
      <c r="B19" s="2382"/>
      <c r="C19" s="2681"/>
      <c r="D19" s="2550" t="s">
        <v>949</v>
      </c>
      <c r="E19" s="2551"/>
      <c r="F19" s="2551"/>
      <c r="G19" s="2551"/>
      <c r="H19" s="2551"/>
      <c r="I19" s="2551"/>
      <c r="J19" s="2551"/>
      <c r="K19" s="2551"/>
      <c r="L19" s="2551"/>
      <c r="M19" s="2551"/>
      <c r="N19" s="2552"/>
    </row>
    <row r="20" spans="1:14" s="1327" customFormat="1" ht="10.5" customHeight="1" x14ac:dyDescent="0.2">
      <c r="A20" s="2682" t="s">
        <v>562</v>
      </c>
      <c r="B20" s="2682"/>
      <c r="C20" s="2682"/>
      <c r="D20" s="2682"/>
      <c r="E20" s="2682"/>
      <c r="F20" s="2682"/>
      <c r="G20" s="2682"/>
      <c r="H20" s="2682"/>
      <c r="I20" s="2682"/>
      <c r="J20" s="2682"/>
      <c r="K20" s="2682"/>
      <c r="L20" s="2682"/>
      <c r="M20" s="2682"/>
      <c r="N20" s="457"/>
    </row>
    <row r="21" spans="1:14" s="1327" customFormat="1" ht="12" customHeight="1" x14ac:dyDescent="0.2">
      <c r="A21" s="2551" t="s">
        <v>1278</v>
      </c>
      <c r="B21" s="2551"/>
      <c r="C21" s="2551"/>
      <c r="D21" s="2551"/>
      <c r="E21" s="2551"/>
      <c r="F21" s="2551"/>
      <c r="G21" s="2551"/>
      <c r="H21" s="2551"/>
      <c r="I21" s="2551"/>
      <c r="J21" s="2551"/>
      <c r="K21" s="2551"/>
      <c r="L21" s="2551"/>
      <c r="M21" s="2551"/>
      <c r="N21" s="40"/>
    </row>
    <row r="22" spans="1:14" s="1327" customFormat="1" ht="10.5" customHeight="1" x14ac:dyDescent="0.2">
      <c r="C22" s="40"/>
      <c r="D22" s="144"/>
      <c r="E22" s="1571"/>
      <c r="F22" s="1571"/>
      <c r="G22" s="1571"/>
      <c r="H22" s="1571"/>
      <c r="I22" s="1571"/>
      <c r="J22" s="1571"/>
      <c r="K22" s="1571"/>
      <c r="L22" s="1571"/>
      <c r="M22" s="1571"/>
      <c r="N22" s="145"/>
    </row>
    <row r="23" spans="1:14" s="1327" customFormat="1" ht="10.5" customHeight="1" x14ac:dyDescent="0.2">
      <c r="A23" s="40"/>
      <c r="B23" s="40"/>
      <c r="C23" s="40"/>
      <c r="D23" s="146" t="s">
        <v>493</v>
      </c>
      <c r="E23" s="1570" t="s">
        <v>493</v>
      </c>
      <c r="F23" s="1570" t="s">
        <v>566</v>
      </c>
      <c r="G23" s="1570"/>
      <c r="H23" s="1570"/>
      <c r="I23" s="1570"/>
      <c r="J23" s="1570"/>
      <c r="K23" s="1570"/>
      <c r="L23" s="1570"/>
      <c r="M23" s="1570"/>
      <c r="N23" s="139"/>
    </row>
    <row r="24" spans="1:14" s="1327" customFormat="1" ht="10.5" customHeight="1" x14ac:dyDescent="0.2">
      <c r="A24" s="2683" t="s">
        <v>574</v>
      </c>
      <c r="B24" s="2683"/>
      <c r="C24" s="78" t="s">
        <v>530</v>
      </c>
      <c r="D24" s="146" t="s">
        <v>564</v>
      </c>
      <c r="E24" s="1570" t="s">
        <v>788</v>
      </c>
      <c r="F24" s="1570" t="s">
        <v>567</v>
      </c>
      <c r="G24" s="2430" t="s">
        <v>563</v>
      </c>
      <c r="H24" s="2430"/>
      <c r="I24" s="2430"/>
      <c r="J24" s="2430"/>
      <c r="K24" s="2430"/>
      <c r="L24" s="1570"/>
      <c r="M24" s="1570" t="s">
        <v>572</v>
      </c>
      <c r="N24" s="139"/>
    </row>
    <row r="25" spans="1:14" s="1327" customFormat="1" ht="10.5" customHeight="1" x14ac:dyDescent="0.2">
      <c r="A25" s="2679" t="s">
        <v>419</v>
      </c>
      <c r="B25" s="2679"/>
      <c r="C25" s="147" t="s">
        <v>787</v>
      </c>
      <c r="D25" s="148" t="s">
        <v>565</v>
      </c>
      <c r="E25" s="1569" t="s">
        <v>565</v>
      </c>
      <c r="F25" s="1569" t="s">
        <v>496</v>
      </c>
      <c r="G25" s="1569" t="s">
        <v>568</v>
      </c>
      <c r="H25" s="1569" t="s">
        <v>569</v>
      </c>
      <c r="I25" s="1569" t="s">
        <v>570</v>
      </c>
      <c r="J25" s="1569" t="s">
        <v>571</v>
      </c>
      <c r="K25" s="1569" t="s">
        <v>11</v>
      </c>
      <c r="L25" s="1569" t="s">
        <v>495</v>
      </c>
      <c r="M25" s="1569" t="s">
        <v>573</v>
      </c>
      <c r="N25" s="149"/>
    </row>
    <row r="26" spans="1:14" s="1327" customFormat="1" ht="10.5" customHeight="1" x14ac:dyDescent="0.2">
      <c r="A26" s="2680" t="s">
        <v>575</v>
      </c>
      <c r="B26" s="2680"/>
      <c r="C26" s="458" t="s">
        <v>1369</v>
      </c>
      <c r="D26" s="1280">
        <v>0</v>
      </c>
      <c r="E26" s="1281">
        <v>0</v>
      </c>
      <c r="F26" s="1281">
        <v>50</v>
      </c>
      <c r="G26" s="1281">
        <v>0</v>
      </c>
      <c r="H26" s="1281">
        <v>0</v>
      </c>
      <c r="I26" s="1281">
        <v>0</v>
      </c>
      <c r="J26" s="1281">
        <v>0</v>
      </c>
      <c r="K26" s="1512">
        <f>SUM(G26:J26)</f>
        <v>0</v>
      </c>
      <c r="L26" s="1281">
        <v>0</v>
      </c>
      <c r="M26" s="1281">
        <v>0</v>
      </c>
      <c r="N26" s="150"/>
    </row>
    <row r="27" spans="1:14" s="1327" customFormat="1" ht="10.5" customHeight="1" x14ac:dyDescent="0.2">
      <c r="A27" s="2677"/>
      <c r="B27" s="2677"/>
      <c r="C27" s="459" t="s">
        <v>789</v>
      </c>
      <c r="D27" s="1513">
        <v>404</v>
      </c>
      <c r="E27" s="1514">
        <v>3</v>
      </c>
      <c r="F27" s="1514">
        <v>70</v>
      </c>
      <c r="G27" s="1514">
        <v>0</v>
      </c>
      <c r="H27" s="1514">
        <v>0</v>
      </c>
      <c r="I27" s="1514">
        <v>0</v>
      </c>
      <c r="J27" s="1514">
        <v>407</v>
      </c>
      <c r="K27" s="1515">
        <f>SUM(G27:J27)</f>
        <v>407</v>
      </c>
      <c r="L27" s="1514">
        <v>301</v>
      </c>
      <c r="M27" s="1514">
        <v>2</v>
      </c>
      <c r="N27" s="150"/>
    </row>
    <row r="28" spans="1:14" s="1327" customFormat="1" ht="10.5" customHeight="1" x14ac:dyDescent="0.2">
      <c r="A28" s="2677" t="s">
        <v>576</v>
      </c>
      <c r="B28" s="2677"/>
      <c r="C28" s="459" t="s">
        <v>1369</v>
      </c>
      <c r="D28" s="1513">
        <v>0</v>
      </c>
      <c r="E28" s="1514">
        <v>0</v>
      </c>
      <c r="F28" s="1514">
        <v>70</v>
      </c>
      <c r="G28" s="1514">
        <v>0</v>
      </c>
      <c r="H28" s="1514">
        <v>0</v>
      </c>
      <c r="I28" s="1514">
        <v>0</v>
      </c>
      <c r="J28" s="1514">
        <v>0</v>
      </c>
      <c r="K28" s="1515">
        <f t="shared" ref="K28:K32" si="1">SUM(G28:J28)</f>
        <v>0</v>
      </c>
      <c r="L28" s="1514">
        <v>0</v>
      </c>
      <c r="M28" s="1514">
        <v>0</v>
      </c>
      <c r="N28" s="150"/>
    </row>
    <row r="29" spans="1:14" s="1327" customFormat="1" ht="10.5" customHeight="1" x14ac:dyDescent="0.2">
      <c r="A29" s="2677"/>
      <c r="B29" s="2677"/>
      <c r="C29" s="459" t="s">
        <v>789</v>
      </c>
      <c r="D29" s="1513">
        <v>94</v>
      </c>
      <c r="E29" s="1514">
        <v>0</v>
      </c>
      <c r="F29" s="1514">
        <v>90</v>
      </c>
      <c r="G29" s="1514">
        <v>0</v>
      </c>
      <c r="H29" s="1514">
        <v>0</v>
      </c>
      <c r="I29" s="1514">
        <v>0</v>
      </c>
      <c r="J29" s="1514">
        <v>94</v>
      </c>
      <c r="K29" s="1515">
        <f t="shared" si="1"/>
        <v>94</v>
      </c>
      <c r="L29" s="1514">
        <v>90</v>
      </c>
      <c r="M29" s="1514">
        <v>1</v>
      </c>
      <c r="N29" s="150"/>
    </row>
    <row r="30" spans="1:14" s="1327" customFormat="1" ht="10.5" customHeight="1" x14ac:dyDescent="0.2">
      <c r="A30" s="2677" t="s">
        <v>577</v>
      </c>
      <c r="B30" s="2677"/>
      <c r="C30" s="460"/>
      <c r="D30" s="1513">
        <v>32</v>
      </c>
      <c r="E30" s="1514">
        <v>0</v>
      </c>
      <c r="F30" s="1514">
        <v>115</v>
      </c>
      <c r="G30" s="1514">
        <v>0</v>
      </c>
      <c r="H30" s="1514">
        <v>0</v>
      </c>
      <c r="I30" s="1514">
        <v>0</v>
      </c>
      <c r="J30" s="1514">
        <v>32</v>
      </c>
      <c r="K30" s="1515">
        <f t="shared" si="1"/>
        <v>32</v>
      </c>
      <c r="L30" s="1514">
        <v>39</v>
      </c>
      <c r="M30" s="1514">
        <v>1</v>
      </c>
      <c r="N30" s="150"/>
    </row>
    <row r="31" spans="1:14" s="1327" customFormat="1" ht="10.5" customHeight="1" x14ac:dyDescent="0.2">
      <c r="A31" s="2677" t="s">
        <v>578</v>
      </c>
      <c r="B31" s="2677"/>
      <c r="C31" s="461"/>
      <c r="D31" s="1513">
        <v>0</v>
      </c>
      <c r="E31" s="1514">
        <v>0</v>
      </c>
      <c r="F31" s="1514">
        <v>250</v>
      </c>
      <c r="G31" s="1514">
        <v>0</v>
      </c>
      <c r="H31" s="1514">
        <v>0</v>
      </c>
      <c r="I31" s="1514">
        <v>0</v>
      </c>
      <c r="J31" s="1514">
        <v>0</v>
      </c>
      <c r="K31" s="1515">
        <f t="shared" si="1"/>
        <v>0</v>
      </c>
      <c r="L31" s="1514">
        <v>1</v>
      </c>
      <c r="M31" s="1514">
        <v>0</v>
      </c>
      <c r="N31" s="150"/>
    </row>
    <row r="32" spans="1:14" s="1327" customFormat="1" ht="10.5" customHeight="1" x14ac:dyDescent="0.2">
      <c r="A32" s="2678" t="s">
        <v>579</v>
      </c>
      <c r="B32" s="2678"/>
      <c r="C32" s="151"/>
      <c r="D32" s="1516">
        <v>1</v>
      </c>
      <c r="E32" s="1517">
        <v>0</v>
      </c>
      <c r="F32" s="1517" t="s">
        <v>29</v>
      </c>
      <c r="G32" s="1517">
        <v>0</v>
      </c>
      <c r="H32" s="1517">
        <v>0</v>
      </c>
      <c r="I32" s="1517">
        <v>0</v>
      </c>
      <c r="J32" s="1517">
        <v>1</v>
      </c>
      <c r="K32" s="1518">
        <f t="shared" si="1"/>
        <v>1</v>
      </c>
      <c r="L32" s="1517">
        <v>0</v>
      </c>
      <c r="M32" s="1517">
        <v>1</v>
      </c>
      <c r="N32" s="152"/>
    </row>
    <row r="33" spans="1:14" s="1327" customFormat="1" ht="12" customHeight="1" thickBot="1" x14ac:dyDescent="0.25">
      <c r="A33" s="2624" t="s">
        <v>11</v>
      </c>
      <c r="B33" s="2624"/>
      <c r="C33" s="153"/>
      <c r="D33" s="1519">
        <f>SUM(D26:D32)</f>
        <v>531</v>
      </c>
      <c r="E33" s="1520">
        <f>SUM(E26:E32)</f>
        <v>3</v>
      </c>
      <c r="F33" s="1520"/>
      <c r="G33" s="1467">
        <v>0</v>
      </c>
      <c r="H33" s="1467">
        <v>0</v>
      </c>
      <c r="I33" s="1467">
        <v>0</v>
      </c>
      <c r="J33" s="1467">
        <f>SUM(J26:J32)</f>
        <v>534</v>
      </c>
      <c r="K33" s="1467">
        <f>SUM(K26:K32)</f>
        <v>534</v>
      </c>
      <c r="L33" s="1467">
        <f>SUM(L26:L32)</f>
        <v>431</v>
      </c>
      <c r="M33" s="1467">
        <f>SUM(M26:M32)</f>
        <v>5</v>
      </c>
      <c r="N33" s="48"/>
    </row>
    <row r="34" spans="1:14" ht="9" customHeight="1" x14ac:dyDescent="0.25">
      <c r="A34" s="1003"/>
      <c r="B34" s="1003"/>
      <c r="C34" s="1003"/>
      <c r="D34" s="1003"/>
      <c r="E34" s="1003"/>
      <c r="F34" s="1003"/>
      <c r="G34" s="1003"/>
      <c r="H34" s="1003"/>
      <c r="I34" s="1003"/>
      <c r="J34" s="1003"/>
      <c r="K34" s="1003"/>
      <c r="L34" s="1003"/>
      <c r="M34" s="1003"/>
      <c r="N34" s="1003"/>
    </row>
    <row r="35" spans="1:14" s="1327" customFormat="1" ht="10.5" customHeight="1" x14ac:dyDescent="0.2">
      <c r="A35" s="2382" t="s">
        <v>420</v>
      </c>
      <c r="B35" s="2382"/>
      <c r="C35" s="2681"/>
      <c r="D35" s="2550" t="s">
        <v>102</v>
      </c>
      <c r="E35" s="2551"/>
      <c r="F35" s="2551"/>
      <c r="G35" s="2551"/>
      <c r="H35" s="2551"/>
      <c r="I35" s="2551"/>
      <c r="J35" s="2551"/>
      <c r="K35" s="2551"/>
      <c r="L35" s="2551"/>
      <c r="M35" s="2551"/>
      <c r="N35" s="2552"/>
    </row>
    <row r="36" spans="1:14" s="1327" customFormat="1" ht="10.5" customHeight="1" x14ac:dyDescent="0.2">
      <c r="A36" s="2682" t="s">
        <v>562</v>
      </c>
      <c r="B36" s="2682"/>
      <c r="C36" s="2682"/>
      <c r="D36" s="2682"/>
      <c r="E36" s="2682"/>
      <c r="F36" s="2682"/>
      <c r="G36" s="2682"/>
      <c r="H36" s="2682"/>
      <c r="I36" s="2682"/>
      <c r="J36" s="2682"/>
      <c r="K36" s="2682"/>
      <c r="L36" s="2682"/>
      <c r="M36" s="2682"/>
      <c r="N36" s="457"/>
    </row>
    <row r="37" spans="1:14" s="1327" customFormat="1" ht="12" customHeight="1" x14ac:dyDescent="0.2">
      <c r="A37" s="2551" t="s">
        <v>1278</v>
      </c>
      <c r="B37" s="2551"/>
      <c r="C37" s="2551"/>
      <c r="D37" s="2551"/>
      <c r="E37" s="2551"/>
      <c r="F37" s="2551"/>
      <c r="G37" s="2551"/>
      <c r="H37" s="2551"/>
      <c r="I37" s="2551"/>
      <c r="J37" s="2551"/>
      <c r="K37" s="2551"/>
      <c r="L37" s="2551"/>
      <c r="M37" s="2551"/>
      <c r="N37" s="40"/>
    </row>
    <row r="38" spans="1:14" s="1327" customFormat="1" ht="10.5" customHeight="1" x14ac:dyDescent="0.2">
      <c r="C38" s="40"/>
      <c r="D38" s="144"/>
      <c r="E38" s="1571"/>
      <c r="F38" s="1571"/>
      <c r="G38" s="1571"/>
      <c r="H38" s="1571"/>
      <c r="I38" s="1571"/>
      <c r="J38" s="1571"/>
      <c r="K38" s="1571"/>
      <c r="L38" s="1571"/>
      <c r="M38" s="1571"/>
      <c r="N38" s="145"/>
    </row>
    <row r="39" spans="1:14" s="1327" customFormat="1" ht="10.5" customHeight="1" x14ac:dyDescent="0.2">
      <c r="A39" s="40"/>
      <c r="B39" s="40"/>
      <c r="C39" s="40"/>
      <c r="D39" s="146" t="s">
        <v>493</v>
      </c>
      <c r="E39" s="1570" t="s">
        <v>493</v>
      </c>
      <c r="F39" s="1570" t="s">
        <v>566</v>
      </c>
      <c r="G39" s="1570"/>
      <c r="H39" s="1570"/>
      <c r="I39" s="1570"/>
      <c r="J39" s="1570"/>
      <c r="K39" s="1570"/>
      <c r="L39" s="1570"/>
      <c r="M39" s="1570"/>
      <c r="N39" s="139"/>
    </row>
    <row r="40" spans="1:14" s="1327" customFormat="1" ht="10.5" customHeight="1" x14ac:dyDescent="0.2">
      <c r="A40" s="2683" t="s">
        <v>574</v>
      </c>
      <c r="B40" s="2683"/>
      <c r="C40" s="78" t="s">
        <v>530</v>
      </c>
      <c r="D40" s="146" t="s">
        <v>564</v>
      </c>
      <c r="E40" s="1570" t="s">
        <v>788</v>
      </c>
      <c r="F40" s="1570" t="s">
        <v>567</v>
      </c>
      <c r="G40" s="2430" t="s">
        <v>563</v>
      </c>
      <c r="H40" s="2430"/>
      <c r="I40" s="2430"/>
      <c r="J40" s="2430"/>
      <c r="K40" s="2430"/>
      <c r="L40" s="1570"/>
      <c r="M40" s="1570" t="s">
        <v>572</v>
      </c>
      <c r="N40" s="139"/>
    </row>
    <row r="41" spans="1:14" s="1327" customFormat="1" ht="10.5" customHeight="1" x14ac:dyDescent="0.2">
      <c r="A41" s="2679" t="s">
        <v>419</v>
      </c>
      <c r="B41" s="2679"/>
      <c r="C41" s="147" t="s">
        <v>787</v>
      </c>
      <c r="D41" s="148" t="s">
        <v>565</v>
      </c>
      <c r="E41" s="1569" t="s">
        <v>565</v>
      </c>
      <c r="F41" s="1569" t="s">
        <v>496</v>
      </c>
      <c r="G41" s="1569" t="s">
        <v>568</v>
      </c>
      <c r="H41" s="1569" t="s">
        <v>569</v>
      </c>
      <c r="I41" s="1569" t="s">
        <v>570</v>
      </c>
      <c r="J41" s="1569" t="s">
        <v>571</v>
      </c>
      <c r="K41" s="1569" t="s">
        <v>11</v>
      </c>
      <c r="L41" s="1569" t="s">
        <v>495</v>
      </c>
      <c r="M41" s="1569" t="s">
        <v>573</v>
      </c>
      <c r="N41" s="149"/>
    </row>
    <row r="42" spans="1:14" s="1327" customFormat="1" ht="10.5" customHeight="1" x14ac:dyDescent="0.2">
      <c r="A42" s="2680" t="s">
        <v>575</v>
      </c>
      <c r="B42" s="2680"/>
      <c r="C42" s="458" t="s">
        <v>1369</v>
      </c>
      <c r="D42" s="144">
        <v>0</v>
      </c>
      <c r="E42" s="1571">
        <v>0</v>
      </c>
      <c r="F42" s="1571">
        <v>50</v>
      </c>
      <c r="G42" s="1571">
        <v>0</v>
      </c>
      <c r="H42" s="1571">
        <v>0</v>
      </c>
      <c r="I42" s="1571">
        <v>0</v>
      </c>
      <c r="J42" s="1571">
        <v>0</v>
      </c>
      <c r="K42" s="1231">
        <f>SUM(G42:J42)</f>
        <v>0</v>
      </c>
      <c r="L42" s="1571">
        <v>0</v>
      </c>
      <c r="M42" s="1571">
        <v>0</v>
      </c>
      <c r="N42" s="150"/>
    </row>
    <row r="43" spans="1:14" s="1327" customFormat="1" ht="10.5" customHeight="1" x14ac:dyDescent="0.2">
      <c r="A43" s="2677"/>
      <c r="B43" s="2677"/>
      <c r="C43" s="459" t="s">
        <v>789</v>
      </c>
      <c r="D43" s="1232">
        <v>495</v>
      </c>
      <c r="E43" s="1233">
        <v>4</v>
      </c>
      <c r="F43" s="1233">
        <v>70</v>
      </c>
      <c r="G43" s="1233">
        <v>0</v>
      </c>
      <c r="H43" s="1233">
        <v>0</v>
      </c>
      <c r="I43" s="1233">
        <v>0</v>
      </c>
      <c r="J43" s="1233">
        <v>499</v>
      </c>
      <c r="K43" s="1234">
        <f>SUM(G43:J43)</f>
        <v>499</v>
      </c>
      <c r="L43" s="1233">
        <v>371</v>
      </c>
      <c r="M43" s="1233">
        <v>2</v>
      </c>
      <c r="N43" s="150"/>
    </row>
    <row r="44" spans="1:14" s="1327" customFormat="1" ht="10.5" customHeight="1" x14ac:dyDescent="0.2">
      <c r="A44" s="2677" t="s">
        <v>576</v>
      </c>
      <c r="B44" s="2677"/>
      <c r="C44" s="459" t="s">
        <v>1369</v>
      </c>
      <c r="D44" s="1232">
        <v>0</v>
      </c>
      <c r="E44" s="1233">
        <v>0</v>
      </c>
      <c r="F44" s="1233">
        <v>70</v>
      </c>
      <c r="G44" s="1233">
        <v>0</v>
      </c>
      <c r="H44" s="1233">
        <v>0</v>
      </c>
      <c r="I44" s="1233">
        <v>0</v>
      </c>
      <c r="J44" s="1233">
        <v>0</v>
      </c>
      <c r="K44" s="1234">
        <f t="shared" ref="K44:K48" si="2">SUM(G44:J44)</f>
        <v>0</v>
      </c>
      <c r="L44" s="1233">
        <v>0</v>
      </c>
      <c r="M44" s="1233">
        <v>0</v>
      </c>
      <c r="N44" s="150"/>
    </row>
    <row r="45" spans="1:14" s="1327" customFormat="1" ht="10.5" customHeight="1" x14ac:dyDescent="0.2">
      <c r="A45" s="2677"/>
      <c r="B45" s="2677"/>
      <c r="C45" s="459" t="s">
        <v>789</v>
      </c>
      <c r="D45" s="1232">
        <v>99</v>
      </c>
      <c r="E45" s="1233">
        <v>0</v>
      </c>
      <c r="F45" s="1233">
        <v>90</v>
      </c>
      <c r="G45" s="1233">
        <v>0</v>
      </c>
      <c r="H45" s="1233">
        <v>0</v>
      </c>
      <c r="I45" s="1233">
        <v>0</v>
      </c>
      <c r="J45" s="1233">
        <v>99</v>
      </c>
      <c r="K45" s="1234">
        <f t="shared" si="2"/>
        <v>99</v>
      </c>
      <c r="L45" s="1233">
        <v>94</v>
      </c>
      <c r="M45" s="1233">
        <v>1</v>
      </c>
      <c r="N45" s="150"/>
    </row>
    <row r="46" spans="1:14" s="1327" customFormat="1" ht="10.5" customHeight="1" x14ac:dyDescent="0.2">
      <c r="A46" s="2677" t="s">
        <v>577</v>
      </c>
      <c r="B46" s="2677"/>
      <c r="C46" s="460"/>
      <c r="D46" s="1232">
        <v>25</v>
      </c>
      <c r="E46" s="1233">
        <v>0</v>
      </c>
      <c r="F46" s="1233">
        <v>115</v>
      </c>
      <c r="G46" s="1233">
        <v>0</v>
      </c>
      <c r="H46" s="1233">
        <v>0</v>
      </c>
      <c r="I46" s="1233">
        <v>0</v>
      </c>
      <c r="J46" s="1233">
        <v>25</v>
      </c>
      <c r="K46" s="1234">
        <f t="shared" si="2"/>
        <v>25</v>
      </c>
      <c r="L46" s="1233">
        <v>30</v>
      </c>
      <c r="M46" s="1233">
        <v>1</v>
      </c>
      <c r="N46" s="150"/>
    </row>
    <row r="47" spans="1:14" s="1327" customFormat="1" ht="10.5" customHeight="1" x14ac:dyDescent="0.2">
      <c r="A47" s="2677" t="s">
        <v>578</v>
      </c>
      <c r="B47" s="2677"/>
      <c r="C47" s="461"/>
      <c r="D47" s="1232">
        <v>1</v>
      </c>
      <c r="E47" s="1233">
        <v>0</v>
      </c>
      <c r="F47" s="1233">
        <v>250</v>
      </c>
      <c r="G47" s="1233">
        <v>0</v>
      </c>
      <c r="H47" s="1233">
        <v>0</v>
      </c>
      <c r="I47" s="1233">
        <v>0</v>
      </c>
      <c r="J47" s="1233">
        <v>1</v>
      </c>
      <c r="K47" s="1234">
        <f t="shared" si="2"/>
        <v>1</v>
      </c>
      <c r="L47" s="1233">
        <v>2</v>
      </c>
      <c r="M47" s="1233">
        <v>0</v>
      </c>
      <c r="N47" s="150"/>
    </row>
    <row r="48" spans="1:14" s="1327" customFormat="1" ht="10.5" customHeight="1" x14ac:dyDescent="0.2">
      <c r="A48" s="2678" t="s">
        <v>579</v>
      </c>
      <c r="B48" s="2678"/>
      <c r="C48" s="151"/>
      <c r="D48" s="1235">
        <v>1</v>
      </c>
      <c r="E48" s="1236">
        <v>0</v>
      </c>
      <c r="F48" s="1236" t="s">
        <v>29</v>
      </c>
      <c r="G48" s="1236">
        <v>0</v>
      </c>
      <c r="H48" s="1236">
        <v>0</v>
      </c>
      <c r="I48" s="1236">
        <v>0</v>
      </c>
      <c r="J48" s="1236">
        <v>1</v>
      </c>
      <c r="K48" s="1237">
        <f t="shared" si="2"/>
        <v>1</v>
      </c>
      <c r="L48" s="1236">
        <v>0</v>
      </c>
      <c r="M48" s="1236">
        <v>0</v>
      </c>
      <c r="N48" s="152"/>
    </row>
    <row r="49" spans="1:14" s="1327" customFormat="1" ht="12" customHeight="1" thickBot="1" x14ac:dyDescent="0.25">
      <c r="A49" s="2624" t="s">
        <v>11</v>
      </c>
      <c r="B49" s="2624"/>
      <c r="C49" s="153"/>
      <c r="D49" s="1238">
        <f>SUM(D42:D48)</f>
        <v>621</v>
      </c>
      <c r="E49" s="1239">
        <f>SUM(E42:E48)</f>
        <v>4</v>
      </c>
      <c r="F49" s="1239"/>
      <c r="G49" s="1240">
        <v>0</v>
      </c>
      <c r="H49" s="1240">
        <v>0</v>
      </c>
      <c r="I49" s="1240">
        <v>0</v>
      </c>
      <c r="J49" s="1240">
        <f>SUM(J42:J48)</f>
        <v>625</v>
      </c>
      <c r="K49" s="1240">
        <f>SUM(K42:K48)</f>
        <v>625</v>
      </c>
      <c r="L49" s="1240">
        <f>SUM(L42:L48)</f>
        <v>497</v>
      </c>
      <c r="M49" s="1240">
        <f>SUM(M42:M48)</f>
        <v>4</v>
      </c>
      <c r="N49" s="48"/>
    </row>
    <row r="50" spans="1:14" ht="5.25" customHeight="1" x14ac:dyDescent="0.2">
      <c r="A50" s="265"/>
      <c r="B50" s="265"/>
      <c r="C50" s="2"/>
      <c r="D50" s="2"/>
      <c r="E50" s="2"/>
      <c r="F50" s="3"/>
      <c r="G50" s="2"/>
      <c r="H50" s="2"/>
      <c r="I50" s="2"/>
      <c r="J50" s="2"/>
      <c r="K50" s="2"/>
      <c r="L50" s="2"/>
      <c r="M50" s="2"/>
      <c r="N50" s="2"/>
    </row>
    <row r="51" spans="1:14" s="130" customFormat="1" ht="11.1" customHeight="1" x14ac:dyDescent="0.15">
      <c r="A51" s="462" t="s">
        <v>907</v>
      </c>
      <c r="B51" s="2684" t="s">
        <v>1370</v>
      </c>
      <c r="C51" s="2684"/>
      <c r="D51" s="2684"/>
      <c r="E51" s="2684"/>
      <c r="F51" s="2684"/>
      <c r="G51" s="2684"/>
      <c r="H51" s="2684"/>
      <c r="I51" s="2684"/>
      <c r="J51" s="2684"/>
      <c r="K51" s="2684"/>
      <c r="L51" s="2684"/>
      <c r="M51" s="2684"/>
      <c r="N51" s="2684"/>
    </row>
    <row r="52" spans="1:14" s="130" customFormat="1" ht="11.1" customHeight="1" x14ac:dyDescent="0.15">
      <c r="A52" s="462" t="s">
        <v>908</v>
      </c>
      <c r="B52" s="2684" t="s">
        <v>885</v>
      </c>
      <c r="C52" s="2684"/>
      <c r="D52" s="2684"/>
      <c r="E52" s="2684"/>
      <c r="F52" s="2684"/>
      <c r="G52" s="2684"/>
      <c r="H52" s="2684"/>
      <c r="I52" s="2684"/>
      <c r="J52" s="2684"/>
      <c r="K52" s="2684"/>
      <c r="L52" s="2684"/>
      <c r="M52" s="2684"/>
      <c r="N52" s="2684"/>
    </row>
    <row r="53" spans="1:14" ht="9" customHeight="1" x14ac:dyDescent="0.2"/>
    <row r="54" spans="1:14" ht="9" customHeight="1" x14ac:dyDescent="0.2"/>
    <row r="55" spans="1:14" ht="9" customHeight="1" x14ac:dyDescent="0.2"/>
  </sheetData>
  <mergeCells count="49">
    <mergeCell ref="A17:B17"/>
    <mergeCell ref="A12:B12"/>
    <mergeCell ref="A13:B13"/>
    <mergeCell ref="A14:B14"/>
    <mergeCell ref="A15:B15"/>
    <mergeCell ref="A16:B16"/>
    <mergeCell ref="A8:B8"/>
    <mergeCell ref="G8:K8"/>
    <mergeCell ref="A9:B9"/>
    <mergeCell ref="A10:B10"/>
    <mergeCell ref="A11:B11"/>
    <mergeCell ref="A44:B44"/>
    <mergeCell ref="A1:N1"/>
    <mergeCell ref="A2:M2"/>
    <mergeCell ref="A35:C35"/>
    <mergeCell ref="D35:N35"/>
    <mergeCell ref="A36:M36"/>
    <mergeCell ref="A37:M37"/>
    <mergeCell ref="A40:B40"/>
    <mergeCell ref="G40:K40"/>
    <mergeCell ref="A41:B41"/>
    <mergeCell ref="A42:B42"/>
    <mergeCell ref="A43:B43"/>
    <mergeCell ref="A3:C3"/>
    <mergeCell ref="D3:N3"/>
    <mergeCell ref="A4:M4"/>
    <mergeCell ref="A5:M5"/>
    <mergeCell ref="B51:N51"/>
    <mergeCell ref="B52:N52"/>
    <mergeCell ref="A45:B45"/>
    <mergeCell ref="A46:B46"/>
    <mergeCell ref="A47:B47"/>
    <mergeCell ref="A48:B48"/>
    <mergeCell ref="A49:B49"/>
    <mergeCell ref="A19:C19"/>
    <mergeCell ref="D19:N19"/>
    <mergeCell ref="A20:M20"/>
    <mergeCell ref="A21:M21"/>
    <mergeCell ref="A24:B24"/>
    <mergeCell ref="G24:K24"/>
    <mergeCell ref="A30:B30"/>
    <mergeCell ref="A31:B31"/>
    <mergeCell ref="A32:B32"/>
    <mergeCell ref="A33:B33"/>
    <mergeCell ref="A25:B25"/>
    <mergeCell ref="A26:B26"/>
    <mergeCell ref="A27:B27"/>
    <mergeCell ref="A28:B28"/>
    <mergeCell ref="A29:B29"/>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A38" sqref="A38:J38"/>
    </sheetView>
  </sheetViews>
  <sheetFormatPr defaultColWidth="9.140625" defaultRowHeight="9" customHeight="1" x14ac:dyDescent="0.2"/>
  <cols>
    <col min="1" max="1" width="2.140625" style="15" customWidth="1"/>
    <col min="2" max="2" width="63.7109375" style="15" customWidth="1"/>
    <col min="3" max="3" width="10.85546875" style="15" customWidth="1"/>
    <col min="4" max="5" width="9.28515625" style="15" customWidth="1"/>
    <col min="6" max="6" width="2.140625" style="15" customWidth="1"/>
    <col min="7" max="7" width="14.42578125" style="15" customWidth="1"/>
    <col min="8" max="8" width="12.5703125" style="15" customWidth="1"/>
    <col min="9" max="9" width="9.28515625" style="15" customWidth="1"/>
    <col min="10" max="10" width="1.28515625" style="15" customWidth="1"/>
    <col min="11" max="11" width="9.140625" style="15" customWidth="1"/>
    <col min="12" max="16384" width="9.140625" style="15"/>
  </cols>
  <sheetData>
    <row r="1" spans="1:10" ht="18.75" customHeight="1" x14ac:dyDescent="0.25">
      <c r="A1" s="2686" t="s">
        <v>1213</v>
      </c>
      <c r="B1" s="2686"/>
      <c r="C1" s="2686"/>
      <c r="D1" s="2686"/>
      <c r="E1" s="2686"/>
      <c r="F1" s="2686"/>
      <c r="G1" s="2686"/>
      <c r="H1" s="2686"/>
      <c r="I1" s="2686"/>
      <c r="J1" s="2686"/>
    </row>
    <row r="2" spans="1:10" ht="9" customHeight="1" x14ac:dyDescent="0.25">
      <c r="A2" s="2687"/>
      <c r="B2" s="2687"/>
      <c r="C2" s="2687"/>
      <c r="D2" s="2687"/>
      <c r="E2" s="2687"/>
      <c r="F2" s="2687"/>
      <c r="G2" s="2687"/>
      <c r="H2" s="2687"/>
      <c r="I2" s="2687"/>
      <c r="J2" s="287"/>
    </row>
    <row r="3" spans="1:10" s="1327" customFormat="1" ht="11.25" customHeight="1" x14ac:dyDescent="0.2">
      <c r="A3" s="2688" t="s">
        <v>420</v>
      </c>
      <c r="B3" s="2688"/>
      <c r="C3" s="2554" t="s">
        <v>1274</v>
      </c>
      <c r="D3" s="2555"/>
      <c r="E3" s="2555"/>
      <c r="F3" s="2555"/>
      <c r="G3" s="2555"/>
      <c r="H3" s="2555"/>
      <c r="I3" s="2555"/>
      <c r="J3" s="2556"/>
    </row>
    <row r="4" spans="1:10" s="1327" customFormat="1" ht="11.25" customHeight="1" x14ac:dyDescent="0.2">
      <c r="A4" s="129"/>
      <c r="B4" s="129"/>
      <c r="C4" s="90" t="s">
        <v>0</v>
      </c>
      <c r="D4" s="90" t="s">
        <v>1</v>
      </c>
      <c r="E4" s="90" t="s">
        <v>2</v>
      </c>
      <c r="F4" s="90"/>
      <c r="G4" s="90" t="s">
        <v>4</v>
      </c>
      <c r="H4" s="90" t="s">
        <v>5</v>
      </c>
      <c r="I4" s="90" t="s">
        <v>6</v>
      </c>
      <c r="J4" s="91"/>
    </row>
    <row r="5" spans="1:10" s="1327" customFormat="1" ht="11.25" customHeight="1" x14ac:dyDescent="0.2">
      <c r="A5" s="1847"/>
      <c r="B5" s="1847"/>
      <c r="C5" s="42"/>
      <c r="D5" s="1425" t="s">
        <v>485</v>
      </c>
      <c r="E5" s="42"/>
      <c r="F5" s="42"/>
      <c r="G5" s="1425" t="s">
        <v>795</v>
      </c>
      <c r="H5" s="42" t="s">
        <v>584</v>
      </c>
      <c r="I5" s="42"/>
      <c r="J5" s="42"/>
    </row>
    <row r="6" spans="1:10" s="1327" customFormat="1" ht="11.25" customHeight="1" x14ac:dyDescent="0.2">
      <c r="A6" s="1847"/>
      <c r="B6" s="1847"/>
      <c r="C6" s="1425" t="s">
        <v>580</v>
      </c>
      <c r="D6" s="1425" t="s">
        <v>30</v>
      </c>
      <c r="E6" s="1425"/>
      <c r="F6" s="1425"/>
      <c r="G6" s="1425" t="s">
        <v>796</v>
      </c>
      <c r="H6" s="1425" t="s">
        <v>815</v>
      </c>
      <c r="I6" s="1425"/>
      <c r="J6" s="1425"/>
    </row>
    <row r="7" spans="1:10" s="1327" customFormat="1" ht="11.25" customHeight="1" x14ac:dyDescent="0.2">
      <c r="A7" s="1847"/>
      <c r="B7" s="1847"/>
      <c r="C7" s="1431" t="s">
        <v>581</v>
      </c>
      <c r="D7" s="1431" t="s">
        <v>583</v>
      </c>
      <c r="E7" s="1431" t="s">
        <v>582</v>
      </c>
      <c r="F7" s="612" t="s">
        <v>908</v>
      </c>
      <c r="G7" s="1431" t="s">
        <v>419</v>
      </c>
      <c r="H7" s="1431" t="s">
        <v>816</v>
      </c>
      <c r="I7" s="1431" t="s">
        <v>495</v>
      </c>
      <c r="J7" s="1425"/>
    </row>
    <row r="8" spans="1:10" s="1327" customFormat="1" ht="11.25" customHeight="1" x14ac:dyDescent="0.2">
      <c r="A8" s="2175">
        <v>1</v>
      </c>
      <c r="B8" s="2176" t="s">
        <v>1045</v>
      </c>
      <c r="C8" s="1743">
        <v>4749</v>
      </c>
      <c r="D8" s="1744">
        <v>13997</v>
      </c>
      <c r="E8" s="463"/>
      <c r="F8" s="463"/>
      <c r="G8" s="1747">
        <v>1.4</v>
      </c>
      <c r="H8" s="1703">
        <v>26572</v>
      </c>
      <c r="I8" s="1703">
        <v>7861</v>
      </c>
      <c r="J8" s="44"/>
    </row>
    <row r="9" spans="1:10" s="1327" customFormat="1" ht="11.25" customHeight="1" x14ac:dyDescent="0.2">
      <c r="A9" s="2177">
        <v>2</v>
      </c>
      <c r="B9" s="2178" t="s">
        <v>1309</v>
      </c>
      <c r="C9" s="465"/>
      <c r="D9" s="466"/>
      <c r="E9" s="1745">
        <v>0</v>
      </c>
      <c r="F9" s="1745"/>
      <c r="G9" s="1745">
        <v>0</v>
      </c>
      <c r="H9" s="1745">
        <v>0</v>
      </c>
      <c r="I9" s="1745">
        <v>0</v>
      </c>
      <c r="J9" s="45"/>
    </row>
    <row r="10" spans="1:10" s="1327" customFormat="1" ht="11.25" customHeight="1" x14ac:dyDescent="0.2">
      <c r="A10" s="2177">
        <v>3</v>
      </c>
      <c r="B10" s="2178" t="s">
        <v>798</v>
      </c>
      <c r="C10" s="465"/>
      <c r="D10" s="466"/>
      <c r="E10" s="466"/>
      <c r="F10" s="466"/>
      <c r="G10" s="467"/>
      <c r="H10" s="1745">
        <v>0</v>
      </c>
      <c r="I10" s="1745">
        <v>0</v>
      </c>
      <c r="J10" s="45"/>
    </row>
    <row r="11" spans="1:10" s="1327" customFormat="1" ht="11.25" customHeight="1" x14ac:dyDescent="0.2">
      <c r="A11" s="2177">
        <v>4</v>
      </c>
      <c r="B11" s="2178" t="s">
        <v>799</v>
      </c>
      <c r="C11" s="465"/>
      <c r="D11" s="466"/>
      <c r="E11" s="466"/>
      <c r="F11" s="466"/>
      <c r="G11" s="467"/>
      <c r="H11" s="1745">
        <v>11901</v>
      </c>
      <c r="I11" s="1745">
        <v>2037</v>
      </c>
      <c r="J11" s="45"/>
    </row>
    <row r="12" spans="1:10" s="1327" customFormat="1" ht="11.25" customHeight="1" x14ac:dyDescent="0.2">
      <c r="A12" s="1875">
        <v>5</v>
      </c>
      <c r="B12" s="1847" t="s">
        <v>1371</v>
      </c>
      <c r="C12" s="468"/>
      <c r="D12" s="469"/>
      <c r="E12" s="469"/>
      <c r="F12" s="469"/>
      <c r="G12" s="470"/>
      <c r="H12" s="1746">
        <v>0</v>
      </c>
      <c r="I12" s="1746">
        <v>0</v>
      </c>
      <c r="J12" s="46"/>
    </row>
    <row r="13" spans="1:10" s="1327" customFormat="1" ht="11.25" customHeight="1" thickBot="1" x14ac:dyDescent="0.25">
      <c r="A13" s="2179">
        <v>6</v>
      </c>
      <c r="B13" s="2180" t="s">
        <v>11</v>
      </c>
      <c r="C13" s="472"/>
      <c r="D13" s="473"/>
      <c r="E13" s="473"/>
      <c r="F13" s="473"/>
      <c r="G13" s="474"/>
      <c r="H13" s="473"/>
      <c r="I13" s="1336">
        <f>SUM(I8:I12)</f>
        <v>9898</v>
      </c>
      <c r="J13" s="46"/>
    </row>
    <row r="14" spans="1:10" s="1327" customFormat="1" ht="9" customHeight="1" x14ac:dyDescent="0.25">
      <c r="A14" s="2181"/>
      <c r="B14" s="2181"/>
      <c r="C14" s="1443"/>
      <c r="D14" s="1443"/>
      <c r="E14" s="1443"/>
      <c r="F14" s="1443"/>
      <c r="G14" s="1443"/>
      <c r="H14" s="1443"/>
      <c r="I14" s="1443"/>
      <c r="J14" s="1443"/>
    </row>
    <row r="15" spans="1:10" ht="11.25" customHeight="1" x14ac:dyDescent="0.2">
      <c r="A15" s="2688" t="s">
        <v>420</v>
      </c>
      <c r="B15" s="2688"/>
      <c r="C15" s="2550" t="s">
        <v>949</v>
      </c>
      <c r="D15" s="2551"/>
      <c r="E15" s="2551"/>
      <c r="F15" s="2551"/>
      <c r="G15" s="2551"/>
      <c r="H15" s="2551"/>
      <c r="I15" s="2551"/>
      <c r="J15" s="2552"/>
    </row>
    <row r="16" spans="1:10" ht="11.25" customHeight="1" x14ac:dyDescent="0.2">
      <c r="A16" s="129"/>
      <c r="B16" s="129"/>
      <c r="C16" s="90" t="s">
        <v>0</v>
      </c>
      <c r="D16" s="90" t="s">
        <v>1</v>
      </c>
      <c r="E16" s="90" t="s">
        <v>2</v>
      </c>
      <c r="F16" s="90"/>
      <c r="G16" s="90" t="s">
        <v>4</v>
      </c>
      <c r="H16" s="90" t="s">
        <v>5</v>
      </c>
      <c r="I16" s="90" t="s">
        <v>6</v>
      </c>
      <c r="J16" s="91"/>
    </row>
    <row r="17" spans="1:10" ht="11.25" customHeight="1" x14ac:dyDescent="0.2">
      <c r="A17" s="1847"/>
      <c r="B17" s="1847"/>
      <c r="C17" s="42"/>
      <c r="D17" s="1005" t="s">
        <v>485</v>
      </c>
      <c r="E17" s="42"/>
      <c r="F17" s="42"/>
      <c r="G17" s="1005" t="s">
        <v>795</v>
      </c>
      <c r="H17" s="42" t="s">
        <v>584</v>
      </c>
      <c r="I17" s="42"/>
      <c r="J17" s="42"/>
    </row>
    <row r="18" spans="1:10" ht="11.25" customHeight="1" x14ac:dyDescent="0.2">
      <c r="A18" s="1847"/>
      <c r="B18" s="1847"/>
      <c r="C18" s="1005" t="s">
        <v>580</v>
      </c>
      <c r="D18" s="1005" t="s">
        <v>30</v>
      </c>
      <c r="E18" s="1005"/>
      <c r="F18" s="1005"/>
      <c r="G18" s="1005" t="s">
        <v>796</v>
      </c>
      <c r="H18" s="1005" t="s">
        <v>815</v>
      </c>
      <c r="I18" s="1005"/>
      <c r="J18" s="1005"/>
    </row>
    <row r="19" spans="1:10" ht="11.25" customHeight="1" x14ac:dyDescent="0.2">
      <c r="A19" s="1847"/>
      <c r="B19" s="1847"/>
      <c r="C19" s="1008" t="s">
        <v>581</v>
      </c>
      <c r="D19" s="1008" t="s">
        <v>583</v>
      </c>
      <c r="E19" s="1008" t="s">
        <v>582</v>
      </c>
      <c r="F19" s="612" t="s">
        <v>908</v>
      </c>
      <c r="G19" s="1008" t="s">
        <v>419</v>
      </c>
      <c r="H19" s="1008" t="s">
        <v>816</v>
      </c>
      <c r="I19" s="1008" t="s">
        <v>495</v>
      </c>
      <c r="J19" s="1005"/>
    </row>
    <row r="20" spans="1:10" ht="11.25" customHeight="1" x14ac:dyDescent="0.2">
      <c r="A20" s="2175">
        <v>1</v>
      </c>
      <c r="B20" s="2176" t="s">
        <v>1045</v>
      </c>
      <c r="C20" s="1521">
        <v>4220</v>
      </c>
      <c r="D20" s="1522">
        <v>12924</v>
      </c>
      <c r="E20" s="1243"/>
      <c r="F20" s="1243"/>
      <c r="G20" s="1523">
        <v>1.4</v>
      </c>
      <c r="H20" s="1461">
        <v>23930</v>
      </c>
      <c r="I20" s="1461">
        <v>6893</v>
      </c>
      <c r="J20" s="44"/>
    </row>
    <row r="21" spans="1:10" ht="11.25" customHeight="1" x14ac:dyDescent="0.2">
      <c r="A21" s="2177">
        <v>2</v>
      </c>
      <c r="B21" s="2178" t="s">
        <v>1309</v>
      </c>
      <c r="C21" s="1244"/>
      <c r="D21" s="1245"/>
      <c r="E21" s="1524">
        <v>0</v>
      </c>
      <c r="F21" s="1524"/>
      <c r="G21" s="1524">
        <v>0</v>
      </c>
      <c r="H21" s="1524">
        <v>0</v>
      </c>
      <c r="I21" s="1524">
        <v>0</v>
      </c>
      <c r="J21" s="45"/>
    </row>
    <row r="22" spans="1:10" ht="11.25" customHeight="1" x14ac:dyDescent="0.2">
      <c r="A22" s="2177">
        <v>3</v>
      </c>
      <c r="B22" s="2178" t="s">
        <v>798</v>
      </c>
      <c r="C22" s="1244"/>
      <c r="D22" s="1245"/>
      <c r="E22" s="1245"/>
      <c r="F22" s="1245"/>
      <c r="G22" s="1247"/>
      <c r="H22" s="1524">
        <v>0</v>
      </c>
      <c r="I22" s="1524">
        <v>0</v>
      </c>
      <c r="J22" s="45"/>
    </row>
    <row r="23" spans="1:10" ht="11.25" customHeight="1" x14ac:dyDescent="0.2">
      <c r="A23" s="2177">
        <v>4</v>
      </c>
      <c r="B23" s="2178" t="s">
        <v>799</v>
      </c>
      <c r="C23" s="1244"/>
      <c r="D23" s="1245"/>
      <c r="E23" s="1245"/>
      <c r="F23" s="1245"/>
      <c r="G23" s="1247"/>
      <c r="H23" s="1524">
        <v>13018</v>
      </c>
      <c r="I23" s="1524">
        <v>1832</v>
      </c>
      <c r="J23" s="45"/>
    </row>
    <row r="24" spans="1:10" ht="11.25" customHeight="1" x14ac:dyDescent="0.2">
      <c r="A24" s="1875">
        <v>5</v>
      </c>
      <c r="B24" s="1847" t="s">
        <v>800</v>
      </c>
      <c r="C24" s="1248"/>
      <c r="D24" s="1249"/>
      <c r="E24" s="1249"/>
      <c r="F24" s="1249"/>
      <c r="G24" s="1250"/>
      <c r="H24" s="1525">
        <v>0</v>
      </c>
      <c r="I24" s="1525">
        <v>0</v>
      </c>
      <c r="J24" s="46"/>
    </row>
    <row r="25" spans="1:10" ht="11.25" customHeight="1" thickBot="1" x14ac:dyDescent="0.25">
      <c r="A25" s="2179">
        <v>6</v>
      </c>
      <c r="B25" s="2180" t="s">
        <v>11</v>
      </c>
      <c r="C25" s="1252"/>
      <c r="D25" s="1253"/>
      <c r="E25" s="1253"/>
      <c r="F25" s="1253"/>
      <c r="G25" s="1254"/>
      <c r="H25" s="1253"/>
      <c r="I25" s="1110">
        <f>SUM(I20:I24)</f>
        <v>8725</v>
      </c>
      <c r="J25" s="46"/>
    </row>
    <row r="26" spans="1:10" ht="9" customHeight="1" x14ac:dyDescent="0.25">
      <c r="A26" s="2181"/>
      <c r="B26" s="2181"/>
      <c r="C26" s="1020"/>
      <c r="D26" s="1020"/>
      <c r="E26" s="1020"/>
      <c r="F26" s="1020"/>
      <c r="G26" s="1020"/>
      <c r="H26" s="1020"/>
      <c r="I26" s="1020"/>
      <c r="J26" s="1020"/>
    </row>
    <row r="27" spans="1:10" ht="11.25" customHeight="1" x14ac:dyDescent="0.2">
      <c r="A27" s="2688" t="s">
        <v>420</v>
      </c>
      <c r="B27" s="2688"/>
      <c r="C27" s="2550" t="s">
        <v>102</v>
      </c>
      <c r="D27" s="2551"/>
      <c r="E27" s="2551"/>
      <c r="F27" s="2551"/>
      <c r="G27" s="2551"/>
      <c r="H27" s="2551"/>
      <c r="I27" s="2551"/>
      <c r="J27" s="2552"/>
    </row>
    <row r="28" spans="1:10" ht="11.25" customHeight="1" x14ac:dyDescent="0.2">
      <c r="A28" s="129"/>
      <c r="B28" s="129"/>
      <c r="C28" s="90" t="s">
        <v>0</v>
      </c>
      <c r="D28" s="90" t="s">
        <v>1</v>
      </c>
      <c r="E28" s="90" t="s">
        <v>2</v>
      </c>
      <c r="F28" s="90"/>
      <c r="G28" s="90" t="s">
        <v>4</v>
      </c>
      <c r="H28" s="90" t="s">
        <v>5</v>
      </c>
      <c r="I28" s="90" t="s">
        <v>6</v>
      </c>
      <c r="J28" s="91"/>
    </row>
    <row r="29" spans="1:10" ht="11.25" customHeight="1" x14ac:dyDescent="0.2">
      <c r="A29" s="1847"/>
      <c r="B29" s="1847"/>
      <c r="C29" s="42"/>
      <c r="D29" s="271" t="s">
        <v>485</v>
      </c>
      <c r="E29" s="42"/>
      <c r="F29" s="42"/>
      <c r="G29" s="271" t="s">
        <v>795</v>
      </c>
      <c r="H29" s="42" t="s">
        <v>584</v>
      </c>
      <c r="I29" s="42"/>
      <c r="J29" s="42"/>
    </row>
    <row r="30" spans="1:10" ht="11.25" customHeight="1" x14ac:dyDescent="0.2">
      <c r="A30" s="1847"/>
      <c r="B30" s="1847"/>
      <c r="C30" s="271" t="s">
        <v>580</v>
      </c>
      <c r="D30" s="271" t="s">
        <v>30</v>
      </c>
      <c r="E30" s="271"/>
      <c r="F30" s="271"/>
      <c r="G30" s="271" t="s">
        <v>796</v>
      </c>
      <c r="H30" s="271" t="s">
        <v>815</v>
      </c>
      <c r="I30" s="271"/>
      <c r="J30" s="271"/>
    </row>
    <row r="31" spans="1:10" ht="11.25" customHeight="1" x14ac:dyDescent="0.2">
      <c r="A31" s="1847"/>
      <c r="B31" s="1847"/>
      <c r="C31" s="274" t="s">
        <v>581</v>
      </c>
      <c r="D31" s="274" t="s">
        <v>583</v>
      </c>
      <c r="E31" s="274" t="s">
        <v>582</v>
      </c>
      <c r="F31" s="612" t="s">
        <v>908</v>
      </c>
      <c r="G31" s="274" t="s">
        <v>419</v>
      </c>
      <c r="H31" s="274" t="s">
        <v>816</v>
      </c>
      <c r="I31" s="274" t="s">
        <v>495</v>
      </c>
      <c r="J31" s="271"/>
    </row>
    <row r="32" spans="1:10" ht="11.25" customHeight="1" x14ac:dyDescent="0.2">
      <c r="A32" s="2175">
        <v>1</v>
      </c>
      <c r="B32" s="2176" t="s">
        <v>797</v>
      </c>
      <c r="C32" s="1241">
        <v>8824</v>
      </c>
      <c r="D32" s="1242">
        <v>13180</v>
      </c>
      <c r="E32" s="1243"/>
      <c r="F32" s="1243"/>
      <c r="G32" s="1243"/>
      <c r="H32" s="1027">
        <v>21926</v>
      </c>
      <c r="I32" s="1027">
        <v>4806</v>
      </c>
      <c r="J32" s="44"/>
    </row>
    <row r="33" spans="1:10" ht="11.25" customHeight="1" x14ac:dyDescent="0.2">
      <c r="A33" s="2177">
        <v>2</v>
      </c>
      <c r="B33" s="2178" t="s">
        <v>1309</v>
      </c>
      <c r="C33" s="1244"/>
      <c r="D33" s="1245"/>
      <c r="E33" s="1246">
        <v>0</v>
      </c>
      <c r="F33" s="1246"/>
      <c r="G33" s="1246">
        <v>0</v>
      </c>
      <c r="H33" s="1246">
        <v>0</v>
      </c>
      <c r="I33" s="1246">
        <v>0</v>
      </c>
      <c r="J33" s="45"/>
    </row>
    <row r="34" spans="1:10" ht="11.25" customHeight="1" x14ac:dyDescent="0.2">
      <c r="A34" s="2177">
        <v>3</v>
      </c>
      <c r="B34" s="2178" t="s">
        <v>798</v>
      </c>
      <c r="C34" s="1244"/>
      <c r="D34" s="1245"/>
      <c r="E34" s="1245"/>
      <c r="F34" s="1245"/>
      <c r="G34" s="1247"/>
      <c r="H34" s="1246">
        <v>0</v>
      </c>
      <c r="I34" s="1246">
        <v>0</v>
      </c>
      <c r="J34" s="45"/>
    </row>
    <row r="35" spans="1:10" ht="11.25" customHeight="1" x14ac:dyDescent="0.2">
      <c r="A35" s="2177">
        <v>4</v>
      </c>
      <c r="B35" s="2178" t="s">
        <v>799</v>
      </c>
      <c r="C35" s="1244"/>
      <c r="D35" s="1245"/>
      <c r="E35" s="1245"/>
      <c r="F35" s="1245"/>
      <c r="G35" s="1247"/>
      <c r="H35" s="1246">
        <v>12392</v>
      </c>
      <c r="I35" s="1246">
        <v>1940</v>
      </c>
      <c r="J35" s="45"/>
    </row>
    <row r="36" spans="1:10" ht="11.25" customHeight="1" x14ac:dyDescent="0.2">
      <c r="A36" s="1">
        <v>5</v>
      </c>
      <c r="B36" s="2" t="s">
        <v>800</v>
      </c>
      <c r="C36" s="1248"/>
      <c r="D36" s="1249"/>
      <c r="E36" s="1249"/>
      <c r="F36" s="1249"/>
      <c r="G36" s="1250"/>
      <c r="H36" s="1251">
        <v>0</v>
      </c>
      <c r="I36" s="1251">
        <v>0</v>
      </c>
      <c r="J36" s="46"/>
    </row>
    <row r="37" spans="1:10" ht="11.25" customHeight="1" thickBot="1" x14ac:dyDescent="0.25">
      <c r="A37" s="471">
        <v>6</v>
      </c>
      <c r="B37" s="47" t="s">
        <v>11</v>
      </c>
      <c r="C37" s="1252"/>
      <c r="D37" s="1253"/>
      <c r="E37" s="1253"/>
      <c r="F37" s="1253"/>
      <c r="G37" s="1254"/>
      <c r="H37" s="1253"/>
      <c r="I37" s="12">
        <f>SUM(I32:I36)</f>
        <v>6746</v>
      </c>
      <c r="J37" s="46"/>
    </row>
    <row r="38" spans="1:10" s="475" customFormat="1" ht="4.5" customHeight="1" x14ac:dyDescent="0.15">
      <c r="A38" s="2689"/>
      <c r="B38" s="2689"/>
      <c r="C38" s="2689"/>
      <c r="D38" s="2689"/>
      <c r="E38" s="2689"/>
      <c r="F38" s="2689"/>
      <c r="G38" s="2689"/>
      <c r="H38" s="2689"/>
      <c r="I38" s="2689"/>
      <c r="J38" s="2689"/>
    </row>
    <row r="39" spans="1:10" s="130" customFormat="1" ht="11.1" customHeight="1" x14ac:dyDescent="0.15">
      <c r="A39" s="476" t="s">
        <v>907</v>
      </c>
      <c r="B39" s="2685" t="s">
        <v>1372</v>
      </c>
      <c r="C39" s="2685"/>
      <c r="D39" s="2685"/>
      <c r="E39" s="2685"/>
      <c r="F39" s="2685"/>
      <c r="G39" s="2685"/>
      <c r="H39" s="2685"/>
      <c r="I39" s="2685"/>
      <c r="J39" s="2685"/>
    </row>
    <row r="40" spans="1:10" s="130" customFormat="1" ht="9.75" customHeight="1" x14ac:dyDescent="0.15">
      <c r="A40" s="476" t="s">
        <v>908</v>
      </c>
      <c r="B40" s="2685" t="s">
        <v>585</v>
      </c>
      <c r="C40" s="2685"/>
      <c r="D40" s="2685"/>
      <c r="E40" s="2685"/>
      <c r="F40" s="2685"/>
      <c r="G40" s="2685"/>
      <c r="H40" s="2685"/>
      <c r="I40" s="2685"/>
      <c r="J40" s="2685"/>
    </row>
  </sheetData>
  <mergeCells count="11">
    <mergeCell ref="B40:J40"/>
    <mergeCell ref="A1:J1"/>
    <mergeCell ref="A2:I2"/>
    <mergeCell ref="A27:B27"/>
    <mergeCell ref="C27:J27"/>
    <mergeCell ref="A38:J38"/>
    <mergeCell ref="B39:J39"/>
    <mergeCell ref="A15:B15"/>
    <mergeCell ref="C15:J15"/>
    <mergeCell ref="A3:B3"/>
    <mergeCell ref="C3:J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zoomScaleSheetLayoutView="100" workbookViewId="0">
      <selection activeCell="B18" sqref="B18"/>
    </sheetView>
  </sheetViews>
  <sheetFormatPr defaultColWidth="9.140625" defaultRowHeight="9" customHeight="1" x14ac:dyDescent="0.2"/>
  <cols>
    <col min="1" max="1" width="2.140625" style="15" customWidth="1"/>
    <col min="2" max="2" width="61.7109375" style="15" customWidth="1"/>
    <col min="3" max="3" width="12.7109375" style="1327" customWidth="1"/>
    <col min="4" max="4" width="8.5703125" style="1327" customWidth="1"/>
    <col min="5" max="5" width="1.7109375" style="1327" customWidth="1"/>
    <col min="6" max="6" width="1.28515625" style="1327" customWidth="1"/>
    <col min="7" max="7" width="12.7109375" style="15" customWidth="1"/>
    <col min="8" max="8" width="8.5703125" style="15" customWidth="1"/>
    <col min="9" max="9" width="1.7109375" style="15" customWidth="1"/>
    <col min="10" max="10" width="1.28515625" style="15" customWidth="1"/>
    <col min="11" max="11" width="12.7109375" style="15" customWidth="1"/>
    <col min="12" max="12" width="8.5703125" style="15" customWidth="1"/>
    <col min="13" max="13" width="1.7109375" style="15" customWidth="1"/>
    <col min="14" max="14" width="1.28515625" style="15" customWidth="1"/>
    <col min="15" max="15" width="9.140625" style="15" customWidth="1"/>
    <col min="16" max="16384" width="9.140625" style="15"/>
  </cols>
  <sheetData>
    <row r="1" spans="1:14" ht="18.75" customHeight="1" x14ac:dyDescent="0.25">
      <c r="A1" s="2297" t="s">
        <v>801</v>
      </c>
      <c r="B1" s="2297"/>
      <c r="C1" s="2297"/>
      <c r="D1" s="2297"/>
      <c r="E1" s="2297"/>
      <c r="F1" s="2297"/>
      <c r="G1" s="2297"/>
      <c r="H1" s="2297"/>
      <c r="I1" s="2297"/>
      <c r="J1" s="2297"/>
      <c r="K1" s="2297"/>
      <c r="L1" s="2297"/>
      <c r="M1" s="2297"/>
      <c r="N1" s="2297"/>
    </row>
    <row r="2" spans="1:14" ht="9" customHeight="1" x14ac:dyDescent="0.2">
      <c r="A2" s="2"/>
      <c r="B2" s="2"/>
      <c r="C2" s="1"/>
      <c r="D2" s="1"/>
      <c r="E2" s="1"/>
      <c r="F2" s="2"/>
      <c r="G2" s="1"/>
      <c r="H2" s="1"/>
      <c r="I2" s="1"/>
      <c r="J2" s="2"/>
      <c r="K2" s="1"/>
      <c r="L2" s="1"/>
      <c r="M2" s="1"/>
      <c r="N2" s="1"/>
    </row>
    <row r="3" spans="1:14" ht="11.25" customHeight="1" x14ac:dyDescent="0.2">
      <c r="A3" s="2329" t="s">
        <v>420</v>
      </c>
      <c r="B3" s="2329"/>
      <c r="C3" s="2554" t="s">
        <v>1274</v>
      </c>
      <c r="D3" s="2555"/>
      <c r="E3" s="2556"/>
      <c r="F3" s="1420"/>
      <c r="G3" s="2550" t="s">
        <v>949</v>
      </c>
      <c r="H3" s="2551"/>
      <c r="I3" s="2552"/>
      <c r="J3" s="1002"/>
      <c r="K3" s="2550" t="s">
        <v>102</v>
      </c>
      <c r="L3" s="2551"/>
      <c r="M3" s="2551"/>
      <c r="N3" s="2552"/>
    </row>
    <row r="4" spans="1:14" ht="11.25" customHeight="1" x14ac:dyDescent="0.2">
      <c r="C4" s="91" t="s">
        <v>0</v>
      </c>
      <c r="D4" s="91" t="s">
        <v>1</v>
      </c>
      <c r="E4" s="91"/>
      <c r="G4" s="91" t="s">
        <v>0</v>
      </c>
      <c r="H4" s="91" t="s">
        <v>1</v>
      </c>
      <c r="I4" s="91"/>
      <c r="K4" s="90" t="s">
        <v>0</v>
      </c>
      <c r="L4" s="90" t="s">
        <v>1</v>
      </c>
      <c r="M4" s="91"/>
      <c r="N4" s="91"/>
    </row>
    <row r="5" spans="1:14" ht="22.5" customHeight="1" x14ac:dyDescent="0.2">
      <c r="A5" s="2"/>
      <c r="B5" s="2"/>
      <c r="C5" s="1432" t="s">
        <v>928</v>
      </c>
      <c r="D5" s="42"/>
      <c r="E5" s="42"/>
      <c r="F5" s="2"/>
      <c r="G5" s="1009" t="s">
        <v>928</v>
      </c>
      <c r="H5" s="42"/>
      <c r="I5" s="42"/>
      <c r="J5" s="2"/>
      <c r="K5" s="592" t="s">
        <v>928</v>
      </c>
      <c r="L5" s="42"/>
      <c r="M5" s="42"/>
      <c r="N5" s="42"/>
    </row>
    <row r="6" spans="1:14" ht="11.25" customHeight="1" x14ac:dyDescent="0.2">
      <c r="A6" s="2"/>
      <c r="B6" s="156" t="s">
        <v>805</v>
      </c>
      <c r="C6" s="1433" t="s">
        <v>927</v>
      </c>
      <c r="D6" s="1431" t="s">
        <v>495</v>
      </c>
      <c r="E6" s="580" t="s">
        <v>907</v>
      </c>
      <c r="F6" s="156"/>
      <c r="G6" s="1010" t="s">
        <v>927</v>
      </c>
      <c r="H6" s="1008" t="s">
        <v>495</v>
      </c>
      <c r="I6" s="580" t="s">
        <v>907</v>
      </c>
      <c r="J6" s="156"/>
      <c r="K6" s="603" t="s">
        <v>927</v>
      </c>
      <c r="L6" s="274" t="s">
        <v>495</v>
      </c>
      <c r="M6" s="580" t="s">
        <v>907</v>
      </c>
      <c r="N6" s="271"/>
    </row>
    <row r="7" spans="1:14" ht="11.25" customHeight="1" x14ac:dyDescent="0.2">
      <c r="A7" s="477">
        <v>1</v>
      </c>
      <c r="B7" s="478" t="s">
        <v>802</v>
      </c>
      <c r="C7" s="479"/>
      <c r="D7" s="1703">
        <v>0</v>
      </c>
      <c r="E7" s="480"/>
      <c r="F7" s="478"/>
      <c r="G7" s="1526"/>
      <c r="H7" s="1461">
        <v>0</v>
      </c>
      <c r="I7" s="480"/>
      <c r="J7" s="478"/>
      <c r="K7" s="479"/>
      <c r="L7" s="464">
        <v>0</v>
      </c>
      <c r="M7" s="464"/>
      <c r="N7" s="480"/>
    </row>
    <row r="8" spans="1:14" ht="11.25" customHeight="1" x14ac:dyDescent="0.2">
      <c r="A8" s="481">
        <v>2</v>
      </c>
      <c r="B8" s="482" t="s">
        <v>803</v>
      </c>
      <c r="C8" s="483"/>
      <c r="D8" s="1748">
        <v>0</v>
      </c>
      <c r="E8" s="485"/>
      <c r="F8" s="482"/>
      <c r="G8" s="1527"/>
      <c r="H8" s="1528">
        <v>0</v>
      </c>
      <c r="I8" s="485"/>
      <c r="J8" s="482"/>
      <c r="K8" s="483"/>
      <c r="L8" s="484">
        <v>0</v>
      </c>
      <c r="M8" s="6"/>
      <c r="N8" s="485"/>
    </row>
    <row r="9" spans="1:14" ht="11.25" customHeight="1" x14ac:dyDescent="0.2">
      <c r="A9" s="1">
        <v>3</v>
      </c>
      <c r="B9" s="2" t="s">
        <v>804</v>
      </c>
      <c r="C9" s="1750">
        <v>17144</v>
      </c>
      <c r="D9" s="1749">
        <v>6705</v>
      </c>
      <c r="E9" s="487"/>
      <c r="F9" s="2"/>
      <c r="G9" s="1529">
        <v>15439</v>
      </c>
      <c r="H9" s="1530">
        <v>5790</v>
      </c>
      <c r="I9" s="487"/>
      <c r="J9" s="2"/>
      <c r="K9" s="1256">
        <v>16026</v>
      </c>
      <c r="L9" s="1257">
        <v>4236</v>
      </c>
      <c r="M9" s="486"/>
      <c r="N9" s="487"/>
    </row>
    <row r="10" spans="1:14" ht="12" customHeight="1" thickBot="1" x14ac:dyDescent="0.25">
      <c r="A10" s="471">
        <v>4</v>
      </c>
      <c r="B10" s="47" t="s">
        <v>806</v>
      </c>
      <c r="C10" s="1598">
        <f>SUM(C9)</f>
        <v>17144</v>
      </c>
      <c r="D10" s="1336">
        <f>SUM(D7:D9)</f>
        <v>6705</v>
      </c>
      <c r="E10" s="488"/>
      <c r="F10" s="1255"/>
      <c r="G10" s="1109">
        <f>SUM(G9)</f>
        <v>15439</v>
      </c>
      <c r="H10" s="1110">
        <f>SUM(H7:H9)</f>
        <v>5790</v>
      </c>
      <c r="I10" s="488"/>
      <c r="J10" s="1255"/>
      <c r="K10" s="1258">
        <f>SUM(K9)</f>
        <v>16026</v>
      </c>
      <c r="L10" s="12">
        <f>SUM(L7:L9)</f>
        <v>4236</v>
      </c>
      <c r="M10" s="11"/>
      <c r="N10" s="488"/>
    </row>
    <row r="11" spans="1:14" s="1327" customFormat="1" ht="4.5" customHeight="1" x14ac:dyDescent="0.2">
      <c r="A11" s="1"/>
      <c r="B11" s="2"/>
      <c r="C11" s="1335"/>
      <c r="D11" s="1335"/>
      <c r="E11" s="6"/>
      <c r="F11" s="2"/>
      <c r="G11" s="1371"/>
      <c r="H11" s="1371"/>
      <c r="I11" s="6"/>
      <c r="J11" s="2"/>
      <c r="K11" s="7"/>
      <c r="L11" s="7"/>
      <c r="M11" s="6"/>
      <c r="N11" s="6"/>
    </row>
    <row r="12" spans="1:14" s="1819" customFormat="1" ht="23.25" customHeight="1" x14ac:dyDescent="0.2">
      <c r="A12" s="520" t="s">
        <v>907</v>
      </c>
      <c r="B12" s="2690" t="s">
        <v>1134</v>
      </c>
      <c r="C12" s="2690"/>
      <c r="D12" s="2690"/>
      <c r="E12" s="2690"/>
      <c r="F12" s="2690"/>
      <c r="G12" s="2690"/>
      <c r="H12" s="2690"/>
      <c r="I12" s="2690"/>
      <c r="J12" s="2690"/>
      <c r="K12" s="2690"/>
      <c r="L12" s="2690"/>
      <c r="M12" s="2690"/>
      <c r="N12" s="2690"/>
    </row>
    <row r="13" spans="1:14" ht="9" customHeight="1" x14ac:dyDescent="0.2">
      <c r="B13" s="1327"/>
    </row>
  </sheetData>
  <mergeCells count="6">
    <mergeCell ref="A3:B3"/>
    <mergeCell ref="K3:N3"/>
    <mergeCell ref="B12:N12"/>
    <mergeCell ref="G3:I3"/>
    <mergeCell ref="A1:N1"/>
    <mergeCell ref="C3:E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zoomScaleSheetLayoutView="100" workbookViewId="0">
      <selection activeCell="G38" sqref="G38"/>
    </sheetView>
  </sheetViews>
  <sheetFormatPr defaultColWidth="9.140625" defaultRowHeight="9" customHeight="1" x14ac:dyDescent="0.2"/>
  <cols>
    <col min="1" max="1" width="2.140625" style="15" customWidth="1"/>
    <col min="2" max="2" width="65.7109375" style="15" customWidth="1"/>
    <col min="3" max="11" width="7.140625" style="15" customWidth="1"/>
    <col min="12" max="12" width="2.28515625" style="15" customWidth="1"/>
    <col min="13" max="13" width="9.140625" style="15" customWidth="1"/>
    <col min="14" max="16384" width="9.140625" style="15"/>
  </cols>
  <sheetData>
    <row r="1" spans="1:12" ht="34.5" customHeight="1" x14ac:dyDescent="0.25">
      <c r="A1" s="2398" t="s">
        <v>1214</v>
      </c>
      <c r="B1" s="2398"/>
      <c r="C1" s="2398"/>
      <c r="D1" s="2398"/>
      <c r="E1" s="2398"/>
      <c r="F1" s="2398"/>
      <c r="G1" s="2398"/>
      <c r="H1" s="2398"/>
      <c r="I1" s="2398"/>
      <c r="J1" s="2398"/>
      <c r="K1" s="2398"/>
      <c r="L1" s="2398"/>
    </row>
    <row r="2" spans="1:12" ht="9" customHeight="1" x14ac:dyDescent="0.25">
      <c r="A2" s="2426"/>
      <c r="B2" s="2426"/>
      <c r="C2" s="2426"/>
      <c r="D2" s="2426"/>
      <c r="E2" s="2426"/>
      <c r="F2" s="2426"/>
      <c r="G2" s="2426"/>
      <c r="H2" s="2426"/>
      <c r="I2" s="2426"/>
      <c r="J2" s="2426"/>
      <c r="K2" s="2426"/>
      <c r="L2" s="264"/>
    </row>
    <row r="3" spans="1:12" ht="10.5" customHeight="1" x14ac:dyDescent="0.2">
      <c r="A3" s="2329" t="s">
        <v>420</v>
      </c>
      <c r="B3" s="2330"/>
      <c r="C3" s="2554" t="s">
        <v>1274</v>
      </c>
      <c r="D3" s="2555"/>
      <c r="E3" s="2555"/>
      <c r="F3" s="2555"/>
      <c r="G3" s="2555"/>
      <c r="H3" s="2555"/>
      <c r="I3" s="2555"/>
      <c r="J3" s="2555"/>
      <c r="K3" s="2555"/>
      <c r="L3" s="2556"/>
    </row>
    <row r="4" spans="1:12" ht="10.5" customHeight="1" x14ac:dyDescent="0.2">
      <c r="C4" s="90" t="s">
        <v>0</v>
      </c>
      <c r="D4" s="90" t="s">
        <v>1</v>
      </c>
      <c r="E4" s="90" t="s">
        <v>2</v>
      </c>
      <c r="F4" s="90" t="s">
        <v>4</v>
      </c>
      <c r="G4" s="90" t="s">
        <v>5</v>
      </c>
      <c r="H4" s="90" t="s">
        <v>6</v>
      </c>
      <c r="I4" s="90" t="s">
        <v>7</v>
      </c>
      <c r="J4" s="90" t="s">
        <v>16</v>
      </c>
      <c r="K4" s="90" t="s">
        <v>17</v>
      </c>
      <c r="L4" s="91"/>
    </row>
    <row r="5" spans="1:12" ht="10.5" customHeight="1" x14ac:dyDescent="0.2">
      <c r="A5" s="2"/>
      <c r="B5" s="2"/>
      <c r="C5" s="2430" t="s">
        <v>502</v>
      </c>
      <c r="D5" s="2430"/>
      <c r="E5" s="2430"/>
      <c r="F5" s="2430"/>
      <c r="G5" s="2430"/>
      <c r="H5" s="2430"/>
      <c r="I5" s="2430"/>
      <c r="J5" s="2430"/>
      <c r="K5" s="2430"/>
      <c r="L5" s="41"/>
    </row>
    <row r="6" spans="1:12" ht="10.5" customHeight="1" x14ac:dyDescent="0.2">
      <c r="A6" s="2"/>
      <c r="B6" s="2"/>
      <c r="C6" s="1005"/>
      <c r="D6" s="1005"/>
      <c r="E6" s="1005"/>
      <c r="F6" s="1005"/>
      <c r="G6" s="1005"/>
      <c r="H6" s="1005"/>
      <c r="I6" s="1005"/>
      <c r="J6" s="1005"/>
      <c r="K6" s="1005" t="s">
        <v>31</v>
      </c>
      <c r="L6" s="1005"/>
    </row>
    <row r="7" spans="1:12" ht="10.5" customHeight="1" x14ac:dyDescent="0.2">
      <c r="A7" s="2"/>
      <c r="B7" s="2"/>
      <c r="C7" s="1005"/>
      <c r="D7" s="1005"/>
      <c r="E7" s="1005"/>
      <c r="F7" s="1005"/>
      <c r="G7" s="1005"/>
      <c r="H7" s="1005"/>
      <c r="I7" s="1005"/>
      <c r="J7" s="1005"/>
      <c r="K7" s="1005" t="s">
        <v>442</v>
      </c>
      <c r="L7" s="1005"/>
    </row>
    <row r="8" spans="1:12" ht="10.5" customHeight="1" x14ac:dyDescent="0.2">
      <c r="A8" s="2630" t="s">
        <v>586</v>
      </c>
      <c r="B8" s="2630"/>
      <c r="C8" s="92" t="s">
        <v>503</v>
      </c>
      <c r="D8" s="92" t="s">
        <v>504</v>
      </c>
      <c r="E8" s="92" t="s">
        <v>505</v>
      </c>
      <c r="F8" s="92" t="s">
        <v>507</v>
      </c>
      <c r="G8" s="92" t="s">
        <v>508</v>
      </c>
      <c r="H8" s="92" t="s">
        <v>509</v>
      </c>
      <c r="I8" s="92" t="s">
        <v>510</v>
      </c>
      <c r="J8" s="1008" t="s">
        <v>511</v>
      </c>
      <c r="K8" s="1008" t="s">
        <v>326</v>
      </c>
      <c r="L8" s="1005"/>
    </row>
    <row r="9" spans="1:12" ht="10.5" customHeight="1" x14ac:dyDescent="0.2">
      <c r="A9" s="2696" t="s">
        <v>347</v>
      </c>
      <c r="B9" s="2697"/>
      <c r="C9" s="1751">
        <v>0</v>
      </c>
      <c r="D9" s="1752">
        <v>0</v>
      </c>
      <c r="E9" s="1752">
        <v>0</v>
      </c>
      <c r="F9" s="1752">
        <v>0</v>
      </c>
      <c r="G9" s="1752">
        <v>0</v>
      </c>
      <c r="H9" s="1752">
        <v>0</v>
      </c>
      <c r="I9" s="1752">
        <v>0</v>
      </c>
      <c r="J9" s="1752">
        <v>0</v>
      </c>
      <c r="K9" s="1752">
        <f>SUM(C9:J9)</f>
        <v>0</v>
      </c>
      <c r="L9" s="44"/>
    </row>
    <row r="10" spans="1:12" ht="10.5" customHeight="1" x14ac:dyDescent="0.2">
      <c r="A10" s="2691" t="s">
        <v>886</v>
      </c>
      <c r="B10" s="2692"/>
      <c r="C10" s="1595">
        <v>0</v>
      </c>
      <c r="D10" s="1596">
        <v>0</v>
      </c>
      <c r="E10" s="1596">
        <v>0</v>
      </c>
      <c r="F10" s="1596">
        <v>0</v>
      </c>
      <c r="G10" s="1596">
        <v>0</v>
      </c>
      <c r="H10" s="1596">
        <v>0</v>
      </c>
      <c r="I10" s="1596">
        <v>0</v>
      </c>
      <c r="J10" s="1596">
        <v>0</v>
      </c>
      <c r="K10" s="1596">
        <f>SUM(C10:J10)</f>
        <v>0</v>
      </c>
      <c r="L10" s="45"/>
    </row>
    <row r="11" spans="1:12" ht="10.5" customHeight="1" x14ac:dyDescent="0.2">
      <c r="A11" s="2691" t="s">
        <v>807</v>
      </c>
      <c r="B11" s="2692"/>
      <c r="C11" s="1595">
        <v>0</v>
      </c>
      <c r="D11" s="1596">
        <v>0</v>
      </c>
      <c r="E11" s="1596">
        <v>0</v>
      </c>
      <c r="F11" s="1596">
        <v>0</v>
      </c>
      <c r="G11" s="1596">
        <v>0</v>
      </c>
      <c r="H11" s="1596">
        <v>0</v>
      </c>
      <c r="I11" s="1596">
        <v>0</v>
      </c>
      <c r="J11" s="1596">
        <v>0</v>
      </c>
      <c r="K11" s="1596">
        <f t="shared" ref="K11:K16" si="0">SUM(C11:J11)</f>
        <v>0</v>
      </c>
      <c r="L11" s="45"/>
    </row>
    <row r="12" spans="1:12" ht="10.5" customHeight="1" x14ac:dyDescent="0.2">
      <c r="A12" s="2691" t="s">
        <v>311</v>
      </c>
      <c r="B12" s="2692"/>
      <c r="C12" s="1595">
        <v>0</v>
      </c>
      <c r="D12" s="1596">
        <v>0</v>
      </c>
      <c r="E12" s="1596">
        <v>0</v>
      </c>
      <c r="F12" s="1596">
        <v>0</v>
      </c>
      <c r="G12" s="1596">
        <v>0</v>
      </c>
      <c r="H12" s="1596">
        <v>0</v>
      </c>
      <c r="I12" s="1596">
        <v>0</v>
      </c>
      <c r="J12" s="1596">
        <v>0</v>
      </c>
      <c r="K12" s="1596">
        <f t="shared" si="0"/>
        <v>0</v>
      </c>
      <c r="L12" s="45"/>
    </row>
    <row r="13" spans="1:12" ht="10.5" customHeight="1" x14ac:dyDescent="0.2">
      <c r="A13" s="2691" t="s">
        <v>808</v>
      </c>
      <c r="B13" s="2692"/>
      <c r="C13" s="1595">
        <v>0</v>
      </c>
      <c r="D13" s="1596">
        <v>0</v>
      </c>
      <c r="E13" s="1596">
        <v>0</v>
      </c>
      <c r="F13" s="1596">
        <v>0</v>
      </c>
      <c r="G13" s="1596">
        <v>0</v>
      </c>
      <c r="H13" s="1596">
        <v>0</v>
      </c>
      <c r="I13" s="1596">
        <v>0</v>
      </c>
      <c r="J13" s="1596">
        <v>0</v>
      </c>
      <c r="K13" s="1596">
        <f t="shared" si="0"/>
        <v>0</v>
      </c>
      <c r="L13" s="45"/>
    </row>
    <row r="14" spans="1:12" ht="10.5" customHeight="1" x14ac:dyDescent="0.2">
      <c r="A14" s="2691" t="s">
        <v>306</v>
      </c>
      <c r="B14" s="2692"/>
      <c r="C14" s="1595">
        <v>1</v>
      </c>
      <c r="D14" s="1596">
        <v>0</v>
      </c>
      <c r="E14" s="1596">
        <v>17</v>
      </c>
      <c r="F14" s="1596">
        <v>1</v>
      </c>
      <c r="G14" s="1596">
        <v>0</v>
      </c>
      <c r="H14" s="1596">
        <v>429</v>
      </c>
      <c r="I14" s="1596">
        <v>11</v>
      </c>
      <c r="J14" s="1596">
        <v>0</v>
      </c>
      <c r="K14" s="1596">
        <f t="shared" si="0"/>
        <v>459</v>
      </c>
      <c r="L14" s="45"/>
    </row>
    <row r="15" spans="1:12" ht="10.5" customHeight="1" x14ac:dyDescent="0.2">
      <c r="A15" s="2691" t="s">
        <v>809</v>
      </c>
      <c r="B15" s="2692"/>
      <c r="C15" s="1595">
        <v>0</v>
      </c>
      <c r="D15" s="1596">
        <v>0</v>
      </c>
      <c r="E15" s="1596">
        <v>0</v>
      </c>
      <c r="F15" s="1596">
        <v>0</v>
      </c>
      <c r="G15" s="1596">
        <v>0</v>
      </c>
      <c r="H15" s="1596">
        <v>0</v>
      </c>
      <c r="I15" s="1596">
        <v>0</v>
      </c>
      <c r="J15" s="1596">
        <v>0</v>
      </c>
      <c r="K15" s="1596">
        <f t="shared" si="0"/>
        <v>0</v>
      </c>
      <c r="L15" s="45"/>
    </row>
    <row r="16" spans="1:12" ht="10.5" customHeight="1" x14ac:dyDescent="0.2">
      <c r="A16" s="2693" t="s">
        <v>587</v>
      </c>
      <c r="B16" s="2694"/>
      <c r="C16" s="1597">
        <v>0</v>
      </c>
      <c r="D16" s="1335">
        <v>0</v>
      </c>
      <c r="E16" s="1335">
        <v>0</v>
      </c>
      <c r="F16" s="1335">
        <v>0</v>
      </c>
      <c r="G16" s="1335">
        <v>0</v>
      </c>
      <c r="H16" s="1335">
        <v>0</v>
      </c>
      <c r="I16" s="1335">
        <v>0</v>
      </c>
      <c r="J16" s="1335">
        <v>0</v>
      </c>
      <c r="K16" s="1753">
        <f t="shared" si="0"/>
        <v>0</v>
      </c>
      <c r="L16" s="46"/>
    </row>
    <row r="17" spans="1:12" ht="11.25" customHeight="1" thickBot="1" x14ac:dyDescent="0.25">
      <c r="A17" s="2624" t="s">
        <v>11</v>
      </c>
      <c r="B17" s="2695"/>
      <c r="C17" s="1598">
        <f>SUM(C9:C16)</f>
        <v>1</v>
      </c>
      <c r="D17" s="1336">
        <f>SUM(D9:D16)</f>
        <v>0</v>
      </c>
      <c r="E17" s="1336">
        <f t="shared" ref="E17:K17" si="1">SUM(E9:E16)</f>
        <v>17</v>
      </c>
      <c r="F17" s="1336">
        <f t="shared" si="1"/>
        <v>1</v>
      </c>
      <c r="G17" s="1336">
        <f t="shared" si="1"/>
        <v>0</v>
      </c>
      <c r="H17" s="1336">
        <f t="shared" si="1"/>
        <v>429</v>
      </c>
      <c r="I17" s="1336">
        <f t="shared" si="1"/>
        <v>11</v>
      </c>
      <c r="J17" s="1336">
        <f t="shared" si="1"/>
        <v>0</v>
      </c>
      <c r="K17" s="1336">
        <f t="shared" si="1"/>
        <v>459</v>
      </c>
      <c r="L17" s="48"/>
    </row>
    <row r="18" spans="1:12" s="1327" customFormat="1" ht="9" customHeight="1" x14ac:dyDescent="0.25">
      <c r="A18" s="1572"/>
      <c r="B18" s="1572"/>
      <c r="C18" s="1572"/>
      <c r="D18" s="1572"/>
      <c r="E18" s="1572"/>
      <c r="F18" s="1572"/>
      <c r="G18" s="1572"/>
      <c r="H18" s="1572"/>
      <c r="I18" s="1572"/>
      <c r="J18" s="1572"/>
      <c r="K18" s="1572"/>
      <c r="L18" s="1572"/>
    </row>
    <row r="19" spans="1:12" s="1327" customFormat="1" ht="10.5" customHeight="1" x14ac:dyDescent="0.2">
      <c r="A19" s="2329" t="s">
        <v>420</v>
      </c>
      <c r="B19" s="2330"/>
      <c r="C19" s="2550" t="s">
        <v>949</v>
      </c>
      <c r="D19" s="2551"/>
      <c r="E19" s="2551"/>
      <c r="F19" s="2551"/>
      <c r="G19" s="2551"/>
      <c r="H19" s="2551"/>
      <c r="I19" s="2551"/>
      <c r="J19" s="2551"/>
      <c r="K19" s="2551"/>
      <c r="L19" s="2552"/>
    </row>
    <row r="20" spans="1:12" s="1327" customFormat="1" ht="10.5" customHeight="1" x14ac:dyDescent="0.2">
      <c r="C20" s="90" t="s">
        <v>0</v>
      </c>
      <c r="D20" s="90" t="s">
        <v>1</v>
      </c>
      <c r="E20" s="90" t="s">
        <v>2</v>
      </c>
      <c r="F20" s="90" t="s">
        <v>4</v>
      </c>
      <c r="G20" s="90" t="s">
        <v>5</v>
      </c>
      <c r="H20" s="90" t="s">
        <v>6</v>
      </c>
      <c r="I20" s="90" t="s">
        <v>7</v>
      </c>
      <c r="J20" s="90" t="s">
        <v>16</v>
      </c>
      <c r="K20" s="90" t="s">
        <v>17</v>
      </c>
      <c r="L20" s="91"/>
    </row>
    <row r="21" spans="1:12" s="1327" customFormat="1" ht="10.5" customHeight="1" x14ac:dyDescent="0.2">
      <c r="A21" s="2"/>
      <c r="B21" s="2"/>
      <c r="C21" s="2430" t="s">
        <v>502</v>
      </c>
      <c r="D21" s="2430"/>
      <c r="E21" s="2430"/>
      <c r="F21" s="2430"/>
      <c r="G21" s="2430"/>
      <c r="H21" s="2430"/>
      <c r="I21" s="2430"/>
      <c r="J21" s="2430"/>
      <c r="K21" s="2430"/>
      <c r="L21" s="41"/>
    </row>
    <row r="22" spans="1:12" s="1327" customFormat="1" ht="10.5" customHeight="1" x14ac:dyDescent="0.2">
      <c r="A22" s="2"/>
      <c r="B22" s="2"/>
      <c r="C22" s="1570"/>
      <c r="D22" s="1570"/>
      <c r="E22" s="1570"/>
      <c r="F22" s="1570"/>
      <c r="G22" s="1570"/>
      <c r="H22" s="1570"/>
      <c r="I22" s="1570"/>
      <c r="J22" s="1570"/>
      <c r="K22" s="1570" t="s">
        <v>31</v>
      </c>
      <c r="L22" s="1570"/>
    </row>
    <row r="23" spans="1:12" s="1327" customFormat="1" ht="10.5" customHeight="1" x14ac:dyDescent="0.2">
      <c r="A23" s="2"/>
      <c r="B23" s="2"/>
      <c r="C23" s="1570"/>
      <c r="D23" s="1570"/>
      <c r="E23" s="1570"/>
      <c r="F23" s="1570"/>
      <c r="G23" s="1570"/>
      <c r="H23" s="1570"/>
      <c r="I23" s="1570"/>
      <c r="J23" s="1570"/>
      <c r="K23" s="1570" t="s">
        <v>442</v>
      </c>
      <c r="L23" s="1570"/>
    </row>
    <row r="24" spans="1:12" s="1327" customFormat="1" ht="10.5" customHeight="1" x14ac:dyDescent="0.2">
      <c r="A24" s="2630" t="s">
        <v>586</v>
      </c>
      <c r="B24" s="2630"/>
      <c r="C24" s="92" t="s">
        <v>503</v>
      </c>
      <c r="D24" s="92" t="s">
        <v>504</v>
      </c>
      <c r="E24" s="92" t="s">
        <v>505</v>
      </c>
      <c r="F24" s="92" t="s">
        <v>507</v>
      </c>
      <c r="G24" s="92" t="s">
        <v>508</v>
      </c>
      <c r="H24" s="92" t="s">
        <v>509</v>
      </c>
      <c r="I24" s="92" t="s">
        <v>510</v>
      </c>
      <c r="J24" s="1569" t="s">
        <v>511</v>
      </c>
      <c r="K24" s="1569" t="s">
        <v>326</v>
      </c>
      <c r="L24" s="1570"/>
    </row>
    <row r="25" spans="1:12" s="1327" customFormat="1" ht="10.5" customHeight="1" x14ac:dyDescent="0.2">
      <c r="A25" s="2696" t="s">
        <v>347</v>
      </c>
      <c r="B25" s="2697"/>
      <c r="C25" s="1531">
        <v>0</v>
      </c>
      <c r="D25" s="1532">
        <v>0</v>
      </c>
      <c r="E25" s="1532">
        <v>0</v>
      </c>
      <c r="F25" s="1532">
        <v>0</v>
      </c>
      <c r="G25" s="1532">
        <v>0</v>
      </c>
      <c r="H25" s="1532">
        <v>0</v>
      </c>
      <c r="I25" s="1532">
        <v>0</v>
      </c>
      <c r="J25" s="1532">
        <v>0</v>
      </c>
      <c r="K25" s="1532">
        <f>SUM(C25:J25)</f>
        <v>0</v>
      </c>
      <c r="L25" s="44"/>
    </row>
    <row r="26" spans="1:12" s="1327" customFormat="1" ht="10.5" customHeight="1" x14ac:dyDescent="0.2">
      <c r="A26" s="2691" t="s">
        <v>886</v>
      </c>
      <c r="B26" s="2692"/>
      <c r="C26" s="1533">
        <v>0</v>
      </c>
      <c r="D26" s="1534">
        <v>0</v>
      </c>
      <c r="E26" s="1534">
        <v>0</v>
      </c>
      <c r="F26" s="1534">
        <v>0</v>
      </c>
      <c r="G26" s="1534">
        <v>0</v>
      </c>
      <c r="H26" s="1534">
        <v>0</v>
      </c>
      <c r="I26" s="1534">
        <v>0</v>
      </c>
      <c r="J26" s="1534">
        <v>0</v>
      </c>
      <c r="K26" s="1534">
        <f>SUM(C26:J26)</f>
        <v>0</v>
      </c>
      <c r="L26" s="45"/>
    </row>
    <row r="27" spans="1:12" s="1327" customFormat="1" ht="10.5" customHeight="1" x14ac:dyDescent="0.2">
      <c r="A27" s="2691" t="s">
        <v>807</v>
      </c>
      <c r="B27" s="2692"/>
      <c r="C27" s="1533">
        <v>0</v>
      </c>
      <c r="D27" s="1534">
        <v>0</v>
      </c>
      <c r="E27" s="1534">
        <v>0</v>
      </c>
      <c r="F27" s="1534">
        <v>0</v>
      </c>
      <c r="G27" s="1534">
        <v>0</v>
      </c>
      <c r="H27" s="1534">
        <v>0</v>
      </c>
      <c r="I27" s="1534">
        <v>0</v>
      </c>
      <c r="J27" s="1534">
        <v>0</v>
      </c>
      <c r="K27" s="1534">
        <f t="shared" ref="K27:K32" si="2">SUM(C27:J27)</f>
        <v>0</v>
      </c>
      <c r="L27" s="45"/>
    </row>
    <row r="28" spans="1:12" s="1327" customFormat="1" ht="10.5" customHeight="1" x14ac:dyDescent="0.2">
      <c r="A28" s="2691" t="s">
        <v>311</v>
      </c>
      <c r="B28" s="2692"/>
      <c r="C28" s="1533">
        <v>0</v>
      </c>
      <c r="D28" s="1534">
        <v>0</v>
      </c>
      <c r="E28" s="1534">
        <v>0</v>
      </c>
      <c r="F28" s="1534">
        <v>0</v>
      </c>
      <c r="G28" s="1534">
        <v>0</v>
      </c>
      <c r="H28" s="1534">
        <v>0</v>
      </c>
      <c r="I28" s="1534">
        <v>0</v>
      </c>
      <c r="J28" s="1534">
        <v>0</v>
      </c>
      <c r="K28" s="1534">
        <f t="shared" si="2"/>
        <v>0</v>
      </c>
      <c r="L28" s="45"/>
    </row>
    <row r="29" spans="1:12" s="1327" customFormat="1" ht="10.5" customHeight="1" x14ac:dyDescent="0.2">
      <c r="A29" s="2691" t="s">
        <v>808</v>
      </c>
      <c r="B29" s="2692"/>
      <c r="C29" s="1533">
        <v>0</v>
      </c>
      <c r="D29" s="1534">
        <v>0</v>
      </c>
      <c r="E29" s="1534">
        <v>0</v>
      </c>
      <c r="F29" s="1534">
        <v>0</v>
      </c>
      <c r="G29" s="1534">
        <v>0</v>
      </c>
      <c r="H29" s="1534">
        <v>0</v>
      </c>
      <c r="I29" s="1534">
        <v>0</v>
      </c>
      <c r="J29" s="1534">
        <v>0</v>
      </c>
      <c r="K29" s="1534">
        <f t="shared" si="2"/>
        <v>0</v>
      </c>
      <c r="L29" s="45"/>
    </row>
    <row r="30" spans="1:12" s="1327" customFormat="1" ht="10.5" customHeight="1" x14ac:dyDescent="0.2">
      <c r="A30" s="2691" t="s">
        <v>306</v>
      </c>
      <c r="B30" s="2692"/>
      <c r="C30" s="1533">
        <v>1</v>
      </c>
      <c r="D30" s="1534">
        <v>0</v>
      </c>
      <c r="E30" s="1534">
        <v>13</v>
      </c>
      <c r="F30" s="1534">
        <v>2</v>
      </c>
      <c r="G30" s="1534">
        <v>0</v>
      </c>
      <c r="H30" s="1534">
        <v>366</v>
      </c>
      <c r="I30" s="1534">
        <v>10</v>
      </c>
      <c r="J30" s="1534">
        <v>0</v>
      </c>
      <c r="K30" s="1534">
        <f t="shared" si="2"/>
        <v>392</v>
      </c>
      <c r="L30" s="45"/>
    </row>
    <row r="31" spans="1:12" s="1327" customFormat="1" ht="10.5" customHeight="1" x14ac:dyDescent="0.2">
      <c r="A31" s="2691" t="s">
        <v>809</v>
      </c>
      <c r="B31" s="2692"/>
      <c r="C31" s="1533">
        <v>0</v>
      </c>
      <c r="D31" s="1534">
        <v>0</v>
      </c>
      <c r="E31" s="1534">
        <v>0</v>
      </c>
      <c r="F31" s="1534">
        <v>0</v>
      </c>
      <c r="G31" s="1534">
        <v>0</v>
      </c>
      <c r="H31" s="1534">
        <v>0</v>
      </c>
      <c r="I31" s="1534">
        <v>0</v>
      </c>
      <c r="J31" s="1534">
        <v>0</v>
      </c>
      <c r="K31" s="1534">
        <f t="shared" si="2"/>
        <v>0</v>
      </c>
      <c r="L31" s="45"/>
    </row>
    <row r="32" spans="1:12" s="1327" customFormat="1" ht="10.5" customHeight="1" x14ac:dyDescent="0.2">
      <c r="A32" s="2693" t="s">
        <v>587</v>
      </c>
      <c r="B32" s="2694"/>
      <c r="C32" s="1447">
        <v>0</v>
      </c>
      <c r="D32" s="1371">
        <v>0</v>
      </c>
      <c r="E32" s="1371">
        <v>0</v>
      </c>
      <c r="F32" s="1371">
        <v>0</v>
      </c>
      <c r="G32" s="1371">
        <v>0</v>
      </c>
      <c r="H32" s="1371">
        <v>0</v>
      </c>
      <c r="I32" s="1371">
        <v>0</v>
      </c>
      <c r="J32" s="1371">
        <v>0</v>
      </c>
      <c r="K32" s="1535">
        <f t="shared" si="2"/>
        <v>0</v>
      </c>
      <c r="L32" s="46"/>
    </row>
    <row r="33" spans="1:12" s="1327" customFormat="1" ht="11.25" customHeight="1" thickBot="1" x14ac:dyDescent="0.25">
      <c r="A33" s="2624" t="s">
        <v>11</v>
      </c>
      <c r="B33" s="2695"/>
      <c r="C33" s="1109">
        <f>SUM(C25:C32)</f>
        <v>1</v>
      </c>
      <c r="D33" s="1110">
        <f>SUM(D25:D32)</f>
        <v>0</v>
      </c>
      <c r="E33" s="1110">
        <f t="shared" ref="E33:K33" si="3">SUM(E25:E32)</f>
        <v>13</v>
      </c>
      <c r="F33" s="1110">
        <f t="shared" si="3"/>
        <v>2</v>
      </c>
      <c r="G33" s="1110">
        <f t="shared" si="3"/>
        <v>0</v>
      </c>
      <c r="H33" s="1110">
        <f t="shared" si="3"/>
        <v>366</v>
      </c>
      <c r="I33" s="1110">
        <f t="shared" si="3"/>
        <v>10</v>
      </c>
      <c r="J33" s="1110">
        <f t="shared" si="3"/>
        <v>0</v>
      </c>
      <c r="K33" s="1110">
        <f t="shared" si="3"/>
        <v>392</v>
      </c>
      <c r="L33" s="48"/>
    </row>
    <row r="34" spans="1:12" ht="9" customHeight="1" x14ac:dyDescent="0.25">
      <c r="A34" s="1003"/>
      <c r="B34" s="1003"/>
      <c r="C34" s="1003"/>
      <c r="D34" s="1003"/>
      <c r="E34" s="1003"/>
      <c r="F34" s="1003"/>
      <c r="G34" s="1003"/>
      <c r="H34" s="1003"/>
      <c r="I34" s="1003"/>
      <c r="J34" s="1003"/>
      <c r="K34" s="1003"/>
      <c r="L34" s="1003"/>
    </row>
    <row r="35" spans="1:12" s="1327" customFormat="1" ht="10.5" customHeight="1" x14ac:dyDescent="0.2">
      <c r="A35" s="2329" t="s">
        <v>420</v>
      </c>
      <c r="B35" s="2330"/>
      <c r="C35" s="2550" t="s">
        <v>102</v>
      </c>
      <c r="D35" s="2551"/>
      <c r="E35" s="2551"/>
      <c r="F35" s="2551"/>
      <c r="G35" s="2551"/>
      <c r="H35" s="2551"/>
      <c r="I35" s="2551"/>
      <c r="J35" s="2551"/>
      <c r="K35" s="2551"/>
      <c r="L35" s="2552"/>
    </row>
    <row r="36" spans="1:12" s="1327" customFormat="1" ht="10.5" customHeight="1" x14ac:dyDescent="0.2">
      <c r="C36" s="90" t="s">
        <v>0</v>
      </c>
      <c r="D36" s="90" t="s">
        <v>1</v>
      </c>
      <c r="E36" s="90" t="s">
        <v>2</v>
      </c>
      <c r="F36" s="90" t="s">
        <v>4</v>
      </c>
      <c r="G36" s="90" t="s">
        <v>5</v>
      </c>
      <c r="H36" s="90" t="s">
        <v>6</v>
      </c>
      <c r="I36" s="90" t="s">
        <v>7</v>
      </c>
      <c r="J36" s="90" t="s">
        <v>16</v>
      </c>
      <c r="K36" s="90" t="s">
        <v>17</v>
      </c>
      <c r="L36" s="91"/>
    </row>
    <row r="37" spans="1:12" s="1327" customFormat="1" ht="10.5" customHeight="1" x14ac:dyDescent="0.2">
      <c r="A37" s="2"/>
      <c r="B37" s="2"/>
      <c r="C37" s="2430" t="s">
        <v>502</v>
      </c>
      <c r="D37" s="2430"/>
      <c r="E37" s="2430"/>
      <c r="F37" s="2430"/>
      <c r="G37" s="2430"/>
      <c r="H37" s="2430"/>
      <c r="I37" s="2430"/>
      <c r="J37" s="2430"/>
      <c r="K37" s="2430"/>
      <c r="L37" s="41"/>
    </row>
    <row r="38" spans="1:12" s="1327" customFormat="1" ht="10.5" customHeight="1" x14ac:dyDescent="0.2">
      <c r="A38" s="2"/>
      <c r="B38" s="2"/>
      <c r="C38" s="1570"/>
      <c r="D38" s="1570"/>
      <c r="E38" s="1570"/>
      <c r="F38" s="1570"/>
      <c r="G38" s="1570"/>
      <c r="H38" s="1570"/>
      <c r="I38" s="1570"/>
      <c r="J38" s="1570"/>
      <c r="K38" s="1570" t="s">
        <v>31</v>
      </c>
      <c r="L38" s="1570"/>
    </row>
    <row r="39" spans="1:12" s="1327" customFormat="1" ht="10.5" customHeight="1" x14ac:dyDescent="0.2">
      <c r="A39" s="2"/>
      <c r="B39" s="2"/>
      <c r="C39" s="1570"/>
      <c r="D39" s="1570"/>
      <c r="E39" s="1570"/>
      <c r="F39" s="1570"/>
      <c r="G39" s="1570"/>
      <c r="H39" s="1570"/>
      <c r="I39" s="1570"/>
      <c r="J39" s="1570"/>
      <c r="K39" s="1570" t="s">
        <v>442</v>
      </c>
      <c r="L39" s="1570"/>
    </row>
    <row r="40" spans="1:12" s="1327" customFormat="1" ht="10.5" customHeight="1" x14ac:dyDescent="0.2">
      <c r="A40" s="2630" t="s">
        <v>586</v>
      </c>
      <c r="B40" s="2630"/>
      <c r="C40" s="92" t="s">
        <v>503</v>
      </c>
      <c r="D40" s="92" t="s">
        <v>504</v>
      </c>
      <c r="E40" s="92" t="s">
        <v>505</v>
      </c>
      <c r="F40" s="92" t="s">
        <v>507</v>
      </c>
      <c r="G40" s="92" t="s">
        <v>508</v>
      </c>
      <c r="H40" s="92" t="s">
        <v>509</v>
      </c>
      <c r="I40" s="92" t="s">
        <v>510</v>
      </c>
      <c r="J40" s="1569" t="s">
        <v>511</v>
      </c>
      <c r="K40" s="1569" t="s">
        <v>326</v>
      </c>
      <c r="L40" s="1570"/>
    </row>
    <row r="41" spans="1:12" s="1327" customFormat="1" ht="10.5" customHeight="1" x14ac:dyDescent="0.2">
      <c r="A41" s="2696" t="s">
        <v>347</v>
      </c>
      <c r="B41" s="2697"/>
      <c r="C41" s="1259">
        <v>0</v>
      </c>
      <c r="D41" s="1260">
        <v>0</v>
      </c>
      <c r="E41" s="1260">
        <v>0</v>
      </c>
      <c r="F41" s="1260">
        <v>0</v>
      </c>
      <c r="G41" s="1260">
        <v>0</v>
      </c>
      <c r="H41" s="1260">
        <v>0</v>
      </c>
      <c r="I41" s="1260">
        <v>0</v>
      </c>
      <c r="J41" s="1260">
        <v>0</v>
      </c>
      <c r="K41" s="1260">
        <f>SUM(C41:J41)</f>
        <v>0</v>
      </c>
      <c r="L41" s="44"/>
    </row>
    <row r="42" spans="1:12" s="1327" customFormat="1" ht="10.5" customHeight="1" x14ac:dyDescent="0.2">
      <c r="A42" s="2691" t="s">
        <v>886</v>
      </c>
      <c r="B42" s="2692"/>
      <c r="C42" s="1261">
        <v>0</v>
      </c>
      <c r="D42" s="1262">
        <v>0</v>
      </c>
      <c r="E42" s="1262">
        <v>0</v>
      </c>
      <c r="F42" s="1262">
        <v>0</v>
      </c>
      <c r="G42" s="1262">
        <v>0</v>
      </c>
      <c r="H42" s="1262">
        <v>0</v>
      </c>
      <c r="I42" s="1262">
        <v>0</v>
      </c>
      <c r="J42" s="1262">
        <v>0</v>
      </c>
      <c r="K42" s="1262">
        <f>SUM(C42:J42)</f>
        <v>0</v>
      </c>
      <c r="L42" s="45"/>
    </row>
    <row r="43" spans="1:12" s="1327" customFormat="1" ht="10.5" customHeight="1" x14ac:dyDescent="0.2">
      <c r="A43" s="2691" t="s">
        <v>807</v>
      </c>
      <c r="B43" s="2692"/>
      <c r="C43" s="1261">
        <v>0</v>
      </c>
      <c r="D43" s="1262">
        <v>0</v>
      </c>
      <c r="E43" s="1262">
        <v>0</v>
      </c>
      <c r="F43" s="1262">
        <v>0</v>
      </c>
      <c r="G43" s="1262">
        <v>0</v>
      </c>
      <c r="H43" s="1262">
        <v>0</v>
      </c>
      <c r="I43" s="1262">
        <v>0</v>
      </c>
      <c r="J43" s="1262">
        <v>0</v>
      </c>
      <c r="K43" s="1262">
        <f t="shared" ref="K43:K48" si="4">SUM(C43:J43)</f>
        <v>0</v>
      </c>
      <c r="L43" s="45"/>
    </row>
    <row r="44" spans="1:12" s="1327" customFormat="1" ht="10.5" customHeight="1" x14ac:dyDescent="0.2">
      <c r="A44" s="2691" t="s">
        <v>311</v>
      </c>
      <c r="B44" s="2692"/>
      <c r="C44" s="1261">
        <v>0</v>
      </c>
      <c r="D44" s="1262">
        <v>0</v>
      </c>
      <c r="E44" s="1262">
        <v>23</v>
      </c>
      <c r="F44" s="1262">
        <v>0</v>
      </c>
      <c r="G44" s="1262">
        <v>0</v>
      </c>
      <c r="H44" s="1262">
        <v>0</v>
      </c>
      <c r="I44" s="1262">
        <v>0</v>
      </c>
      <c r="J44" s="1262">
        <v>0</v>
      </c>
      <c r="K44" s="1262">
        <f t="shared" si="4"/>
        <v>23</v>
      </c>
      <c r="L44" s="45"/>
    </row>
    <row r="45" spans="1:12" s="1327" customFormat="1" ht="10.5" customHeight="1" x14ac:dyDescent="0.2">
      <c r="A45" s="2691" t="s">
        <v>808</v>
      </c>
      <c r="B45" s="2692"/>
      <c r="C45" s="1261">
        <v>0</v>
      </c>
      <c r="D45" s="1262">
        <v>0</v>
      </c>
      <c r="E45" s="1262">
        <v>0</v>
      </c>
      <c r="F45" s="1262">
        <v>0</v>
      </c>
      <c r="G45" s="1262">
        <v>0</v>
      </c>
      <c r="H45" s="1262">
        <v>0</v>
      </c>
      <c r="I45" s="1262">
        <v>0</v>
      </c>
      <c r="J45" s="1262">
        <v>0</v>
      </c>
      <c r="K45" s="1262">
        <f t="shared" si="4"/>
        <v>0</v>
      </c>
      <c r="L45" s="45"/>
    </row>
    <row r="46" spans="1:12" s="1327" customFormat="1" ht="10.5" customHeight="1" x14ac:dyDescent="0.2">
      <c r="A46" s="2691" t="s">
        <v>306</v>
      </c>
      <c r="B46" s="2692"/>
      <c r="C46" s="1261">
        <v>2</v>
      </c>
      <c r="D46" s="1262">
        <v>0</v>
      </c>
      <c r="E46" s="1262">
        <v>0</v>
      </c>
      <c r="F46" s="1262">
        <v>0</v>
      </c>
      <c r="G46" s="1262">
        <v>0</v>
      </c>
      <c r="H46" s="1262">
        <v>282</v>
      </c>
      <c r="I46" s="1262">
        <v>0</v>
      </c>
      <c r="J46" s="1262">
        <v>0</v>
      </c>
      <c r="K46" s="1262">
        <f t="shared" si="4"/>
        <v>284</v>
      </c>
      <c r="L46" s="45"/>
    </row>
    <row r="47" spans="1:12" s="1327" customFormat="1" ht="10.5" customHeight="1" x14ac:dyDescent="0.2">
      <c r="A47" s="2691" t="s">
        <v>809</v>
      </c>
      <c r="B47" s="2692"/>
      <c r="C47" s="1261">
        <v>0</v>
      </c>
      <c r="D47" s="1262">
        <v>0</v>
      </c>
      <c r="E47" s="1262">
        <v>0</v>
      </c>
      <c r="F47" s="1262">
        <v>0</v>
      </c>
      <c r="G47" s="1262">
        <v>0</v>
      </c>
      <c r="H47" s="1262">
        <v>0</v>
      </c>
      <c r="I47" s="1262">
        <v>0</v>
      </c>
      <c r="J47" s="1262">
        <v>0</v>
      </c>
      <c r="K47" s="1262">
        <f t="shared" si="4"/>
        <v>0</v>
      </c>
      <c r="L47" s="45"/>
    </row>
    <row r="48" spans="1:12" s="1327" customFormat="1" ht="10.5" customHeight="1" x14ac:dyDescent="0.2">
      <c r="A48" s="2693" t="s">
        <v>587</v>
      </c>
      <c r="B48" s="2694"/>
      <c r="C48" s="1036">
        <v>0</v>
      </c>
      <c r="D48" s="7">
        <v>0</v>
      </c>
      <c r="E48" s="7">
        <v>0</v>
      </c>
      <c r="F48" s="7">
        <v>0</v>
      </c>
      <c r="G48" s="7">
        <v>0</v>
      </c>
      <c r="H48" s="7">
        <v>0</v>
      </c>
      <c r="I48" s="7">
        <v>0</v>
      </c>
      <c r="J48" s="7">
        <v>0</v>
      </c>
      <c r="K48" s="1263">
        <f t="shared" si="4"/>
        <v>0</v>
      </c>
      <c r="L48" s="46"/>
    </row>
    <row r="49" spans="1:12" s="1327" customFormat="1" ht="11.25" customHeight="1" thickBot="1" x14ac:dyDescent="0.25">
      <c r="A49" s="2624" t="s">
        <v>11</v>
      </c>
      <c r="B49" s="2695"/>
      <c r="C49" s="1258">
        <f>SUM(C41:C48)</f>
        <v>2</v>
      </c>
      <c r="D49" s="12">
        <f>SUM(D41:D48)</f>
        <v>0</v>
      </c>
      <c r="E49" s="12">
        <f t="shared" ref="E49:K49" si="5">SUM(E41:E48)</f>
        <v>23</v>
      </c>
      <c r="F49" s="12">
        <f t="shared" si="5"/>
        <v>0</v>
      </c>
      <c r="G49" s="12">
        <f t="shared" si="5"/>
        <v>0</v>
      </c>
      <c r="H49" s="12">
        <f t="shared" si="5"/>
        <v>282</v>
      </c>
      <c r="I49" s="12">
        <f t="shared" si="5"/>
        <v>0</v>
      </c>
      <c r="J49" s="12">
        <f t="shared" si="5"/>
        <v>0</v>
      </c>
      <c r="K49" s="12">
        <f t="shared" si="5"/>
        <v>307</v>
      </c>
      <c r="L49" s="48"/>
    </row>
    <row r="50" spans="1:12" ht="9" hidden="1" customHeight="1" x14ac:dyDescent="0.2">
      <c r="A50" s="265"/>
      <c r="B50" s="265"/>
      <c r="C50" s="7"/>
      <c r="D50" s="7"/>
      <c r="E50" s="7"/>
      <c r="F50" s="7"/>
      <c r="G50" s="7"/>
      <c r="H50" s="7"/>
      <c r="I50" s="7"/>
      <c r="J50" s="7"/>
      <c r="K50" s="7"/>
      <c r="L50" s="7"/>
    </row>
    <row r="51" spans="1:12" s="130" customFormat="1" ht="9.75" customHeight="1" x14ac:dyDescent="0.15">
      <c r="A51" s="489" t="s">
        <v>907</v>
      </c>
      <c r="B51" s="2625" t="s">
        <v>1135</v>
      </c>
      <c r="C51" s="2625"/>
      <c r="D51" s="2625"/>
      <c r="E51" s="2625"/>
      <c r="F51" s="2625"/>
      <c r="G51" s="2625"/>
      <c r="H51" s="2625"/>
      <c r="I51" s="2625"/>
      <c r="J51" s="2625"/>
      <c r="K51" s="2625"/>
      <c r="L51" s="2625"/>
    </row>
    <row r="52" spans="1:12" s="130" customFormat="1" ht="9.75" customHeight="1" x14ac:dyDescent="0.15">
      <c r="A52" s="489" t="s">
        <v>908</v>
      </c>
      <c r="B52" s="2684" t="s">
        <v>883</v>
      </c>
      <c r="C52" s="2684"/>
      <c r="D52" s="2684"/>
      <c r="E52" s="2684"/>
      <c r="F52" s="2684"/>
      <c r="G52" s="2684"/>
      <c r="H52" s="2684"/>
      <c r="I52" s="2684"/>
      <c r="J52" s="2684"/>
      <c r="K52" s="2684"/>
      <c r="L52" s="2684"/>
    </row>
  </sheetData>
  <sheetProtection formatCells="0" formatColumns="0" formatRows="0" sort="0" autoFilter="0" pivotTables="0"/>
  <mergeCells count="43">
    <mergeCell ref="A14:B14"/>
    <mergeCell ref="A15:B15"/>
    <mergeCell ref="A16:B16"/>
    <mergeCell ref="A17:B17"/>
    <mergeCell ref="A9:B9"/>
    <mergeCell ref="A10:B10"/>
    <mergeCell ref="A11:B11"/>
    <mergeCell ref="A12:B12"/>
    <mergeCell ref="A13:B13"/>
    <mergeCell ref="A46:B46"/>
    <mergeCell ref="A1:L1"/>
    <mergeCell ref="A2:K2"/>
    <mergeCell ref="A35:B35"/>
    <mergeCell ref="C35:L35"/>
    <mergeCell ref="C37:K37"/>
    <mergeCell ref="A40:B40"/>
    <mergeCell ref="A41:B41"/>
    <mergeCell ref="A42:B42"/>
    <mergeCell ref="A43:B43"/>
    <mergeCell ref="A44:B44"/>
    <mergeCell ref="A45:B45"/>
    <mergeCell ref="A3:B3"/>
    <mergeCell ref="C3:L3"/>
    <mergeCell ref="C5:K5"/>
    <mergeCell ref="A8:B8"/>
    <mergeCell ref="A47:B47"/>
    <mergeCell ref="A48:B48"/>
    <mergeCell ref="A49:B49"/>
    <mergeCell ref="B51:L51"/>
    <mergeCell ref="B52:L52"/>
    <mergeCell ref="A19:B19"/>
    <mergeCell ref="C19:L19"/>
    <mergeCell ref="C21:K21"/>
    <mergeCell ref="A24:B24"/>
    <mergeCell ref="A25:B25"/>
    <mergeCell ref="A31:B31"/>
    <mergeCell ref="A32:B32"/>
    <mergeCell ref="A33:B33"/>
    <mergeCell ref="A26:B26"/>
    <mergeCell ref="A27:B27"/>
    <mergeCell ref="A28:B28"/>
    <mergeCell ref="A29:B29"/>
    <mergeCell ref="A30:B30"/>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130" zoomScaleNormal="130" zoomScaleSheetLayoutView="100" workbookViewId="0">
      <selection activeCell="E59" sqref="E59"/>
    </sheetView>
  </sheetViews>
  <sheetFormatPr defaultColWidth="10.28515625" defaultRowHeight="11.25" x14ac:dyDescent="0.2"/>
  <cols>
    <col min="1" max="1" width="2.140625" style="991" customWidth="1"/>
    <col min="2" max="2" width="14" style="991" customWidth="1"/>
    <col min="3" max="3" width="7.85546875" style="991" customWidth="1"/>
    <col min="4" max="4" width="2.140625" style="991" customWidth="1"/>
    <col min="5" max="5" width="73.7109375" style="991" customWidth="1"/>
    <col min="6" max="6" width="12.42578125" style="991" customWidth="1"/>
    <col min="7" max="7" width="19.28515625" style="991" customWidth="1"/>
    <col min="8" max="8" width="11.42578125" style="991" customWidth="1"/>
    <col min="9" max="9" width="10.28515625" style="233" customWidth="1"/>
    <col min="10" max="10" width="10.28515625" style="991" customWidth="1"/>
    <col min="11" max="16384" width="10.28515625" style="991"/>
  </cols>
  <sheetData>
    <row r="1" spans="1:8" ht="17.25" customHeight="1" x14ac:dyDescent="0.25">
      <c r="A1" s="2297" t="s">
        <v>1068</v>
      </c>
      <c r="B1" s="2297"/>
      <c r="C1" s="2297"/>
      <c r="D1" s="2297"/>
      <c r="E1" s="2297"/>
      <c r="F1" s="2297"/>
      <c r="G1" s="2297"/>
      <c r="H1" s="2297"/>
    </row>
    <row r="2" spans="1:8" s="297" customFormat="1" ht="10.5" customHeight="1" x14ac:dyDescent="0.15">
      <c r="A2" s="2296"/>
      <c r="B2" s="2296"/>
      <c r="C2" s="2296"/>
      <c r="D2" s="2296"/>
      <c r="E2" s="2296"/>
      <c r="F2" s="2296"/>
      <c r="G2" s="2296"/>
      <c r="H2" s="2296"/>
    </row>
    <row r="3" spans="1:8" s="216" customFormat="1" ht="9" customHeight="1" x14ac:dyDescent="0.15">
      <c r="A3" s="2280"/>
      <c r="B3" s="2281"/>
      <c r="C3" s="217"/>
      <c r="D3" s="218"/>
      <c r="E3" s="219"/>
      <c r="F3" s="1358" t="s">
        <v>1069</v>
      </c>
      <c r="G3" s="220"/>
      <c r="H3" s="221" t="s">
        <v>94</v>
      </c>
    </row>
    <row r="4" spans="1:8" s="216" customFormat="1" ht="9" customHeight="1" x14ac:dyDescent="0.15">
      <c r="A4" s="2291"/>
      <c r="B4" s="2292"/>
      <c r="C4" s="222"/>
      <c r="D4" s="223"/>
      <c r="E4" s="224"/>
      <c r="F4" s="225" t="s">
        <v>1065</v>
      </c>
      <c r="G4" s="225" t="s">
        <v>404</v>
      </c>
      <c r="H4" s="225" t="s">
        <v>405</v>
      </c>
    </row>
    <row r="5" spans="1:8" s="216" customFormat="1" ht="9" customHeight="1" x14ac:dyDescent="0.15">
      <c r="A5" s="2315" t="s">
        <v>402</v>
      </c>
      <c r="B5" s="2316"/>
      <c r="C5" s="1830" t="s">
        <v>403</v>
      </c>
      <c r="D5" s="1831"/>
      <c r="E5" s="1832" t="s">
        <v>675</v>
      </c>
      <c r="F5" s="1830" t="s">
        <v>657</v>
      </c>
      <c r="G5" s="1830">
        <v>2018</v>
      </c>
      <c r="H5" s="1833" t="s">
        <v>406</v>
      </c>
    </row>
    <row r="6" spans="1:8" s="216" customFormat="1" ht="9" customHeight="1" x14ac:dyDescent="0.15">
      <c r="A6" s="2274"/>
      <c r="B6" s="2275"/>
      <c r="C6" s="1834"/>
      <c r="D6" s="1835"/>
      <c r="E6" s="1836"/>
      <c r="F6" s="2318" t="s">
        <v>407</v>
      </c>
      <c r="G6" s="2319"/>
      <c r="H6" s="2320"/>
    </row>
    <row r="7" spans="1:8" s="216" customFormat="1" ht="10.5" customHeight="1" x14ac:dyDescent="0.15">
      <c r="A7" s="2293" t="s">
        <v>707</v>
      </c>
      <c r="B7" s="2294"/>
      <c r="C7" s="1837" t="s">
        <v>677</v>
      </c>
      <c r="D7" s="2267" t="s">
        <v>686</v>
      </c>
      <c r="E7" s="2268"/>
      <c r="F7" s="1837"/>
      <c r="G7" s="1837" t="s">
        <v>922</v>
      </c>
      <c r="H7" s="1837"/>
    </row>
    <row r="8" spans="1:8" s="216" customFormat="1" ht="9.75" customHeight="1" x14ac:dyDescent="0.15">
      <c r="A8" s="2269"/>
      <c r="B8" s="2273"/>
      <c r="C8" s="1837" t="s">
        <v>678</v>
      </c>
      <c r="D8" s="2267" t="s">
        <v>1287</v>
      </c>
      <c r="E8" s="2268"/>
      <c r="F8" s="1837">
        <v>30</v>
      </c>
      <c r="G8" s="1837"/>
      <c r="H8" s="1837"/>
    </row>
    <row r="9" spans="1:8" s="216" customFormat="1" ht="9" customHeight="1" x14ac:dyDescent="0.15">
      <c r="A9" s="1838"/>
      <c r="B9" s="1839"/>
      <c r="C9" s="1837" t="s">
        <v>679</v>
      </c>
      <c r="D9" s="2267" t="s">
        <v>1288</v>
      </c>
      <c r="E9" s="2268"/>
      <c r="F9" s="1837">
        <v>31</v>
      </c>
      <c r="G9" s="1837"/>
      <c r="H9" s="1837"/>
    </row>
    <row r="10" spans="1:8" s="216" customFormat="1" ht="9" customHeight="1" x14ac:dyDescent="0.15">
      <c r="A10" s="1838"/>
      <c r="B10" s="1839"/>
      <c r="C10" s="1837" t="s">
        <v>680</v>
      </c>
      <c r="D10" s="2269" t="s">
        <v>1322</v>
      </c>
      <c r="E10" s="2268"/>
      <c r="F10" s="1837">
        <v>32</v>
      </c>
      <c r="G10" s="1837"/>
      <c r="H10" s="1837"/>
    </row>
    <row r="11" spans="1:8" s="216" customFormat="1" ht="10.5" customHeight="1" x14ac:dyDescent="0.15">
      <c r="A11" s="1838"/>
      <c r="B11" s="1839"/>
      <c r="C11" s="1837" t="s">
        <v>681</v>
      </c>
      <c r="D11" s="2267" t="s">
        <v>1166</v>
      </c>
      <c r="E11" s="2268"/>
      <c r="F11" s="1837">
        <v>33</v>
      </c>
      <c r="G11" s="1837"/>
      <c r="H11" s="1837"/>
    </row>
    <row r="12" spans="1:8" s="216" customFormat="1" ht="9" customHeight="1" x14ac:dyDescent="0.15">
      <c r="A12" s="1838"/>
      <c r="B12" s="1839"/>
      <c r="C12" s="1837" t="s">
        <v>682</v>
      </c>
      <c r="D12" s="2267" t="s">
        <v>874</v>
      </c>
      <c r="E12" s="2268"/>
      <c r="F12" s="1837">
        <v>36</v>
      </c>
      <c r="G12" s="1837"/>
      <c r="H12" s="1837"/>
    </row>
    <row r="13" spans="1:8" s="216" customFormat="1" ht="9" customHeight="1" x14ac:dyDescent="0.15">
      <c r="A13" s="1838"/>
      <c r="B13" s="1839"/>
      <c r="C13" s="1837" t="s">
        <v>683</v>
      </c>
      <c r="D13" s="2267" t="s">
        <v>416</v>
      </c>
      <c r="E13" s="2268"/>
      <c r="F13" s="1837">
        <v>37</v>
      </c>
      <c r="G13" s="1837"/>
      <c r="H13" s="1837"/>
    </row>
    <row r="14" spans="1:8" s="216" customFormat="1" ht="10.5" customHeight="1" x14ac:dyDescent="0.15">
      <c r="A14" s="1838"/>
      <c r="B14" s="1839"/>
      <c r="C14" s="1840" t="s">
        <v>684</v>
      </c>
      <c r="D14" s="2269" t="s">
        <v>934</v>
      </c>
      <c r="E14" s="2268"/>
      <c r="F14" s="1837" t="s">
        <v>1165</v>
      </c>
      <c r="G14" s="1837"/>
      <c r="H14" s="1837"/>
    </row>
    <row r="15" spans="1:8" s="216" customFormat="1" ht="9" customHeight="1" x14ac:dyDescent="0.15">
      <c r="A15" s="1841"/>
      <c r="B15" s="1836"/>
      <c r="C15" s="1842" t="s">
        <v>685</v>
      </c>
      <c r="D15" s="2274" t="s">
        <v>829</v>
      </c>
      <c r="E15" s="2275"/>
      <c r="F15" s="1842">
        <v>38</v>
      </c>
      <c r="G15" s="1842"/>
      <c r="H15" s="1842"/>
    </row>
    <row r="16" spans="1:8" s="216" customFormat="1" ht="12" customHeight="1" x14ac:dyDescent="0.15">
      <c r="A16" s="2276" t="s">
        <v>1267</v>
      </c>
      <c r="B16" s="2277"/>
      <c r="C16" s="1837" t="s">
        <v>687</v>
      </c>
      <c r="D16" s="2267" t="s">
        <v>417</v>
      </c>
      <c r="E16" s="2268"/>
      <c r="F16" s="1837"/>
      <c r="G16" s="1837" t="s">
        <v>938</v>
      </c>
      <c r="H16" s="1837"/>
    </row>
    <row r="17" spans="1:8" s="216" customFormat="1" ht="9" customHeight="1" x14ac:dyDescent="0.15">
      <c r="A17" s="1838"/>
      <c r="B17" s="1839"/>
      <c r="C17" s="1837" t="s">
        <v>688</v>
      </c>
      <c r="D17" s="2267" t="s">
        <v>692</v>
      </c>
      <c r="E17" s="2268"/>
      <c r="F17" s="1837">
        <v>39</v>
      </c>
      <c r="G17" s="1837"/>
      <c r="H17" s="1837"/>
    </row>
    <row r="18" spans="1:8" s="216" customFormat="1" ht="9" customHeight="1" x14ac:dyDescent="0.15">
      <c r="A18" s="1838"/>
      <c r="B18" s="1839"/>
      <c r="C18" s="1837" t="s">
        <v>689</v>
      </c>
      <c r="D18" s="2267" t="s">
        <v>418</v>
      </c>
      <c r="E18" s="2268"/>
      <c r="F18" s="1837">
        <v>40</v>
      </c>
      <c r="G18" s="1837"/>
      <c r="H18" s="1837"/>
    </row>
    <row r="19" spans="1:8" s="216" customFormat="1" ht="9" customHeight="1" x14ac:dyDescent="0.15">
      <c r="A19" s="1838"/>
      <c r="B19" s="1839"/>
      <c r="C19" s="1837" t="s">
        <v>690</v>
      </c>
      <c r="D19" s="2267" t="s">
        <v>792</v>
      </c>
      <c r="E19" s="2268"/>
      <c r="F19" s="1837"/>
      <c r="G19" s="1837"/>
      <c r="H19" s="1837"/>
    </row>
    <row r="20" spans="1:8" s="216" customFormat="1" ht="9" customHeight="1" x14ac:dyDescent="0.15">
      <c r="A20" s="1838"/>
      <c r="B20" s="1839"/>
      <c r="C20" s="1837"/>
      <c r="D20" s="1828"/>
      <c r="E20" s="1829" t="s">
        <v>793</v>
      </c>
      <c r="F20" s="1837">
        <v>41</v>
      </c>
      <c r="G20" s="1837"/>
      <c r="H20" s="1837"/>
    </row>
    <row r="21" spans="1:8" s="216" customFormat="1" ht="18.75" customHeight="1" x14ac:dyDescent="0.15">
      <c r="A21" s="1841"/>
      <c r="B21" s="1836"/>
      <c r="C21" s="1843" t="s">
        <v>691</v>
      </c>
      <c r="D21" s="2317" t="s">
        <v>794</v>
      </c>
      <c r="E21" s="2275"/>
      <c r="F21" s="1842">
        <v>43</v>
      </c>
      <c r="G21" s="1842"/>
      <c r="H21" s="1842"/>
    </row>
    <row r="22" spans="1:8" s="216" customFormat="1" ht="13.9" customHeight="1" x14ac:dyDescent="0.15">
      <c r="A22" s="2303" t="s">
        <v>409</v>
      </c>
      <c r="B22" s="2304"/>
      <c r="C22" s="2305" t="s">
        <v>1164</v>
      </c>
      <c r="D22" s="2306"/>
      <c r="E22" s="2306"/>
      <c r="F22" s="2306"/>
      <c r="G22" s="2306"/>
      <c r="H22" s="2307"/>
    </row>
    <row r="23" spans="1:8" s="298" customFormat="1" ht="3.75" customHeight="1" x14ac:dyDescent="0.15">
      <c r="A23" s="2308"/>
      <c r="B23" s="2308"/>
      <c r="C23" s="2308"/>
      <c r="D23" s="2308"/>
      <c r="E23" s="2308"/>
      <c r="F23" s="2308"/>
      <c r="G23" s="2308"/>
      <c r="H23" s="2308"/>
    </row>
    <row r="24" spans="1:8" s="231" customFormat="1" ht="8.25" customHeight="1" x14ac:dyDescent="0.15">
      <c r="A24" s="1844" t="s">
        <v>907</v>
      </c>
      <c r="B24" s="2309" t="s">
        <v>1395</v>
      </c>
      <c r="C24" s="2310"/>
      <c r="D24" s="2310"/>
      <c r="E24" s="2310"/>
      <c r="F24" s="2310"/>
      <c r="G24" s="2310"/>
      <c r="H24" s="2310"/>
    </row>
    <row r="25" spans="1:8" s="231" customFormat="1" ht="8.25" customHeight="1" x14ac:dyDescent="0.15">
      <c r="A25" s="1844" t="s">
        <v>908</v>
      </c>
      <c r="B25" s="2311" t="s">
        <v>1070</v>
      </c>
      <c r="C25" s="2311"/>
      <c r="D25" s="2311"/>
      <c r="E25" s="2311"/>
      <c r="F25" s="2311"/>
      <c r="G25" s="2311"/>
      <c r="H25" s="2311"/>
    </row>
    <row r="26" spans="1:8" s="231" customFormat="1" ht="24.75" customHeight="1" x14ac:dyDescent="0.15">
      <c r="A26" s="1844" t="s">
        <v>911</v>
      </c>
      <c r="B26" s="2312" t="s">
        <v>1289</v>
      </c>
      <c r="C26" s="2312"/>
      <c r="D26" s="2312"/>
      <c r="E26" s="2312"/>
      <c r="F26" s="2312"/>
      <c r="G26" s="2312"/>
      <c r="H26" s="2312"/>
    </row>
    <row r="27" spans="1:8" s="231" customFormat="1" ht="8.25" customHeight="1" x14ac:dyDescent="0.15">
      <c r="A27" s="1844" t="s">
        <v>913</v>
      </c>
      <c r="B27" s="2311" t="s">
        <v>771</v>
      </c>
      <c r="C27" s="2311"/>
      <c r="D27" s="2311"/>
      <c r="E27" s="2311"/>
      <c r="F27" s="2311"/>
      <c r="G27" s="2311"/>
      <c r="H27" s="2311"/>
    </row>
    <row r="28" spans="1:8" s="231" customFormat="1" ht="15" customHeight="1" x14ac:dyDescent="0.15">
      <c r="A28" s="1844" t="s">
        <v>914</v>
      </c>
      <c r="B28" s="2311" t="s">
        <v>1071</v>
      </c>
      <c r="C28" s="2311"/>
      <c r="D28" s="2311"/>
      <c r="E28" s="2311"/>
      <c r="F28" s="2311"/>
      <c r="G28" s="2311"/>
      <c r="H28" s="2311"/>
    </row>
    <row r="29" spans="1:8" s="231" customFormat="1" ht="8.25" customHeight="1" x14ac:dyDescent="0.15">
      <c r="A29" s="1845" t="s">
        <v>916</v>
      </c>
      <c r="B29" s="2313" t="s">
        <v>1271</v>
      </c>
      <c r="C29" s="2313"/>
      <c r="D29" s="2313"/>
      <c r="E29" s="2313"/>
      <c r="F29" s="2313"/>
      <c r="G29" s="2313"/>
      <c r="H29" s="2313"/>
    </row>
    <row r="30" spans="1:8" s="231" customFormat="1" ht="16.5" customHeight="1" x14ac:dyDescent="0.15">
      <c r="A30" s="1844" t="s">
        <v>917</v>
      </c>
      <c r="B30" s="2311" t="s">
        <v>693</v>
      </c>
      <c r="C30" s="2311"/>
      <c r="D30" s="2311"/>
      <c r="E30" s="2311"/>
      <c r="F30" s="2311"/>
      <c r="G30" s="2311"/>
      <c r="H30" s="2311"/>
    </row>
    <row r="31" spans="1:8" s="231" customFormat="1" ht="18" customHeight="1" x14ac:dyDescent="0.15">
      <c r="A31" s="1844" t="s">
        <v>1167</v>
      </c>
      <c r="B31" s="2312" t="s">
        <v>1323</v>
      </c>
      <c r="C31" s="2312"/>
      <c r="D31" s="2312"/>
      <c r="E31" s="2312"/>
      <c r="F31" s="2312"/>
      <c r="G31" s="2312"/>
      <c r="H31" s="2312"/>
    </row>
    <row r="32" spans="1:8" s="231" customFormat="1" ht="8.25" customHeight="1" x14ac:dyDescent="0.15">
      <c r="A32" s="990" t="s">
        <v>133</v>
      </c>
      <c r="B32" s="2314" t="s">
        <v>408</v>
      </c>
      <c r="C32" s="2314"/>
      <c r="D32" s="2314"/>
      <c r="E32" s="2314"/>
      <c r="F32" s="2314"/>
      <c r="G32" s="2314"/>
      <c r="H32" s="2314"/>
    </row>
    <row r="35" spans="1:8" s="233" customFormat="1" x14ac:dyDescent="0.2">
      <c r="A35" s="991"/>
      <c r="B35" s="991"/>
      <c r="C35" s="991"/>
      <c r="D35" s="991"/>
      <c r="E35" s="2271"/>
      <c r="F35" s="2271"/>
      <c r="G35" s="991"/>
      <c r="H35" s="991"/>
    </row>
  </sheetData>
  <mergeCells count="36">
    <mergeCell ref="F6:H6"/>
    <mergeCell ref="A1:H1"/>
    <mergeCell ref="A2:H2"/>
    <mergeCell ref="A3:B3"/>
    <mergeCell ref="A7:B8"/>
    <mergeCell ref="D7:E7"/>
    <mergeCell ref="D8:E8"/>
    <mergeCell ref="D9:E9"/>
    <mergeCell ref="A4:B4"/>
    <mergeCell ref="A5:B5"/>
    <mergeCell ref="A6:B6"/>
    <mergeCell ref="D21:E21"/>
    <mergeCell ref="D10:E10"/>
    <mergeCell ref="D11:E11"/>
    <mergeCell ref="D12:E12"/>
    <mergeCell ref="D13:E13"/>
    <mergeCell ref="D14:E14"/>
    <mergeCell ref="D15:E15"/>
    <mergeCell ref="A16:B16"/>
    <mergeCell ref="D16:E16"/>
    <mergeCell ref="D17:E17"/>
    <mergeCell ref="D18:E18"/>
    <mergeCell ref="D19:E19"/>
    <mergeCell ref="E35:F35"/>
    <mergeCell ref="A22:B22"/>
    <mergeCell ref="C22:H22"/>
    <mergeCell ref="A23:H23"/>
    <mergeCell ref="B24:H24"/>
    <mergeCell ref="B25:H25"/>
    <mergeCell ref="B26:H26"/>
    <mergeCell ref="B27:H27"/>
    <mergeCell ref="B29:H29"/>
    <mergeCell ref="B30:H30"/>
    <mergeCell ref="B31:H31"/>
    <mergeCell ref="B32:H32"/>
    <mergeCell ref="B28:H28"/>
  </mergeCells>
  <hyperlinks>
    <hyperlink ref="B24" r:id="rId1" display="https://www.cibc.com/content/dam/about_cibc/investor_relations/pdfs/quarterly_results/2018/q418rci-en.pdf"/>
  </hyperlinks>
  <printOptions horizontalCentered="1"/>
  <pageMargins left="0.23622047244094491" right="0.23622047244094491" top="0.31496062992125984" bottom="0.23622047244094491" header="0.11811023622047245" footer="0.11811023622047245"/>
  <pageSetup scale="95"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zoomScaleSheetLayoutView="100" workbookViewId="0">
      <selection activeCell="K39" sqref="K39"/>
    </sheetView>
  </sheetViews>
  <sheetFormatPr defaultColWidth="9.140625" defaultRowHeight="9" customHeight="1" x14ac:dyDescent="0.2"/>
  <cols>
    <col min="1" max="1" width="3.42578125" style="15" customWidth="1"/>
    <col min="2" max="2" width="65.42578125" style="15" customWidth="1"/>
    <col min="3" max="3" width="11.28515625" style="15" customWidth="1"/>
    <col min="4" max="5" width="8.5703125" style="15" customWidth="1"/>
    <col min="6" max="6" width="1.7109375" style="15" customWidth="1"/>
    <col min="7" max="8" width="8.5703125" style="15" customWidth="1"/>
    <col min="9" max="9" width="1.7109375" style="15" customWidth="1"/>
    <col min="10" max="11" width="8.5703125" style="15" customWidth="1"/>
    <col min="12" max="12" width="1.28515625" style="15" customWidth="1"/>
    <col min="13" max="13" width="9.140625" style="15" customWidth="1"/>
    <col min="14" max="16384" width="9.140625" style="15"/>
  </cols>
  <sheetData>
    <row r="1" spans="1:12" ht="18.75" customHeight="1" x14ac:dyDescent="0.25">
      <c r="A1" s="2297" t="s">
        <v>813</v>
      </c>
      <c r="B1" s="2297"/>
      <c r="C1" s="2297"/>
      <c r="D1" s="2297"/>
      <c r="E1" s="2297"/>
      <c r="F1" s="2297"/>
      <c r="G1" s="2297"/>
      <c r="H1" s="2297"/>
      <c r="I1" s="2297"/>
      <c r="J1" s="2297"/>
      <c r="K1" s="2297"/>
      <c r="L1" s="2297"/>
    </row>
    <row r="2" spans="1:12" ht="9" customHeight="1" x14ac:dyDescent="0.25">
      <c r="A2" s="2426"/>
      <c r="B2" s="2426"/>
      <c r="C2" s="2426"/>
      <c r="D2" s="2426"/>
      <c r="E2" s="2426"/>
      <c r="F2" s="2426"/>
      <c r="G2" s="2426"/>
      <c r="H2" s="2426"/>
      <c r="I2" s="2426"/>
      <c r="J2" s="2426"/>
      <c r="K2" s="2426"/>
      <c r="L2" s="264"/>
    </row>
    <row r="3" spans="1:12" ht="10.5" customHeight="1" x14ac:dyDescent="0.2">
      <c r="A3" s="2702" t="s">
        <v>420</v>
      </c>
      <c r="B3" s="2703"/>
      <c r="C3" s="2554" t="s">
        <v>1274</v>
      </c>
      <c r="D3" s="2555"/>
      <c r="E3" s="2555"/>
      <c r="F3" s="2555"/>
      <c r="G3" s="2555"/>
      <c r="H3" s="2555"/>
      <c r="I3" s="2555"/>
      <c r="J3" s="2555"/>
      <c r="K3" s="2555"/>
      <c r="L3" s="2556"/>
    </row>
    <row r="4" spans="1:12" ht="9" customHeight="1" x14ac:dyDescent="0.2">
      <c r="A4" s="289"/>
      <c r="B4" s="157"/>
      <c r="C4" s="286" t="s">
        <v>0</v>
      </c>
      <c r="D4" s="286" t="s">
        <v>1</v>
      </c>
      <c r="E4" s="286" t="s">
        <v>2</v>
      </c>
      <c r="F4" s="286"/>
      <c r="G4" s="286" t="s">
        <v>4</v>
      </c>
      <c r="H4" s="286" t="s">
        <v>5</v>
      </c>
      <c r="I4" s="286"/>
      <c r="J4" s="286" t="s">
        <v>6</v>
      </c>
      <c r="K4" s="286" t="s">
        <v>7</v>
      </c>
      <c r="L4" s="132"/>
    </row>
    <row r="5" spans="1:12" ht="39" customHeight="1" x14ac:dyDescent="0.2">
      <c r="A5" s="156"/>
      <c r="B5" s="156"/>
      <c r="C5" s="592" t="s">
        <v>923</v>
      </c>
      <c r="D5" s="617" t="s">
        <v>814</v>
      </c>
      <c r="E5" s="200" t="s">
        <v>588</v>
      </c>
      <c r="F5" s="271"/>
      <c r="G5" s="617" t="s">
        <v>817</v>
      </c>
      <c r="H5" s="271" t="s">
        <v>530</v>
      </c>
      <c r="I5" s="271"/>
      <c r="J5" s="42"/>
      <c r="K5" s="271" t="s">
        <v>589</v>
      </c>
      <c r="L5" s="132"/>
    </row>
    <row r="6" spans="1:12" ht="11.25" customHeight="1" x14ac:dyDescent="0.2">
      <c r="A6" s="156"/>
      <c r="B6" s="157" t="s">
        <v>768</v>
      </c>
      <c r="C6" s="271" t="s">
        <v>816</v>
      </c>
      <c r="D6" s="271" t="s">
        <v>496</v>
      </c>
      <c r="E6" s="200" t="s">
        <v>527</v>
      </c>
      <c r="F6" s="613" t="s">
        <v>907</v>
      </c>
      <c r="G6" s="271" t="s">
        <v>496</v>
      </c>
      <c r="H6" s="271" t="s">
        <v>529</v>
      </c>
      <c r="I6" s="613" t="s">
        <v>908</v>
      </c>
      <c r="J6" s="271" t="s">
        <v>495</v>
      </c>
      <c r="K6" s="271" t="s">
        <v>532</v>
      </c>
      <c r="L6" s="132"/>
    </row>
    <row r="7" spans="1:12" ht="9" customHeight="1" x14ac:dyDescent="0.2">
      <c r="A7" s="2630"/>
      <c r="B7" s="2630"/>
      <c r="C7" s="144"/>
      <c r="D7" s="270"/>
      <c r="E7" s="270"/>
      <c r="F7" s="270"/>
      <c r="G7" s="270"/>
      <c r="H7" s="270"/>
      <c r="I7" s="270"/>
      <c r="J7" s="270"/>
      <c r="K7" s="270"/>
      <c r="L7" s="135"/>
    </row>
    <row r="8" spans="1:12" ht="17.25" customHeight="1" x14ac:dyDescent="0.2">
      <c r="A8" s="2630" t="s">
        <v>306</v>
      </c>
      <c r="B8" s="2630"/>
      <c r="C8" s="146"/>
      <c r="D8" s="271"/>
      <c r="E8" s="271"/>
      <c r="F8" s="271"/>
      <c r="G8" s="271"/>
      <c r="H8" s="271"/>
      <c r="I8" s="271"/>
      <c r="J8" s="271"/>
      <c r="K8" s="271"/>
      <c r="L8" s="137"/>
    </row>
    <row r="9" spans="1:12" ht="11.1" customHeight="1" x14ac:dyDescent="0.2">
      <c r="A9" s="156"/>
      <c r="B9" s="490" t="s">
        <v>750</v>
      </c>
      <c r="C9" s="1798">
        <v>9535</v>
      </c>
      <c r="D9" s="1799">
        <v>0.08</v>
      </c>
      <c r="E9" s="1800">
        <v>956</v>
      </c>
      <c r="F9" s="1801"/>
      <c r="G9" s="1800">
        <v>21</v>
      </c>
      <c r="H9" s="1801">
        <v>1.6</v>
      </c>
      <c r="I9" s="1801"/>
      <c r="J9" s="1800">
        <v>973</v>
      </c>
      <c r="K9" s="1800">
        <v>10</v>
      </c>
      <c r="L9" s="158"/>
    </row>
    <row r="10" spans="1:12" ht="11.1" customHeight="1" x14ac:dyDescent="0.2">
      <c r="A10" s="2"/>
      <c r="B10" s="491" t="s">
        <v>751</v>
      </c>
      <c r="C10" s="1798">
        <v>3890</v>
      </c>
      <c r="D10" s="1799">
        <v>0.18</v>
      </c>
      <c r="E10" s="1800">
        <v>649</v>
      </c>
      <c r="F10" s="1801"/>
      <c r="G10" s="1800">
        <v>34</v>
      </c>
      <c r="H10" s="1801">
        <v>1.3</v>
      </c>
      <c r="I10" s="1801"/>
      <c r="J10" s="1800">
        <v>1170</v>
      </c>
      <c r="K10" s="1800">
        <v>30</v>
      </c>
      <c r="L10" s="158"/>
    </row>
    <row r="11" spans="1:12" ht="11.1" customHeight="1" x14ac:dyDescent="0.2">
      <c r="A11" s="2"/>
      <c r="B11" s="491" t="s">
        <v>752</v>
      </c>
      <c r="C11" s="1798">
        <v>2012</v>
      </c>
      <c r="D11" s="1799">
        <v>0.33</v>
      </c>
      <c r="E11" s="1800">
        <v>349</v>
      </c>
      <c r="F11" s="1801"/>
      <c r="G11" s="1800">
        <v>35</v>
      </c>
      <c r="H11" s="1801">
        <v>2.5</v>
      </c>
      <c r="I11" s="1801"/>
      <c r="J11" s="1800">
        <v>865</v>
      </c>
      <c r="K11" s="1800">
        <v>43</v>
      </c>
      <c r="L11" s="158"/>
    </row>
    <row r="12" spans="1:12" ht="11.1" customHeight="1" x14ac:dyDescent="0.2">
      <c r="A12" s="2"/>
      <c r="B12" s="491" t="s">
        <v>753</v>
      </c>
      <c r="C12" s="1798">
        <v>2876</v>
      </c>
      <c r="D12" s="1799">
        <v>0.62</v>
      </c>
      <c r="E12" s="1800">
        <v>736</v>
      </c>
      <c r="F12" s="1801"/>
      <c r="G12" s="1800">
        <v>30</v>
      </c>
      <c r="H12" s="1801">
        <v>1.4</v>
      </c>
      <c r="I12" s="1801"/>
      <c r="J12" s="1800">
        <v>1427</v>
      </c>
      <c r="K12" s="1800">
        <v>50</v>
      </c>
      <c r="L12" s="158"/>
    </row>
    <row r="13" spans="1:12" ht="11.1" customHeight="1" x14ac:dyDescent="0.2">
      <c r="A13" s="2"/>
      <c r="B13" s="491" t="s">
        <v>767</v>
      </c>
      <c r="C13" s="1798">
        <v>2415</v>
      </c>
      <c r="D13" s="1799">
        <v>1.79</v>
      </c>
      <c r="E13" s="1800">
        <v>856</v>
      </c>
      <c r="F13" s="1801"/>
      <c r="G13" s="1800">
        <v>24</v>
      </c>
      <c r="H13" s="1801">
        <v>1</v>
      </c>
      <c r="I13" s="1801"/>
      <c r="J13" s="1800">
        <v>1443</v>
      </c>
      <c r="K13" s="1800">
        <v>60</v>
      </c>
      <c r="L13" s="158"/>
    </row>
    <row r="14" spans="1:12" ht="11.1" customHeight="1" x14ac:dyDescent="0.2">
      <c r="A14" s="2"/>
      <c r="B14" s="491" t="s">
        <v>755</v>
      </c>
      <c r="C14" s="1798">
        <v>341</v>
      </c>
      <c r="D14" s="1799">
        <v>6.96</v>
      </c>
      <c r="E14" s="1800">
        <v>431</v>
      </c>
      <c r="F14" s="1801"/>
      <c r="G14" s="1800">
        <v>34</v>
      </c>
      <c r="H14" s="1801">
        <v>0.6</v>
      </c>
      <c r="I14" s="1801"/>
      <c r="J14" s="1800">
        <v>476</v>
      </c>
      <c r="K14" s="1800">
        <v>140</v>
      </c>
      <c r="L14" s="158"/>
    </row>
    <row r="15" spans="1:12" ht="11.1" customHeight="1" x14ac:dyDescent="0.2">
      <c r="A15" s="2"/>
      <c r="B15" s="491" t="s">
        <v>756</v>
      </c>
      <c r="C15" s="1798">
        <v>73</v>
      </c>
      <c r="D15" s="1799">
        <v>24.36</v>
      </c>
      <c r="E15" s="1800">
        <v>72</v>
      </c>
      <c r="F15" s="1801"/>
      <c r="G15" s="1800">
        <v>20</v>
      </c>
      <c r="H15" s="1801">
        <v>0.9</v>
      </c>
      <c r="I15" s="1801"/>
      <c r="J15" s="1800">
        <v>82</v>
      </c>
      <c r="K15" s="1800">
        <v>112</v>
      </c>
      <c r="L15" s="158"/>
    </row>
    <row r="16" spans="1:12" ht="11.1" customHeight="1" x14ac:dyDescent="0.2">
      <c r="A16" s="2"/>
      <c r="B16" s="492" t="s">
        <v>757</v>
      </c>
      <c r="C16" s="1798">
        <v>8</v>
      </c>
      <c r="D16" s="1802">
        <v>100</v>
      </c>
      <c r="E16" s="1800">
        <v>4</v>
      </c>
      <c r="F16" s="1801"/>
      <c r="G16" s="1335">
        <v>28</v>
      </c>
      <c r="H16" s="1801">
        <v>0</v>
      </c>
      <c r="I16" s="1801"/>
      <c r="J16" s="1800">
        <v>29</v>
      </c>
      <c r="K16" s="1335">
        <v>363</v>
      </c>
      <c r="L16" s="160"/>
    </row>
    <row r="17" spans="1:12" ht="11.1" customHeight="1" x14ac:dyDescent="0.2">
      <c r="A17" s="2329"/>
      <c r="B17" s="2330"/>
      <c r="C17" s="1701">
        <f>SUM(C9:C16)</f>
        <v>21150</v>
      </c>
      <c r="D17" s="1803">
        <v>0.62</v>
      </c>
      <c r="E17" s="1339">
        <f>SUM(E9:E16)</f>
        <v>4053</v>
      </c>
      <c r="F17" s="1804"/>
      <c r="G17" s="1339">
        <v>27</v>
      </c>
      <c r="H17" s="1805">
        <v>1.5</v>
      </c>
      <c r="I17" s="1804"/>
      <c r="J17" s="1339">
        <f>SUM(J9:J16)</f>
        <v>6465</v>
      </c>
      <c r="K17" s="1339">
        <v>31</v>
      </c>
      <c r="L17" s="161"/>
    </row>
    <row r="18" spans="1:12" ht="11.1" customHeight="1" x14ac:dyDescent="0.2">
      <c r="A18" s="2630" t="s">
        <v>347</v>
      </c>
      <c r="B18" s="2700"/>
      <c r="C18" s="1702"/>
      <c r="D18" s="1806"/>
      <c r="E18" s="1703"/>
      <c r="F18" s="1807"/>
      <c r="G18" s="171"/>
      <c r="H18" s="1807"/>
      <c r="I18" s="1807"/>
      <c r="J18" s="1703"/>
      <c r="K18" s="1808"/>
      <c r="L18" s="162"/>
    </row>
    <row r="19" spans="1:12" ht="11.1" customHeight="1" x14ac:dyDescent="0.2">
      <c r="A19" s="156"/>
      <c r="B19" s="490" t="s">
        <v>750</v>
      </c>
      <c r="C19" s="1798">
        <v>4423</v>
      </c>
      <c r="D19" s="1799">
        <v>0.02</v>
      </c>
      <c r="E19" s="1800">
        <v>88</v>
      </c>
      <c r="F19" s="1801"/>
      <c r="G19" s="1800">
        <v>8</v>
      </c>
      <c r="H19" s="1801">
        <v>4.0999999999999996</v>
      </c>
      <c r="I19" s="1801"/>
      <c r="J19" s="1800">
        <v>104</v>
      </c>
      <c r="K19" s="1800">
        <v>2</v>
      </c>
      <c r="L19" s="158"/>
    </row>
    <row r="20" spans="1:12" ht="11.1" customHeight="1" x14ac:dyDescent="0.2">
      <c r="A20" s="2"/>
      <c r="B20" s="491" t="s">
        <v>751</v>
      </c>
      <c r="C20" s="1798">
        <v>9</v>
      </c>
      <c r="D20" s="1799">
        <v>0.22</v>
      </c>
      <c r="E20" s="1800">
        <v>4</v>
      </c>
      <c r="F20" s="1801"/>
      <c r="G20" s="1800">
        <v>38</v>
      </c>
      <c r="H20" s="1801">
        <v>0.4</v>
      </c>
      <c r="I20" s="1801"/>
      <c r="J20" s="1800">
        <v>2</v>
      </c>
      <c r="K20" s="1800">
        <v>22</v>
      </c>
      <c r="L20" s="158"/>
    </row>
    <row r="21" spans="1:12" ht="11.1" customHeight="1" x14ac:dyDescent="0.2">
      <c r="A21" s="2"/>
      <c r="B21" s="491" t="s">
        <v>752</v>
      </c>
      <c r="C21" s="1798">
        <v>1</v>
      </c>
      <c r="D21" s="1799">
        <v>0.33</v>
      </c>
      <c r="E21" s="1800">
        <v>2</v>
      </c>
      <c r="F21" s="1801"/>
      <c r="G21" s="1800">
        <v>33</v>
      </c>
      <c r="H21" s="1801">
        <v>8.1</v>
      </c>
      <c r="I21" s="1801"/>
      <c r="J21" s="1800">
        <v>1</v>
      </c>
      <c r="K21" s="1800">
        <v>100</v>
      </c>
      <c r="L21" s="158"/>
    </row>
    <row r="22" spans="1:12" ht="11.1" customHeight="1" x14ac:dyDescent="0.2">
      <c r="A22" s="2"/>
      <c r="B22" s="491" t="s">
        <v>753</v>
      </c>
      <c r="C22" s="1798">
        <v>1</v>
      </c>
      <c r="D22" s="1799">
        <v>0.54</v>
      </c>
      <c r="E22" s="1800">
        <v>1</v>
      </c>
      <c r="F22" s="1801"/>
      <c r="G22" s="1800">
        <v>40</v>
      </c>
      <c r="H22" s="1801">
        <v>0</v>
      </c>
      <c r="I22" s="1801"/>
      <c r="J22" s="1800">
        <v>0</v>
      </c>
      <c r="K22" s="1800">
        <v>0</v>
      </c>
      <c r="L22" s="158"/>
    </row>
    <row r="23" spans="1:12" ht="11.1" customHeight="1" x14ac:dyDescent="0.2">
      <c r="A23" s="2"/>
      <c r="B23" s="491" t="s">
        <v>767</v>
      </c>
      <c r="C23" s="1798">
        <v>0</v>
      </c>
      <c r="D23" s="1799">
        <v>0</v>
      </c>
      <c r="E23" s="1800">
        <v>0</v>
      </c>
      <c r="F23" s="1801"/>
      <c r="G23" s="1800">
        <v>0</v>
      </c>
      <c r="H23" s="1801">
        <v>0</v>
      </c>
      <c r="I23" s="1801"/>
      <c r="J23" s="1800">
        <v>0</v>
      </c>
      <c r="K23" s="1800">
        <v>0</v>
      </c>
      <c r="L23" s="158"/>
    </row>
    <row r="24" spans="1:12" ht="11.1" customHeight="1" x14ac:dyDescent="0.2">
      <c r="A24" s="2"/>
      <c r="B24" s="491" t="s">
        <v>755</v>
      </c>
      <c r="C24" s="1798">
        <v>0</v>
      </c>
      <c r="D24" s="1799">
        <v>6.08</v>
      </c>
      <c r="E24" s="1800">
        <v>2</v>
      </c>
      <c r="F24" s="1801"/>
      <c r="G24" s="1800">
        <v>41</v>
      </c>
      <c r="H24" s="1801">
        <v>0</v>
      </c>
      <c r="I24" s="1801"/>
      <c r="J24" s="1800">
        <v>0</v>
      </c>
      <c r="K24" s="1800">
        <v>0</v>
      </c>
      <c r="L24" s="158"/>
    </row>
    <row r="25" spans="1:12" ht="11.1" customHeight="1" x14ac:dyDescent="0.2">
      <c r="A25" s="2"/>
      <c r="B25" s="491" t="s">
        <v>756</v>
      </c>
      <c r="C25" s="1798">
        <v>0</v>
      </c>
      <c r="D25" s="1799">
        <v>0</v>
      </c>
      <c r="E25" s="1800">
        <v>0</v>
      </c>
      <c r="F25" s="1801"/>
      <c r="G25" s="1800">
        <v>0</v>
      </c>
      <c r="H25" s="1801">
        <v>0</v>
      </c>
      <c r="I25" s="1801"/>
      <c r="J25" s="1800">
        <v>0</v>
      </c>
      <c r="K25" s="1800">
        <v>0</v>
      </c>
      <c r="L25" s="158"/>
    </row>
    <row r="26" spans="1:12" ht="11.1" customHeight="1" x14ac:dyDescent="0.2">
      <c r="A26" s="2"/>
      <c r="B26" s="492" t="s">
        <v>757</v>
      </c>
      <c r="C26" s="1798">
        <v>0</v>
      </c>
      <c r="D26" s="1802">
        <v>0</v>
      </c>
      <c r="E26" s="1800">
        <v>0</v>
      </c>
      <c r="F26" s="1801"/>
      <c r="G26" s="1335">
        <v>0</v>
      </c>
      <c r="H26" s="1801">
        <v>0</v>
      </c>
      <c r="I26" s="1801"/>
      <c r="J26" s="1800">
        <v>0</v>
      </c>
      <c r="K26" s="1335">
        <v>0</v>
      </c>
      <c r="L26" s="160"/>
    </row>
    <row r="27" spans="1:12" ht="11.1" customHeight="1" x14ac:dyDescent="0.2">
      <c r="A27" s="2329"/>
      <c r="B27" s="2330"/>
      <c r="C27" s="1701">
        <f>SUM(C19:C26)</f>
        <v>4434</v>
      </c>
      <c r="D27" s="1803">
        <v>0.02</v>
      </c>
      <c r="E27" s="1339">
        <f>SUM(E19:E26)</f>
        <v>97</v>
      </c>
      <c r="F27" s="1804"/>
      <c r="G27" s="1339">
        <v>8</v>
      </c>
      <c r="H27" s="1805">
        <v>4.0999999999999996</v>
      </c>
      <c r="I27" s="1804"/>
      <c r="J27" s="1339">
        <f>SUM(J19:J26)</f>
        <v>107</v>
      </c>
      <c r="K27" s="1339">
        <v>2</v>
      </c>
      <c r="L27" s="161"/>
    </row>
    <row r="28" spans="1:12" ht="11.1" customHeight="1" x14ac:dyDescent="0.2">
      <c r="A28" s="2630" t="s">
        <v>311</v>
      </c>
      <c r="B28" s="2700"/>
      <c r="C28" s="1702"/>
      <c r="D28" s="1806"/>
      <c r="E28" s="1703"/>
      <c r="F28" s="1807"/>
      <c r="G28" s="171"/>
      <c r="H28" s="1807"/>
      <c r="I28" s="1807"/>
      <c r="J28" s="1703"/>
      <c r="K28" s="1808"/>
      <c r="L28" s="162"/>
    </row>
    <row r="29" spans="1:12" ht="11.1" customHeight="1" x14ac:dyDescent="0.2">
      <c r="A29" s="156"/>
      <c r="B29" s="490" t="s">
        <v>750</v>
      </c>
      <c r="C29" s="1798">
        <v>10168</v>
      </c>
      <c r="D29" s="1799">
        <v>0.08</v>
      </c>
      <c r="E29" s="1800">
        <v>164</v>
      </c>
      <c r="F29" s="1801"/>
      <c r="G29" s="1800">
        <v>40</v>
      </c>
      <c r="H29" s="1801">
        <v>1.5</v>
      </c>
      <c r="I29" s="1801"/>
      <c r="J29" s="1800">
        <v>1907</v>
      </c>
      <c r="K29" s="1800">
        <v>19</v>
      </c>
      <c r="L29" s="158"/>
    </row>
    <row r="30" spans="1:12" ht="11.1" customHeight="1" x14ac:dyDescent="0.2">
      <c r="A30" s="2"/>
      <c r="B30" s="491" t="s">
        <v>751</v>
      </c>
      <c r="C30" s="1798">
        <v>1838</v>
      </c>
      <c r="D30" s="1799">
        <v>0.2</v>
      </c>
      <c r="E30" s="1800">
        <v>56</v>
      </c>
      <c r="F30" s="1801"/>
      <c r="G30" s="1800">
        <v>40</v>
      </c>
      <c r="H30" s="1801">
        <v>1.6</v>
      </c>
      <c r="I30" s="1801"/>
      <c r="J30" s="1800">
        <v>707</v>
      </c>
      <c r="K30" s="1800">
        <v>38</v>
      </c>
      <c r="L30" s="158"/>
    </row>
    <row r="31" spans="1:12" ht="11.1" customHeight="1" x14ac:dyDescent="0.2">
      <c r="A31" s="2"/>
      <c r="B31" s="491" t="s">
        <v>752</v>
      </c>
      <c r="C31" s="1798">
        <v>203</v>
      </c>
      <c r="D31" s="1799">
        <v>0.33</v>
      </c>
      <c r="E31" s="1800">
        <v>25</v>
      </c>
      <c r="F31" s="1801"/>
      <c r="G31" s="1800">
        <v>41</v>
      </c>
      <c r="H31" s="1801">
        <v>1.5</v>
      </c>
      <c r="I31" s="1801"/>
      <c r="J31" s="1800">
        <v>102</v>
      </c>
      <c r="K31" s="1800">
        <v>50</v>
      </c>
      <c r="L31" s="158"/>
    </row>
    <row r="32" spans="1:12" ht="11.1" customHeight="1" x14ac:dyDescent="0.2">
      <c r="A32" s="2"/>
      <c r="B32" s="491" t="s">
        <v>753</v>
      </c>
      <c r="C32" s="1798">
        <v>141</v>
      </c>
      <c r="D32" s="1799">
        <v>0.61</v>
      </c>
      <c r="E32" s="1800">
        <v>28</v>
      </c>
      <c r="F32" s="1801"/>
      <c r="G32" s="1800">
        <v>41</v>
      </c>
      <c r="H32" s="1801">
        <v>0.2</v>
      </c>
      <c r="I32" s="1801"/>
      <c r="J32" s="1800">
        <v>81</v>
      </c>
      <c r="K32" s="1800">
        <v>57</v>
      </c>
      <c r="L32" s="158"/>
    </row>
    <row r="33" spans="1:12" ht="11.1" customHeight="1" x14ac:dyDescent="0.2">
      <c r="A33" s="2"/>
      <c r="B33" s="491" t="s">
        <v>767</v>
      </c>
      <c r="C33" s="1798">
        <v>73</v>
      </c>
      <c r="D33" s="1799">
        <v>1.57</v>
      </c>
      <c r="E33" s="1800">
        <v>26</v>
      </c>
      <c r="F33" s="1801"/>
      <c r="G33" s="1800">
        <v>42</v>
      </c>
      <c r="H33" s="1801">
        <v>0.5</v>
      </c>
      <c r="I33" s="1801"/>
      <c r="J33" s="1800">
        <v>68</v>
      </c>
      <c r="K33" s="1800">
        <v>93</v>
      </c>
      <c r="L33" s="158"/>
    </row>
    <row r="34" spans="1:12" ht="11.1" customHeight="1" x14ac:dyDescent="0.2">
      <c r="A34" s="2"/>
      <c r="B34" s="491" t="s">
        <v>755</v>
      </c>
      <c r="C34" s="1798">
        <v>7</v>
      </c>
      <c r="D34" s="1799">
        <v>8.23</v>
      </c>
      <c r="E34" s="1800">
        <v>19</v>
      </c>
      <c r="F34" s="1801"/>
      <c r="G34" s="1800">
        <v>49</v>
      </c>
      <c r="H34" s="1801">
        <v>0</v>
      </c>
      <c r="I34" s="1801"/>
      <c r="J34" s="1800">
        <v>13</v>
      </c>
      <c r="K34" s="1800">
        <v>186</v>
      </c>
      <c r="L34" s="158"/>
    </row>
    <row r="35" spans="1:12" ht="11.1" customHeight="1" x14ac:dyDescent="0.2">
      <c r="A35" s="2"/>
      <c r="B35" s="491" t="s">
        <v>756</v>
      </c>
      <c r="C35" s="1798">
        <v>0</v>
      </c>
      <c r="D35" s="1799">
        <v>0</v>
      </c>
      <c r="E35" s="1800">
        <v>0</v>
      </c>
      <c r="F35" s="1801"/>
      <c r="G35" s="1800">
        <v>0</v>
      </c>
      <c r="H35" s="1801">
        <v>0</v>
      </c>
      <c r="I35" s="1801"/>
      <c r="J35" s="1800">
        <v>0</v>
      </c>
      <c r="K35" s="1800">
        <v>0</v>
      </c>
      <c r="L35" s="158"/>
    </row>
    <row r="36" spans="1:12" ht="11.1" customHeight="1" x14ac:dyDescent="0.2">
      <c r="A36" s="2"/>
      <c r="B36" s="492" t="s">
        <v>757</v>
      </c>
      <c r="C36" s="1798">
        <v>0</v>
      </c>
      <c r="D36" s="1802">
        <v>0</v>
      </c>
      <c r="E36" s="1800">
        <v>0</v>
      </c>
      <c r="F36" s="1801"/>
      <c r="G36" s="1335">
        <v>0</v>
      </c>
      <c r="H36" s="1801">
        <v>0</v>
      </c>
      <c r="I36" s="1801"/>
      <c r="J36" s="1800">
        <v>0</v>
      </c>
      <c r="K36" s="1335">
        <v>0</v>
      </c>
      <c r="L36" s="160"/>
    </row>
    <row r="37" spans="1:12" ht="10.5" customHeight="1" x14ac:dyDescent="0.2">
      <c r="A37" s="2557"/>
      <c r="B37" s="2557"/>
      <c r="C37" s="1701">
        <f>SUM(C29:C36)</f>
        <v>12430</v>
      </c>
      <c r="D37" s="1803">
        <v>0.12</v>
      </c>
      <c r="E37" s="1339">
        <f>SUM(E29:E36)</f>
        <v>318</v>
      </c>
      <c r="F37" s="1804"/>
      <c r="G37" s="1339">
        <v>40</v>
      </c>
      <c r="H37" s="1805">
        <v>1.5</v>
      </c>
      <c r="I37" s="1804"/>
      <c r="J37" s="1339">
        <f>SUM(J29:J36)</f>
        <v>2878</v>
      </c>
      <c r="K37" s="1339">
        <v>23</v>
      </c>
      <c r="L37" s="161"/>
    </row>
    <row r="38" spans="1:12" ht="11.25" customHeight="1" thickBot="1" x14ac:dyDescent="0.25">
      <c r="A38" s="2701" t="s">
        <v>818</v>
      </c>
      <c r="B38" s="2701"/>
      <c r="C38" s="1598">
        <f>C17+C27+C37</f>
        <v>38014</v>
      </c>
      <c r="D38" s="1809">
        <v>0.39</v>
      </c>
      <c r="E38" s="1336">
        <f>E17+E27+E37</f>
        <v>4468</v>
      </c>
      <c r="F38" s="1810"/>
      <c r="G38" s="1336">
        <v>29</v>
      </c>
      <c r="H38" s="1811">
        <v>1.8</v>
      </c>
      <c r="I38" s="1810"/>
      <c r="J38" s="1336">
        <f>J17+J27+J37</f>
        <v>9450</v>
      </c>
      <c r="K38" s="1336">
        <v>25</v>
      </c>
      <c r="L38" s="163"/>
    </row>
    <row r="39" spans="1:12" ht="3.75" customHeight="1" x14ac:dyDescent="0.2">
      <c r="A39" s="277"/>
      <c r="B39" s="277"/>
      <c r="C39" s="7"/>
      <c r="D39" s="159"/>
      <c r="E39" s="7"/>
      <c r="F39" s="164"/>
      <c r="G39" s="7"/>
      <c r="H39" s="164"/>
      <c r="I39" s="164"/>
      <c r="J39" s="7"/>
      <c r="K39" s="7"/>
      <c r="L39" s="165"/>
    </row>
    <row r="40" spans="1:12" s="166" customFormat="1" ht="16.5" customHeight="1" x14ac:dyDescent="0.15">
      <c r="A40" s="493" t="s">
        <v>907</v>
      </c>
      <c r="B40" s="2698" t="s">
        <v>770</v>
      </c>
      <c r="C40" s="2698"/>
      <c r="D40" s="2698"/>
      <c r="E40" s="2698"/>
      <c r="F40" s="2698"/>
      <c r="G40" s="2698"/>
      <c r="H40" s="2698"/>
      <c r="I40" s="2698"/>
      <c r="J40" s="2698"/>
      <c r="K40" s="2698"/>
      <c r="L40" s="2698"/>
    </row>
    <row r="41" spans="1:12" s="166" customFormat="1" ht="9" customHeight="1" x14ac:dyDescent="0.15">
      <c r="A41" s="167" t="s">
        <v>908</v>
      </c>
      <c r="B41" s="2699" t="s">
        <v>528</v>
      </c>
      <c r="C41" s="2699"/>
      <c r="D41" s="2699"/>
      <c r="E41" s="2699"/>
      <c r="F41" s="2699"/>
      <c r="G41" s="2699"/>
      <c r="H41" s="2699"/>
      <c r="I41" s="2699"/>
      <c r="J41" s="2699"/>
      <c r="K41" s="2699"/>
      <c r="L41" s="2699"/>
    </row>
    <row r="42" spans="1:12" s="166" customFormat="1" ht="9" hidden="1" customHeight="1" x14ac:dyDescent="0.15">
      <c r="A42" s="288" t="s">
        <v>133</v>
      </c>
      <c r="B42" s="2699" t="s">
        <v>408</v>
      </c>
      <c r="C42" s="2699"/>
      <c r="D42" s="2699"/>
      <c r="E42" s="2699"/>
      <c r="F42" s="2699"/>
      <c r="G42" s="2699"/>
      <c r="H42" s="2699"/>
      <c r="I42" s="2699"/>
      <c r="J42" s="2699"/>
      <c r="K42" s="2699"/>
      <c r="L42" s="2699"/>
    </row>
  </sheetData>
  <mergeCells count="15">
    <mergeCell ref="A8:B8"/>
    <mergeCell ref="A1:L1"/>
    <mergeCell ref="A2:K2"/>
    <mergeCell ref="A3:B3"/>
    <mergeCell ref="C3:L3"/>
    <mergeCell ref="A7:B7"/>
    <mergeCell ref="B40:L40"/>
    <mergeCell ref="B41:L41"/>
    <mergeCell ref="B42:L42"/>
    <mergeCell ref="A17:B17"/>
    <mergeCell ref="A18:B18"/>
    <mergeCell ref="A27:B27"/>
    <mergeCell ref="A28:B28"/>
    <mergeCell ref="A37:B37"/>
    <mergeCell ref="A38:B38"/>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zoomScaleSheetLayoutView="100" workbookViewId="0">
      <selection activeCell="G38" sqref="G38"/>
    </sheetView>
  </sheetViews>
  <sheetFormatPr defaultColWidth="9.140625" defaultRowHeight="9" customHeight="1" x14ac:dyDescent="0.2"/>
  <cols>
    <col min="1" max="1" width="3.42578125" style="15" customWidth="1"/>
    <col min="2" max="2" width="65.42578125" style="15" customWidth="1"/>
    <col min="3" max="3" width="11.28515625" style="15" customWidth="1"/>
    <col min="4" max="5" width="8.5703125" style="15" customWidth="1"/>
    <col min="6" max="6" width="1.7109375" style="15" customWidth="1"/>
    <col min="7" max="8" width="8.5703125" style="15" customWidth="1"/>
    <col min="9" max="9" width="1.7109375" style="15" customWidth="1"/>
    <col min="10" max="11" width="8.5703125" style="15" customWidth="1"/>
    <col min="12" max="12" width="1.28515625" style="15" customWidth="1"/>
    <col min="13" max="13" width="9.140625" style="15" customWidth="1"/>
    <col min="14" max="16384" width="9.140625" style="15"/>
  </cols>
  <sheetData>
    <row r="1" spans="1:12" ht="18.75" customHeight="1" x14ac:dyDescent="0.25">
      <c r="A1" s="2297" t="s">
        <v>813</v>
      </c>
      <c r="B1" s="2297"/>
      <c r="C1" s="2297"/>
      <c r="D1" s="2297"/>
      <c r="E1" s="2297"/>
      <c r="F1" s="2297"/>
      <c r="G1" s="2297"/>
      <c r="H1" s="2297"/>
      <c r="I1" s="2297"/>
      <c r="J1" s="2297"/>
      <c r="K1" s="2297"/>
      <c r="L1" s="2297"/>
    </row>
    <row r="2" spans="1:12" ht="9" customHeight="1" x14ac:dyDescent="0.25">
      <c r="A2" s="2426"/>
      <c r="B2" s="2426"/>
      <c r="C2" s="2426"/>
      <c r="D2" s="2426"/>
      <c r="E2" s="2426"/>
      <c r="F2" s="2426"/>
      <c r="G2" s="2426"/>
      <c r="H2" s="2426"/>
      <c r="I2" s="2426"/>
      <c r="J2" s="2426"/>
      <c r="K2" s="2426"/>
      <c r="L2" s="1003"/>
    </row>
    <row r="3" spans="1:12" ht="10.5" customHeight="1" x14ac:dyDescent="0.2">
      <c r="A3" s="2702" t="s">
        <v>420</v>
      </c>
      <c r="B3" s="2703"/>
      <c r="C3" s="2550" t="s">
        <v>949</v>
      </c>
      <c r="D3" s="2551"/>
      <c r="E3" s="2551"/>
      <c r="F3" s="2551"/>
      <c r="G3" s="2551"/>
      <c r="H3" s="2551"/>
      <c r="I3" s="2551"/>
      <c r="J3" s="2551"/>
      <c r="K3" s="2551"/>
      <c r="L3" s="2552"/>
    </row>
    <row r="4" spans="1:12" ht="9" customHeight="1" x14ac:dyDescent="0.2">
      <c r="A4" s="1022"/>
      <c r="B4" s="157"/>
      <c r="C4" s="1018" t="s">
        <v>0</v>
      </c>
      <c r="D4" s="1018" t="s">
        <v>1</v>
      </c>
      <c r="E4" s="1018" t="s">
        <v>2</v>
      </c>
      <c r="F4" s="1018"/>
      <c r="G4" s="1018" t="s">
        <v>4</v>
      </c>
      <c r="H4" s="1018" t="s">
        <v>5</v>
      </c>
      <c r="I4" s="1018"/>
      <c r="J4" s="1018" t="s">
        <v>6</v>
      </c>
      <c r="K4" s="1018" t="s">
        <v>7</v>
      </c>
      <c r="L4" s="132"/>
    </row>
    <row r="5" spans="1:12" ht="39" customHeight="1" x14ac:dyDescent="0.2">
      <c r="A5" s="156"/>
      <c r="B5" s="156"/>
      <c r="C5" s="1009" t="s">
        <v>923</v>
      </c>
      <c r="D5" s="1009" t="s">
        <v>814</v>
      </c>
      <c r="E5" s="200" t="s">
        <v>588</v>
      </c>
      <c r="F5" s="1005"/>
      <c r="G5" s="1009" t="s">
        <v>817</v>
      </c>
      <c r="H5" s="1005" t="s">
        <v>530</v>
      </c>
      <c r="I5" s="1005"/>
      <c r="J5" s="42"/>
      <c r="K5" s="1005" t="s">
        <v>589</v>
      </c>
      <c r="L5" s="132"/>
    </row>
    <row r="6" spans="1:12" ht="11.25" customHeight="1" x14ac:dyDescent="0.2">
      <c r="A6" s="156"/>
      <c r="B6" s="157" t="s">
        <v>768</v>
      </c>
      <c r="C6" s="1005" t="s">
        <v>816</v>
      </c>
      <c r="D6" s="1005" t="s">
        <v>496</v>
      </c>
      <c r="E6" s="200" t="s">
        <v>527</v>
      </c>
      <c r="F6" s="613" t="s">
        <v>907</v>
      </c>
      <c r="G6" s="1005" t="s">
        <v>496</v>
      </c>
      <c r="H6" s="1005" t="s">
        <v>529</v>
      </c>
      <c r="I6" s="613" t="s">
        <v>908</v>
      </c>
      <c r="J6" s="1005" t="s">
        <v>495</v>
      </c>
      <c r="K6" s="1005" t="s">
        <v>532</v>
      </c>
      <c r="L6" s="132"/>
    </row>
    <row r="7" spans="1:12" ht="9" customHeight="1" x14ac:dyDescent="0.2">
      <c r="A7" s="2630"/>
      <c r="B7" s="2630"/>
      <c r="C7" s="144"/>
      <c r="D7" s="1004"/>
      <c r="E7" s="1004"/>
      <c r="F7" s="1004"/>
      <c r="G7" s="1004"/>
      <c r="H7" s="1004"/>
      <c r="I7" s="1004"/>
      <c r="J7" s="1004"/>
      <c r="K7" s="1004"/>
      <c r="L7" s="135"/>
    </row>
    <row r="8" spans="1:12" ht="17.25" customHeight="1" x14ac:dyDescent="0.2">
      <c r="A8" s="2630" t="s">
        <v>306</v>
      </c>
      <c r="B8" s="2630"/>
      <c r="C8" s="146"/>
      <c r="D8" s="1005"/>
      <c r="E8" s="1005"/>
      <c r="F8" s="1005"/>
      <c r="G8" s="1005"/>
      <c r="H8" s="1005"/>
      <c r="I8" s="1005"/>
      <c r="J8" s="1005"/>
      <c r="K8" s="1005"/>
      <c r="L8" s="137"/>
    </row>
    <row r="9" spans="1:12" ht="11.1" customHeight="1" x14ac:dyDescent="0.2">
      <c r="A9" s="156"/>
      <c r="B9" s="490" t="s">
        <v>750</v>
      </c>
      <c r="C9" s="1536">
        <v>8674</v>
      </c>
      <c r="D9" s="1537">
        <v>0.08</v>
      </c>
      <c r="E9" s="1538">
        <v>941</v>
      </c>
      <c r="F9" s="1539"/>
      <c r="G9" s="1538">
        <v>21</v>
      </c>
      <c r="H9" s="1539">
        <v>1.6</v>
      </c>
      <c r="I9" s="1539"/>
      <c r="J9" s="1538">
        <v>849</v>
      </c>
      <c r="K9" s="1538">
        <v>10</v>
      </c>
      <c r="L9" s="158"/>
    </row>
    <row r="10" spans="1:12" ht="11.1" customHeight="1" x14ac:dyDescent="0.2">
      <c r="A10" s="2"/>
      <c r="B10" s="491" t="s">
        <v>751</v>
      </c>
      <c r="C10" s="1536">
        <v>3171</v>
      </c>
      <c r="D10" s="1537">
        <v>0.18</v>
      </c>
      <c r="E10" s="1538">
        <v>666</v>
      </c>
      <c r="F10" s="1539"/>
      <c r="G10" s="1538">
        <v>36</v>
      </c>
      <c r="H10" s="1539">
        <v>1.3</v>
      </c>
      <c r="I10" s="1539"/>
      <c r="J10" s="1538">
        <v>1006</v>
      </c>
      <c r="K10" s="1538">
        <v>32</v>
      </c>
      <c r="L10" s="158"/>
    </row>
    <row r="11" spans="1:12" ht="11.1" customHeight="1" x14ac:dyDescent="0.2">
      <c r="A11" s="2"/>
      <c r="B11" s="491" t="s">
        <v>752</v>
      </c>
      <c r="C11" s="1536">
        <v>1586</v>
      </c>
      <c r="D11" s="1537">
        <v>0.33</v>
      </c>
      <c r="E11" s="1538">
        <v>325</v>
      </c>
      <c r="F11" s="1539"/>
      <c r="G11" s="1538">
        <v>35</v>
      </c>
      <c r="H11" s="1539">
        <v>2.7</v>
      </c>
      <c r="I11" s="1539"/>
      <c r="J11" s="1538">
        <v>696</v>
      </c>
      <c r="K11" s="1538">
        <v>44</v>
      </c>
      <c r="L11" s="158"/>
    </row>
    <row r="12" spans="1:12" ht="11.1" customHeight="1" x14ac:dyDescent="0.2">
      <c r="A12" s="2"/>
      <c r="B12" s="491" t="s">
        <v>753</v>
      </c>
      <c r="C12" s="1536">
        <v>2636</v>
      </c>
      <c r="D12" s="1537">
        <v>0.62</v>
      </c>
      <c r="E12" s="1538">
        <v>674</v>
      </c>
      <c r="F12" s="1539"/>
      <c r="G12" s="1538">
        <v>29</v>
      </c>
      <c r="H12" s="1539">
        <v>1.4</v>
      </c>
      <c r="I12" s="1539"/>
      <c r="J12" s="1538">
        <v>1233</v>
      </c>
      <c r="K12" s="1538">
        <v>47</v>
      </c>
      <c r="L12" s="158"/>
    </row>
    <row r="13" spans="1:12" ht="11.1" customHeight="1" x14ac:dyDescent="0.2">
      <c r="A13" s="2"/>
      <c r="B13" s="491" t="s">
        <v>767</v>
      </c>
      <c r="C13" s="1536">
        <v>2111</v>
      </c>
      <c r="D13" s="1537">
        <v>1.82</v>
      </c>
      <c r="E13" s="1538">
        <v>790</v>
      </c>
      <c r="F13" s="1539"/>
      <c r="G13" s="1538">
        <v>23</v>
      </c>
      <c r="H13" s="1539">
        <v>0.9</v>
      </c>
      <c r="I13" s="1539"/>
      <c r="J13" s="1538">
        <v>1229</v>
      </c>
      <c r="K13" s="1538">
        <v>58</v>
      </c>
      <c r="L13" s="158"/>
    </row>
    <row r="14" spans="1:12" ht="11.1" customHeight="1" x14ac:dyDescent="0.2">
      <c r="A14" s="2"/>
      <c r="B14" s="491" t="s">
        <v>755</v>
      </c>
      <c r="C14" s="1536">
        <v>1070</v>
      </c>
      <c r="D14" s="1537">
        <v>6.38</v>
      </c>
      <c r="E14" s="1538">
        <v>526</v>
      </c>
      <c r="F14" s="1539"/>
      <c r="G14" s="1538">
        <v>13</v>
      </c>
      <c r="H14" s="1539">
        <v>0.2</v>
      </c>
      <c r="I14" s="1539"/>
      <c r="J14" s="1538">
        <v>570</v>
      </c>
      <c r="K14" s="1538">
        <v>53</v>
      </c>
      <c r="L14" s="158"/>
    </row>
    <row r="15" spans="1:12" ht="11.1" customHeight="1" x14ac:dyDescent="0.2">
      <c r="A15" s="2"/>
      <c r="B15" s="491" t="s">
        <v>756</v>
      </c>
      <c r="C15" s="1536">
        <v>36</v>
      </c>
      <c r="D15" s="1537">
        <v>22.52</v>
      </c>
      <c r="E15" s="1538">
        <v>80</v>
      </c>
      <c r="F15" s="1539"/>
      <c r="G15" s="1538">
        <v>24</v>
      </c>
      <c r="H15" s="1539">
        <v>0.8</v>
      </c>
      <c r="I15" s="1539"/>
      <c r="J15" s="1538">
        <v>50</v>
      </c>
      <c r="K15" s="1538">
        <v>139</v>
      </c>
      <c r="L15" s="158"/>
    </row>
    <row r="16" spans="1:12" ht="11.1" customHeight="1" x14ac:dyDescent="0.2">
      <c r="A16" s="2"/>
      <c r="B16" s="492" t="s">
        <v>757</v>
      </c>
      <c r="C16" s="1536">
        <v>2</v>
      </c>
      <c r="D16" s="1540">
        <v>100</v>
      </c>
      <c r="E16" s="1538">
        <v>2</v>
      </c>
      <c r="F16" s="1539"/>
      <c r="G16" s="1371">
        <v>20</v>
      </c>
      <c r="H16" s="1539">
        <v>0</v>
      </c>
      <c r="I16" s="1539"/>
      <c r="J16" s="1538">
        <v>6</v>
      </c>
      <c r="K16" s="1371">
        <v>300</v>
      </c>
      <c r="L16" s="160"/>
    </row>
    <row r="17" spans="1:12" ht="11.1" customHeight="1" x14ac:dyDescent="0.2">
      <c r="A17" s="2329"/>
      <c r="B17" s="2330"/>
      <c r="C17" s="1460">
        <f>SUM(C9:C16)</f>
        <v>19286</v>
      </c>
      <c r="D17" s="1541">
        <v>0.78</v>
      </c>
      <c r="E17" s="1542">
        <f>SUM(E9:E16)</f>
        <v>4004</v>
      </c>
      <c r="F17" s="1543"/>
      <c r="G17" s="1542">
        <v>25</v>
      </c>
      <c r="H17" s="1544">
        <v>1.5</v>
      </c>
      <c r="I17" s="1543"/>
      <c r="J17" s="1542">
        <f>SUM(J9:J16)</f>
        <v>5639</v>
      </c>
      <c r="K17" s="1542">
        <v>29</v>
      </c>
      <c r="L17" s="161"/>
    </row>
    <row r="18" spans="1:12" ht="11.1" customHeight="1" x14ac:dyDescent="0.2">
      <c r="A18" s="2630" t="s">
        <v>347</v>
      </c>
      <c r="B18" s="2700"/>
      <c r="C18" s="1129"/>
      <c r="D18" s="1545"/>
      <c r="E18" s="1461"/>
      <c r="F18" s="1546"/>
      <c r="G18" s="1281"/>
      <c r="H18" s="1546"/>
      <c r="I18" s="1546"/>
      <c r="J18" s="1461"/>
      <c r="K18" s="1547"/>
      <c r="L18" s="162"/>
    </row>
    <row r="19" spans="1:12" ht="11.1" customHeight="1" x14ac:dyDescent="0.2">
      <c r="A19" s="156"/>
      <c r="B19" s="490" t="s">
        <v>750</v>
      </c>
      <c r="C19" s="1536">
        <v>5187</v>
      </c>
      <c r="D19" s="1537">
        <v>0.02</v>
      </c>
      <c r="E19" s="1538">
        <v>86</v>
      </c>
      <c r="F19" s="1539"/>
      <c r="G19" s="1538">
        <v>7</v>
      </c>
      <c r="H19" s="1539">
        <v>3.3</v>
      </c>
      <c r="I19" s="1539"/>
      <c r="J19" s="1538">
        <v>113</v>
      </c>
      <c r="K19" s="1538">
        <v>2</v>
      </c>
      <c r="L19" s="158"/>
    </row>
    <row r="20" spans="1:12" ht="11.1" customHeight="1" x14ac:dyDescent="0.2">
      <c r="A20" s="2"/>
      <c r="B20" s="491" t="s">
        <v>751</v>
      </c>
      <c r="C20" s="1536">
        <v>11</v>
      </c>
      <c r="D20" s="1537">
        <v>0.17</v>
      </c>
      <c r="E20" s="1538">
        <v>3</v>
      </c>
      <c r="F20" s="1539"/>
      <c r="G20" s="1538">
        <v>16</v>
      </c>
      <c r="H20" s="1539">
        <v>0.3</v>
      </c>
      <c r="I20" s="1539"/>
      <c r="J20" s="1538">
        <v>1</v>
      </c>
      <c r="K20" s="1538">
        <v>9</v>
      </c>
      <c r="L20" s="158"/>
    </row>
    <row r="21" spans="1:12" ht="11.1" customHeight="1" x14ac:dyDescent="0.2">
      <c r="A21" s="2"/>
      <c r="B21" s="491" t="s">
        <v>752</v>
      </c>
      <c r="C21" s="1536">
        <v>1</v>
      </c>
      <c r="D21" s="1537">
        <v>0.33</v>
      </c>
      <c r="E21" s="1538">
        <v>2</v>
      </c>
      <c r="F21" s="1539"/>
      <c r="G21" s="1538">
        <v>35</v>
      </c>
      <c r="H21" s="1539">
        <v>7.8</v>
      </c>
      <c r="I21" s="1539"/>
      <c r="J21" s="1538">
        <v>0</v>
      </c>
      <c r="K21" s="1538">
        <v>0</v>
      </c>
      <c r="L21" s="158"/>
    </row>
    <row r="22" spans="1:12" ht="11.1" customHeight="1" x14ac:dyDescent="0.2">
      <c r="A22" s="2"/>
      <c r="B22" s="491" t="s">
        <v>753</v>
      </c>
      <c r="C22" s="1536">
        <v>0</v>
      </c>
      <c r="D22" s="1537">
        <v>0</v>
      </c>
      <c r="E22" s="1538">
        <v>0</v>
      </c>
      <c r="F22" s="1539"/>
      <c r="G22" s="1538">
        <v>0</v>
      </c>
      <c r="H22" s="1539">
        <v>0</v>
      </c>
      <c r="I22" s="1539"/>
      <c r="J22" s="1538">
        <v>0</v>
      </c>
      <c r="K22" s="1538">
        <v>0</v>
      </c>
      <c r="L22" s="158"/>
    </row>
    <row r="23" spans="1:12" ht="11.1" customHeight="1" x14ac:dyDescent="0.2">
      <c r="A23" s="2"/>
      <c r="B23" s="491" t="s">
        <v>767</v>
      </c>
      <c r="C23" s="1536">
        <v>0</v>
      </c>
      <c r="D23" s="1537">
        <v>0</v>
      </c>
      <c r="E23" s="1538">
        <v>0</v>
      </c>
      <c r="F23" s="1539"/>
      <c r="G23" s="1538">
        <v>0</v>
      </c>
      <c r="H23" s="1539">
        <v>0</v>
      </c>
      <c r="I23" s="1539"/>
      <c r="J23" s="1538">
        <v>0</v>
      </c>
      <c r="K23" s="1538">
        <v>0</v>
      </c>
      <c r="L23" s="158"/>
    </row>
    <row r="24" spans="1:12" ht="11.1" customHeight="1" x14ac:dyDescent="0.2">
      <c r="A24" s="2"/>
      <c r="B24" s="491" t="s">
        <v>755</v>
      </c>
      <c r="C24" s="1536">
        <v>23</v>
      </c>
      <c r="D24" s="1537">
        <v>6.08</v>
      </c>
      <c r="E24" s="1538">
        <v>3</v>
      </c>
      <c r="F24" s="1539"/>
      <c r="G24" s="1538">
        <v>27</v>
      </c>
      <c r="H24" s="1539">
        <v>0</v>
      </c>
      <c r="I24" s="1539"/>
      <c r="J24" s="1538">
        <v>19</v>
      </c>
      <c r="K24" s="1538">
        <v>83</v>
      </c>
      <c r="L24" s="158"/>
    </row>
    <row r="25" spans="1:12" ht="11.1" customHeight="1" x14ac:dyDescent="0.2">
      <c r="A25" s="2"/>
      <c r="B25" s="491" t="s">
        <v>756</v>
      </c>
      <c r="C25" s="1536">
        <v>0</v>
      </c>
      <c r="D25" s="1537">
        <v>0</v>
      </c>
      <c r="E25" s="1538">
        <v>0</v>
      </c>
      <c r="F25" s="1539"/>
      <c r="G25" s="1538">
        <v>0</v>
      </c>
      <c r="H25" s="1539">
        <v>0</v>
      </c>
      <c r="I25" s="1539"/>
      <c r="J25" s="1538">
        <v>0</v>
      </c>
      <c r="K25" s="1538">
        <v>0</v>
      </c>
      <c r="L25" s="158"/>
    </row>
    <row r="26" spans="1:12" ht="11.1" customHeight="1" x14ac:dyDescent="0.2">
      <c r="A26" s="2"/>
      <c r="B26" s="492" t="s">
        <v>757</v>
      </c>
      <c r="C26" s="1536">
        <v>0</v>
      </c>
      <c r="D26" s="1540">
        <v>0</v>
      </c>
      <c r="E26" s="1538">
        <v>0</v>
      </c>
      <c r="F26" s="1539"/>
      <c r="G26" s="1371">
        <v>0</v>
      </c>
      <c r="H26" s="1539">
        <v>0</v>
      </c>
      <c r="I26" s="1539"/>
      <c r="J26" s="1538">
        <v>0</v>
      </c>
      <c r="K26" s="1371">
        <v>0</v>
      </c>
      <c r="L26" s="160"/>
    </row>
    <row r="27" spans="1:12" ht="11.1" customHeight="1" x14ac:dyDescent="0.2">
      <c r="A27" s="2329"/>
      <c r="B27" s="2330"/>
      <c r="C27" s="1460">
        <f>SUM(C19:C26)</f>
        <v>5222</v>
      </c>
      <c r="D27" s="1541">
        <v>0.05</v>
      </c>
      <c r="E27" s="1542">
        <f>SUM(E19:E26)</f>
        <v>94</v>
      </c>
      <c r="F27" s="1543"/>
      <c r="G27" s="1542">
        <v>8</v>
      </c>
      <c r="H27" s="1544">
        <v>3.3</v>
      </c>
      <c r="I27" s="1543"/>
      <c r="J27" s="1542">
        <f>SUM(J19:J26)</f>
        <v>133</v>
      </c>
      <c r="K27" s="1542">
        <v>3</v>
      </c>
      <c r="L27" s="161"/>
    </row>
    <row r="28" spans="1:12" ht="11.1" customHeight="1" x14ac:dyDescent="0.2">
      <c r="A28" s="2630" t="s">
        <v>311</v>
      </c>
      <c r="B28" s="2700"/>
      <c r="C28" s="1129"/>
      <c r="D28" s="1545"/>
      <c r="E28" s="1461"/>
      <c r="F28" s="1546"/>
      <c r="G28" s="1281"/>
      <c r="H28" s="1546"/>
      <c r="I28" s="1546"/>
      <c r="J28" s="1461"/>
      <c r="K28" s="1547"/>
      <c r="L28" s="162"/>
    </row>
    <row r="29" spans="1:12" ht="11.1" customHeight="1" x14ac:dyDescent="0.2">
      <c r="A29" s="156"/>
      <c r="B29" s="490" t="s">
        <v>750</v>
      </c>
      <c r="C29" s="1536">
        <v>10435</v>
      </c>
      <c r="D29" s="1537">
        <v>0.08</v>
      </c>
      <c r="E29" s="1538">
        <v>161</v>
      </c>
      <c r="F29" s="1539"/>
      <c r="G29" s="1538">
        <v>40</v>
      </c>
      <c r="H29" s="1539">
        <v>1.5</v>
      </c>
      <c r="I29" s="1539"/>
      <c r="J29" s="1538">
        <v>1903</v>
      </c>
      <c r="K29" s="1538">
        <v>18</v>
      </c>
      <c r="L29" s="158"/>
    </row>
    <row r="30" spans="1:12" ht="11.1" customHeight="1" x14ac:dyDescent="0.2">
      <c r="A30" s="2"/>
      <c r="B30" s="491" t="s">
        <v>751</v>
      </c>
      <c r="C30" s="1536">
        <v>1281</v>
      </c>
      <c r="D30" s="1537">
        <v>0.19</v>
      </c>
      <c r="E30" s="1538">
        <v>54</v>
      </c>
      <c r="F30" s="1539"/>
      <c r="G30" s="1538">
        <v>40</v>
      </c>
      <c r="H30" s="1539">
        <v>1.4</v>
      </c>
      <c r="I30" s="1539"/>
      <c r="J30" s="1538">
        <v>469</v>
      </c>
      <c r="K30" s="1538">
        <v>37</v>
      </c>
      <c r="L30" s="158"/>
    </row>
    <row r="31" spans="1:12" ht="11.1" customHeight="1" x14ac:dyDescent="0.2">
      <c r="A31" s="2"/>
      <c r="B31" s="491" t="s">
        <v>752</v>
      </c>
      <c r="C31" s="1536">
        <v>180</v>
      </c>
      <c r="D31" s="1537">
        <v>0.33</v>
      </c>
      <c r="E31" s="1538">
        <v>20</v>
      </c>
      <c r="F31" s="1539"/>
      <c r="G31" s="1538">
        <v>41</v>
      </c>
      <c r="H31" s="1539">
        <v>1.3</v>
      </c>
      <c r="I31" s="1539"/>
      <c r="J31" s="1538">
        <v>88</v>
      </c>
      <c r="K31" s="1538">
        <v>49</v>
      </c>
      <c r="L31" s="158"/>
    </row>
    <row r="32" spans="1:12" ht="11.1" customHeight="1" x14ac:dyDescent="0.2">
      <c r="A32" s="2"/>
      <c r="B32" s="491" t="s">
        <v>753</v>
      </c>
      <c r="C32" s="1536">
        <v>116</v>
      </c>
      <c r="D32" s="1537">
        <v>0.65</v>
      </c>
      <c r="E32" s="1538">
        <v>27</v>
      </c>
      <c r="F32" s="1539"/>
      <c r="G32" s="1538">
        <v>43</v>
      </c>
      <c r="H32" s="1539">
        <v>0.6</v>
      </c>
      <c r="I32" s="1539"/>
      <c r="J32" s="1538">
        <v>74</v>
      </c>
      <c r="K32" s="1538">
        <v>64</v>
      </c>
      <c r="L32" s="158"/>
    </row>
    <row r="33" spans="1:12" ht="11.1" customHeight="1" x14ac:dyDescent="0.2">
      <c r="A33" s="2"/>
      <c r="B33" s="491" t="s">
        <v>767</v>
      </c>
      <c r="C33" s="1536">
        <v>34</v>
      </c>
      <c r="D33" s="1537">
        <v>1.57</v>
      </c>
      <c r="E33" s="1538">
        <v>21</v>
      </c>
      <c r="F33" s="1539"/>
      <c r="G33" s="1538">
        <v>41</v>
      </c>
      <c r="H33" s="1539">
        <v>0.8</v>
      </c>
      <c r="I33" s="1539"/>
      <c r="J33" s="1538">
        <v>31</v>
      </c>
      <c r="K33" s="1538">
        <v>91</v>
      </c>
      <c r="L33" s="158"/>
    </row>
    <row r="34" spans="1:12" ht="11.1" customHeight="1" x14ac:dyDescent="0.2">
      <c r="A34" s="2"/>
      <c r="B34" s="491" t="s">
        <v>755</v>
      </c>
      <c r="C34" s="1536">
        <v>2</v>
      </c>
      <c r="D34" s="1537">
        <v>9.48</v>
      </c>
      <c r="E34" s="1538">
        <v>7</v>
      </c>
      <c r="F34" s="1539"/>
      <c r="G34" s="1538">
        <v>54</v>
      </c>
      <c r="H34" s="1539">
        <v>0.1</v>
      </c>
      <c r="I34" s="1539"/>
      <c r="J34" s="1538">
        <v>3</v>
      </c>
      <c r="K34" s="1538">
        <v>150</v>
      </c>
      <c r="L34" s="158"/>
    </row>
    <row r="35" spans="1:12" ht="11.1" customHeight="1" x14ac:dyDescent="0.2">
      <c r="A35" s="2"/>
      <c r="B35" s="491" t="s">
        <v>756</v>
      </c>
      <c r="C35" s="1536">
        <v>0</v>
      </c>
      <c r="D35" s="1537">
        <v>0</v>
      </c>
      <c r="E35" s="1538">
        <v>0</v>
      </c>
      <c r="F35" s="1539"/>
      <c r="G35" s="1538">
        <v>0</v>
      </c>
      <c r="H35" s="1539">
        <v>0</v>
      </c>
      <c r="I35" s="1539"/>
      <c r="J35" s="1538">
        <v>0</v>
      </c>
      <c r="K35" s="1538">
        <v>0</v>
      </c>
      <c r="L35" s="158"/>
    </row>
    <row r="36" spans="1:12" ht="11.1" customHeight="1" x14ac:dyDescent="0.2">
      <c r="A36" s="2"/>
      <c r="B36" s="492" t="s">
        <v>757</v>
      </c>
      <c r="C36" s="1536">
        <v>0</v>
      </c>
      <c r="D36" s="1540">
        <v>100</v>
      </c>
      <c r="E36" s="1538">
        <v>1</v>
      </c>
      <c r="F36" s="1539"/>
      <c r="G36" s="1371">
        <v>47</v>
      </c>
      <c r="H36" s="1539">
        <v>0</v>
      </c>
      <c r="I36" s="1539"/>
      <c r="J36" s="1538">
        <v>0</v>
      </c>
      <c r="K36" s="1371">
        <v>0</v>
      </c>
      <c r="L36" s="160"/>
    </row>
    <row r="37" spans="1:12" ht="10.5" customHeight="1" x14ac:dyDescent="0.2">
      <c r="A37" s="2557"/>
      <c r="B37" s="2557"/>
      <c r="C37" s="1460">
        <f>SUM(C29:C36)</f>
        <v>12048</v>
      </c>
      <c r="D37" s="1541">
        <v>0.11</v>
      </c>
      <c r="E37" s="1542">
        <f>SUM(E29:E36)</f>
        <v>291</v>
      </c>
      <c r="F37" s="1543"/>
      <c r="G37" s="1542">
        <v>40</v>
      </c>
      <c r="H37" s="1544">
        <v>1.5</v>
      </c>
      <c r="I37" s="1543"/>
      <c r="J37" s="1542">
        <f>SUM(J29:J36)</f>
        <v>2568</v>
      </c>
      <c r="K37" s="1542">
        <v>21</v>
      </c>
      <c r="L37" s="161"/>
    </row>
    <row r="38" spans="1:12" ht="11.25" customHeight="1" thickBot="1" x14ac:dyDescent="0.25">
      <c r="A38" s="2701" t="s">
        <v>818</v>
      </c>
      <c r="B38" s="2701"/>
      <c r="C38" s="1109">
        <f>C17+C27+C37</f>
        <v>36556</v>
      </c>
      <c r="D38" s="1277">
        <v>0.46</v>
      </c>
      <c r="E38" s="1110">
        <f>E17+E27+E37</f>
        <v>4389</v>
      </c>
      <c r="F38" s="1548"/>
      <c r="G38" s="1110">
        <v>28</v>
      </c>
      <c r="H38" s="1279">
        <v>1.7</v>
      </c>
      <c r="I38" s="1548"/>
      <c r="J38" s="1110">
        <f>J17+J27+J37</f>
        <v>8340</v>
      </c>
      <c r="K38" s="1110">
        <v>23</v>
      </c>
      <c r="L38" s="163"/>
    </row>
    <row r="39" spans="1:12" ht="3.75" customHeight="1" x14ac:dyDescent="0.2">
      <c r="A39" s="1011"/>
      <c r="B39" s="1011"/>
      <c r="C39" s="7"/>
      <c r="D39" s="159"/>
      <c r="E39" s="7"/>
      <c r="F39" s="164"/>
      <c r="G39" s="7"/>
      <c r="H39" s="164"/>
      <c r="I39" s="164"/>
      <c r="J39" s="7"/>
      <c r="K39" s="7"/>
      <c r="L39" s="165"/>
    </row>
    <row r="40" spans="1:12" s="166" customFormat="1" ht="9" customHeight="1" x14ac:dyDescent="0.15">
      <c r="A40" s="2659" t="s">
        <v>1276</v>
      </c>
      <c r="B40" s="2636"/>
      <c r="C40" s="2636"/>
      <c r="D40" s="2636"/>
      <c r="E40" s="2636"/>
      <c r="F40" s="2636"/>
      <c r="G40" s="2636"/>
      <c r="H40" s="2636"/>
      <c r="I40" s="2636"/>
      <c r="J40" s="2636"/>
      <c r="K40" s="2636"/>
      <c r="L40" s="2636"/>
    </row>
  </sheetData>
  <mergeCells count="13">
    <mergeCell ref="A40:L40"/>
    <mergeCell ref="A17:B17"/>
    <mergeCell ref="A18:B18"/>
    <mergeCell ref="A27:B27"/>
    <mergeCell ref="A28:B28"/>
    <mergeCell ref="A37:B37"/>
    <mergeCell ref="A38:B38"/>
    <mergeCell ref="A8:B8"/>
    <mergeCell ref="A1:L1"/>
    <mergeCell ref="A2:K2"/>
    <mergeCell ref="A3:B3"/>
    <mergeCell ref="C3:L3"/>
    <mergeCell ref="A7:B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zoomScaleSheetLayoutView="100" workbookViewId="0">
      <selection activeCell="G38" sqref="G38"/>
    </sheetView>
  </sheetViews>
  <sheetFormatPr defaultColWidth="9.140625" defaultRowHeight="9" customHeight="1" x14ac:dyDescent="0.2"/>
  <cols>
    <col min="1" max="1" width="3.42578125" style="1327" customWidth="1"/>
    <col min="2" max="2" width="65.42578125" style="1327" customWidth="1"/>
    <col min="3" max="3" width="11.28515625" style="1327" customWidth="1"/>
    <col min="4" max="5" width="8.5703125" style="1327" customWidth="1"/>
    <col min="6" max="6" width="1.7109375" style="1327" customWidth="1"/>
    <col min="7" max="8" width="8.5703125" style="1327" customWidth="1"/>
    <col min="9" max="9" width="1.7109375" style="1327" customWidth="1"/>
    <col min="10" max="11" width="8.5703125" style="1327" customWidth="1"/>
    <col min="12" max="12" width="1.28515625" style="1327" customWidth="1"/>
    <col min="13" max="13" width="9.140625" style="1327" customWidth="1"/>
    <col min="14" max="16384" width="9.140625" style="1327"/>
  </cols>
  <sheetData>
    <row r="1" spans="1:12" ht="18.75" customHeight="1" x14ac:dyDescent="0.25">
      <c r="A1" s="2297" t="s">
        <v>813</v>
      </c>
      <c r="B1" s="2297"/>
      <c r="C1" s="2297"/>
      <c r="D1" s="2297"/>
      <c r="E1" s="2297"/>
      <c r="F1" s="2297"/>
      <c r="G1" s="2297"/>
      <c r="H1" s="2297"/>
      <c r="I1" s="2297"/>
      <c r="J1" s="2297"/>
      <c r="K1" s="2297"/>
      <c r="L1" s="2297"/>
    </row>
    <row r="2" spans="1:12" ht="9" customHeight="1" x14ac:dyDescent="0.25">
      <c r="A2" s="2426"/>
      <c r="B2" s="2426"/>
      <c r="C2" s="2426"/>
      <c r="D2" s="2426"/>
      <c r="E2" s="2426"/>
      <c r="F2" s="2426"/>
      <c r="G2" s="2426"/>
      <c r="H2" s="2426"/>
      <c r="I2" s="2426"/>
      <c r="J2" s="2426"/>
      <c r="K2" s="2426"/>
      <c r="L2" s="1422"/>
    </row>
    <row r="3" spans="1:12" ht="10.5" customHeight="1" x14ac:dyDescent="0.2">
      <c r="A3" s="2702" t="s">
        <v>420</v>
      </c>
      <c r="B3" s="2703"/>
      <c r="C3" s="2550" t="s">
        <v>102</v>
      </c>
      <c r="D3" s="2551"/>
      <c r="E3" s="2551"/>
      <c r="F3" s="2551"/>
      <c r="G3" s="2551"/>
      <c r="H3" s="2551"/>
      <c r="I3" s="2551"/>
      <c r="J3" s="2551"/>
      <c r="K3" s="2551"/>
      <c r="L3" s="2552"/>
    </row>
    <row r="4" spans="1:12" ht="9" customHeight="1" x14ac:dyDescent="0.2">
      <c r="A4" s="1444"/>
      <c r="B4" s="157"/>
      <c r="C4" s="1441" t="s">
        <v>0</v>
      </c>
      <c r="D4" s="1441" t="s">
        <v>1</v>
      </c>
      <c r="E4" s="1441" t="s">
        <v>2</v>
      </c>
      <c r="F4" s="1441"/>
      <c r="G4" s="1441" t="s">
        <v>4</v>
      </c>
      <c r="H4" s="1441" t="s">
        <v>5</v>
      </c>
      <c r="I4" s="1441"/>
      <c r="J4" s="1441" t="s">
        <v>6</v>
      </c>
      <c r="K4" s="1441" t="s">
        <v>7</v>
      </c>
      <c r="L4" s="132"/>
    </row>
    <row r="5" spans="1:12" ht="39" customHeight="1" x14ac:dyDescent="0.2">
      <c r="A5" s="156"/>
      <c r="B5" s="156"/>
      <c r="C5" s="1432" t="s">
        <v>923</v>
      </c>
      <c r="D5" s="1432" t="s">
        <v>814</v>
      </c>
      <c r="E5" s="200" t="s">
        <v>588</v>
      </c>
      <c r="F5" s="1425"/>
      <c r="G5" s="1432" t="s">
        <v>817</v>
      </c>
      <c r="H5" s="1425" t="s">
        <v>530</v>
      </c>
      <c r="I5" s="1425"/>
      <c r="J5" s="42"/>
      <c r="K5" s="1425" t="s">
        <v>589</v>
      </c>
      <c r="L5" s="132"/>
    </row>
    <row r="6" spans="1:12" ht="11.25" customHeight="1" x14ac:dyDescent="0.2">
      <c r="A6" s="156"/>
      <c r="B6" s="157" t="s">
        <v>768</v>
      </c>
      <c r="C6" s="1425" t="s">
        <v>816</v>
      </c>
      <c r="D6" s="1425" t="s">
        <v>496</v>
      </c>
      <c r="E6" s="200" t="s">
        <v>527</v>
      </c>
      <c r="F6" s="613" t="s">
        <v>907</v>
      </c>
      <c r="G6" s="1425" t="s">
        <v>496</v>
      </c>
      <c r="H6" s="1425" t="s">
        <v>529</v>
      </c>
      <c r="I6" s="613" t="s">
        <v>908</v>
      </c>
      <c r="J6" s="1425" t="s">
        <v>495</v>
      </c>
      <c r="K6" s="1425" t="s">
        <v>532</v>
      </c>
      <c r="L6" s="132"/>
    </row>
    <row r="7" spans="1:12" ht="9" customHeight="1" x14ac:dyDescent="0.2">
      <c r="A7" s="2630"/>
      <c r="B7" s="2630"/>
      <c r="C7" s="144"/>
      <c r="D7" s="1423"/>
      <c r="E7" s="1423"/>
      <c r="F7" s="1423"/>
      <c r="G7" s="1423"/>
      <c r="H7" s="1423"/>
      <c r="I7" s="1423"/>
      <c r="J7" s="1423"/>
      <c r="K7" s="1423"/>
      <c r="L7" s="135"/>
    </row>
    <row r="8" spans="1:12" ht="17.25" customHeight="1" x14ac:dyDescent="0.2">
      <c r="A8" s="2630" t="s">
        <v>306</v>
      </c>
      <c r="B8" s="2630"/>
      <c r="C8" s="146"/>
      <c r="D8" s="1425"/>
      <c r="E8" s="1425"/>
      <c r="F8" s="1425"/>
      <c r="G8" s="1425"/>
      <c r="H8" s="1425"/>
      <c r="I8" s="1425"/>
      <c r="J8" s="1425"/>
      <c r="K8" s="1425"/>
      <c r="L8" s="137"/>
    </row>
    <row r="9" spans="1:12" ht="11.1" customHeight="1" x14ac:dyDescent="0.2">
      <c r="A9" s="156"/>
      <c r="B9" s="490" t="s">
        <v>750</v>
      </c>
      <c r="C9" s="1264">
        <v>9282</v>
      </c>
      <c r="D9" s="1265">
        <v>7.0000000000000007E-2</v>
      </c>
      <c r="E9" s="1266">
        <v>1029</v>
      </c>
      <c r="F9" s="1267"/>
      <c r="G9" s="1266">
        <v>20</v>
      </c>
      <c r="H9" s="1267">
        <v>1.3</v>
      </c>
      <c r="I9" s="1267"/>
      <c r="J9" s="1266">
        <v>798</v>
      </c>
      <c r="K9" s="1266">
        <v>9</v>
      </c>
      <c r="L9" s="158"/>
    </row>
    <row r="10" spans="1:12" ht="11.1" customHeight="1" x14ac:dyDescent="0.2">
      <c r="A10" s="2"/>
      <c r="B10" s="491" t="s">
        <v>751</v>
      </c>
      <c r="C10" s="1264">
        <v>2171</v>
      </c>
      <c r="D10" s="1265">
        <v>0.18</v>
      </c>
      <c r="E10" s="1266">
        <v>680</v>
      </c>
      <c r="F10" s="1267"/>
      <c r="G10" s="1266">
        <v>33</v>
      </c>
      <c r="H10" s="1267">
        <v>1.5</v>
      </c>
      <c r="I10" s="1267"/>
      <c r="J10" s="1266">
        <v>592</v>
      </c>
      <c r="K10" s="1266">
        <v>27</v>
      </c>
      <c r="L10" s="158"/>
    </row>
    <row r="11" spans="1:12" ht="11.1" customHeight="1" x14ac:dyDescent="0.2">
      <c r="A11" s="2"/>
      <c r="B11" s="491" t="s">
        <v>752</v>
      </c>
      <c r="C11" s="1264">
        <v>1254</v>
      </c>
      <c r="D11" s="1265">
        <v>0.33</v>
      </c>
      <c r="E11" s="1266">
        <v>325</v>
      </c>
      <c r="F11" s="1267"/>
      <c r="G11" s="1266">
        <v>31</v>
      </c>
      <c r="H11" s="1267">
        <v>4.2</v>
      </c>
      <c r="I11" s="1267"/>
      <c r="J11" s="1266">
        <v>448</v>
      </c>
      <c r="K11" s="1266">
        <v>36</v>
      </c>
      <c r="L11" s="158"/>
    </row>
    <row r="12" spans="1:12" ht="11.1" customHeight="1" x14ac:dyDescent="0.2">
      <c r="A12" s="2"/>
      <c r="B12" s="491" t="s">
        <v>753</v>
      </c>
      <c r="C12" s="1264">
        <v>1861</v>
      </c>
      <c r="D12" s="1265">
        <v>0.62</v>
      </c>
      <c r="E12" s="1266">
        <v>699</v>
      </c>
      <c r="F12" s="1267"/>
      <c r="G12" s="1266">
        <v>33</v>
      </c>
      <c r="H12" s="1267">
        <v>0.9</v>
      </c>
      <c r="I12" s="1267"/>
      <c r="J12" s="1266">
        <v>943</v>
      </c>
      <c r="K12" s="1266">
        <v>51</v>
      </c>
      <c r="L12" s="158"/>
    </row>
    <row r="13" spans="1:12" ht="11.1" customHeight="1" x14ac:dyDescent="0.2">
      <c r="A13" s="2"/>
      <c r="B13" s="491" t="s">
        <v>767</v>
      </c>
      <c r="C13" s="1264">
        <v>1688</v>
      </c>
      <c r="D13" s="1265">
        <v>2</v>
      </c>
      <c r="E13" s="1266">
        <v>830</v>
      </c>
      <c r="F13" s="1267"/>
      <c r="G13" s="1266">
        <v>22</v>
      </c>
      <c r="H13" s="1267">
        <v>0.6</v>
      </c>
      <c r="I13" s="1267"/>
      <c r="J13" s="1266">
        <v>953</v>
      </c>
      <c r="K13" s="1266">
        <v>56</v>
      </c>
      <c r="L13" s="158"/>
    </row>
    <row r="14" spans="1:12" ht="11.1" customHeight="1" x14ac:dyDescent="0.2">
      <c r="A14" s="2"/>
      <c r="B14" s="491" t="s">
        <v>755</v>
      </c>
      <c r="C14" s="1264">
        <v>306</v>
      </c>
      <c r="D14" s="1265">
        <v>7.3</v>
      </c>
      <c r="E14" s="1266">
        <v>485</v>
      </c>
      <c r="F14" s="1267"/>
      <c r="G14" s="1266">
        <v>27</v>
      </c>
      <c r="H14" s="1267">
        <v>0.4</v>
      </c>
      <c r="I14" s="1267"/>
      <c r="J14" s="1266">
        <v>329</v>
      </c>
      <c r="K14" s="1266">
        <v>108</v>
      </c>
      <c r="L14" s="158"/>
    </row>
    <row r="15" spans="1:12" ht="11.1" customHeight="1" x14ac:dyDescent="0.2">
      <c r="A15" s="2"/>
      <c r="B15" s="491" t="s">
        <v>756</v>
      </c>
      <c r="C15" s="1264">
        <v>57</v>
      </c>
      <c r="D15" s="1265">
        <v>29.41</v>
      </c>
      <c r="E15" s="1266">
        <v>72</v>
      </c>
      <c r="F15" s="1267"/>
      <c r="G15" s="1266">
        <v>19</v>
      </c>
      <c r="H15" s="1267">
        <v>0.4</v>
      </c>
      <c r="I15" s="1267"/>
      <c r="J15" s="1266">
        <v>62</v>
      </c>
      <c r="K15" s="1266">
        <v>109</v>
      </c>
      <c r="L15" s="158"/>
    </row>
    <row r="16" spans="1:12" ht="11.1" customHeight="1" x14ac:dyDescent="0.2">
      <c r="A16" s="2"/>
      <c r="B16" s="492" t="s">
        <v>757</v>
      </c>
      <c r="C16" s="1264">
        <v>3</v>
      </c>
      <c r="D16" s="159">
        <v>100</v>
      </c>
      <c r="E16" s="1266">
        <v>1</v>
      </c>
      <c r="F16" s="1267"/>
      <c r="G16" s="7">
        <v>15</v>
      </c>
      <c r="H16" s="1267">
        <v>0.8</v>
      </c>
      <c r="I16" s="1267"/>
      <c r="J16" s="1266">
        <v>5</v>
      </c>
      <c r="K16" s="7">
        <v>167</v>
      </c>
      <c r="L16" s="160"/>
    </row>
    <row r="17" spans="1:12" ht="11.1" customHeight="1" x14ac:dyDescent="0.2">
      <c r="A17" s="2329"/>
      <c r="B17" s="2330"/>
      <c r="C17" s="1268">
        <f>SUM(C9:C16)</f>
        <v>16622</v>
      </c>
      <c r="D17" s="1269">
        <v>0.61</v>
      </c>
      <c r="E17" s="1270">
        <f>SUM(E9:E16)</f>
        <v>4121</v>
      </c>
      <c r="F17" s="1271"/>
      <c r="G17" s="1270">
        <v>24</v>
      </c>
      <c r="H17" s="1272">
        <v>1.4</v>
      </c>
      <c r="I17" s="1271"/>
      <c r="J17" s="1270">
        <f>SUM(J9:J16)</f>
        <v>4130</v>
      </c>
      <c r="K17" s="1270">
        <v>25</v>
      </c>
      <c r="L17" s="161"/>
    </row>
    <row r="18" spans="1:12" ht="11.1" customHeight="1" x14ac:dyDescent="0.2">
      <c r="A18" s="2630" t="s">
        <v>347</v>
      </c>
      <c r="B18" s="2700"/>
      <c r="C18" s="1273"/>
      <c r="D18" s="1274"/>
      <c r="E18" s="1027"/>
      <c r="F18" s="1275"/>
      <c r="G18" s="1423"/>
      <c r="H18" s="1275"/>
      <c r="I18" s="1275"/>
      <c r="J18" s="1027"/>
      <c r="K18" s="1276"/>
      <c r="L18" s="162"/>
    </row>
    <row r="19" spans="1:12" ht="11.1" customHeight="1" x14ac:dyDescent="0.2">
      <c r="A19" s="156"/>
      <c r="B19" s="490" t="s">
        <v>750</v>
      </c>
      <c r="C19" s="1264">
        <v>4622</v>
      </c>
      <c r="D19" s="1265">
        <v>0.02</v>
      </c>
      <c r="E19" s="1266">
        <v>85</v>
      </c>
      <c r="F19" s="1267"/>
      <c r="G19" s="1266">
        <v>6</v>
      </c>
      <c r="H19" s="1267">
        <v>3.7</v>
      </c>
      <c r="I19" s="1267"/>
      <c r="J19" s="1266">
        <v>82</v>
      </c>
      <c r="K19" s="1266">
        <v>2</v>
      </c>
      <c r="L19" s="158"/>
    </row>
    <row r="20" spans="1:12" ht="11.1" customHeight="1" x14ac:dyDescent="0.2">
      <c r="A20" s="2"/>
      <c r="B20" s="491" t="s">
        <v>751</v>
      </c>
      <c r="C20" s="1264">
        <v>11</v>
      </c>
      <c r="D20" s="1265">
        <v>0.16</v>
      </c>
      <c r="E20" s="1266">
        <v>4</v>
      </c>
      <c r="F20" s="1267"/>
      <c r="G20" s="1266">
        <v>16</v>
      </c>
      <c r="H20" s="1267">
        <v>0</v>
      </c>
      <c r="I20" s="1267"/>
      <c r="J20" s="1266">
        <v>1</v>
      </c>
      <c r="K20" s="1266">
        <v>9</v>
      </c>
      <c r="L20" s="158"/>
    </row>
    <row r="21" spans="1:12" ht="11.1" customHeight="1" x14ac:dyDescent="0.2">
      <c r="A21" s="2"/>
      <c r="B21" s="491" t="s">
        <v>752</v>
      </c>
      <c r="C21" s="1264">
        <v>0</v>
      </c>
      <c r="D21" s="1265">
        <v>0</v>
      </c>
      <c r="E21" s="1266">
        <v>0</v>
      </c>
      <c r="F21" s="1267"/>
      <c r="G21" s="1266">
        <v>0</v>
      </c>
      <c r="H21" s="1267">
        <v>0</v>
      </c>
      <c r="I21" s="1267"/>
      <c r="J21" s="1266">
        <v>0</v>
      </c>
      <c r="K21" s="1266">
        <v>0</v>
      </c>
      <c r="L21" s="158"/>
    </row>
    <row r="22" spans="1:12" ht="11.1" customHeight="1" x14ac:dyDescent="0.2">
      <c r="A22" s="2"/>
      <c r="B22" s="491" t="s">
        <v>753</v>
      </c>
      <c r="C22" s="1264">
        <v>0</v>
      </c>
      <c r="D22" s="1265">
        <v>0</v>
      </c>
      <c r="E22" s="1266">
        <v>0</v>
      </c>
      <c r="F22" s="1267"/>
      <c r="G22" s="1266">
        <v>0</v>
      </c>
      <c r="H22" s="1267">
        <v>0</v>
      </c>
      <c r="I22" s="1267"/>
      <c r="J22" s="1266">
        <v>0</v>
      </c>
      <c r="K22" s="1266">
        <v>0</v>
      </c>
      <c r="L22" s="158"/>
    </row>
    <row r="23" spans="1:12" ht="11.1" customHeight="1" x14ac:dyDescent="0.2">
      <c r="A23" s="2"/>
      <c r="B23" s="491" t="s">
        <v>767</v>
      </c>
      <c r="C23" s="1264">
        <v>0</v>
      </c>
      <c r="D23" s="1265">
        <v>0</v>
      </c>
      <c r="E23" s="1266">
        <v>0</v>
      </c>
      <c r="F23" s="1267"/>
      <c r="G23" s="1266">
        <v>0</v>
      </c>
      <c r="H23" s="1267">
        <v>0</v>
      </c>
      <c r="I23" s="1267"/>
      <c r="J23" s="1266">
        <v>0</v>
      </c>
      <c r="K23" s="1266">
        <v>0</v>
      </c>
      <c r="L23" s="158"/>
    </row>
    <row r="24" spans="1:12" ht="11.1" customHeight="1" x14ac:dyDescent="0.2">
      <c r="A24" s="2"/>
      <c r="B24" s="491" t="s">
        <v>755</v>
      </c>
      <c r="C24" s="1264">
        <v>8</v>
      </c>
      <c r="D24" s="1265">
        <v>6.08</v>
      </c>
      <c r="E24" s="1266">
        <v>4</v>
      </c>
      <c r="F24" s="1267"/>
      <c r="G24" s="1266">
        <v>26</v>
      </c>
      <c r="H24" s="1267">
        <v>0</v>
      </c>
      <c r="I24" s="1267"/>
      <c r="J24" s="1266">
        <v>7</v>
      </c>
      <c r="K24" s="1266">
        <v>88</v>
      </c>
      <c r="L24" s="158"/>
    </row>
    <row r="25" spans="1:12" ht="11.1" customHeight="1" x14ac:dyDescent="0.2">
      <c r="A25" s="2"/>
      <c r="B25" s="491" t="s">
        <v>756</v>
      </c>
      <c r="C25" s="1264">
        <v>0</v>
      </c>
      <c r="D25" s="1265">
        <v>0</v>
      </c>
      <c r="E25" s="1266">
        <v>0</v>
      </c>
      <c r="F25" s="1267"/>
      <c r="G25" s="1266">
        <v>0</v>
      </c>
      <c r="H25" s="1267">
        <v>0</v>
      </c>
      <c r="I25" s="1267"/>
      <c r="J25" s="1266">
        <v>0</v>
      </c>
      <c r="K25" s="1266">
        <v>0</v>
      </c>
      <c r="L25" s="158"/>
    </row>
    <row r="26" spans="1:12" ht="11.1" customHeight="1" x14ac:dyDescent="0.2">
      <c r="A26" s="2"/>
      <c r="B26" s="492" t="s">
        <v>757</v>
      </c>
      <c r="C26" s="1264">
        <v>0</v>
      </c>
      <c r="D26" s="159">
        <v>0</v>
      </c>
      <c r="E26" s="1266">
        <v>0</v>
      </c>
      <c r="F26" s="1267"/>
      <c r="G26" s="7">
        <v>0</v>
      </c>
      <c r="H26" s="1267">
        <v>0</v>
      </c>
      <c r="I26" s="1267"/>
      <c r="J26" s="1266">
        <v>0</v>
      </c>
      <c r="K26" s="7">
        <v>0</v>
      </c>
      <c r="L26" s="160"/>
    </row>
    <row r="27" spans="1:12" ht="11.1" customHeight="1" x14ac:dyDescent="0.2">
      <c r="A27" s="2329"/>
      <c r="B27" s="2330"/>
      <c r="C27" s="1268">
        <f>SUM(C19:C26)</f>
        <v>4641</v>
      </c>
      <c r="D27" s="1269">
        <v>0.03</v>
      </c>
      <c r="E27" s="1270">
        <f>SUM(E19:E26)</f>
        <v>93</v>
      </c>
      <c r="F27" s="1271"/>
      <c r="G27" s="1270">
        <v>6</v>
      </c>
      <c r="H27" s="1272">
        <v>3.4</v>
      </c>
      <c r="I27" s="1271"/>
      <c r="J27" s="1270">
        <f>SUM(J19:J26)</f>
        <v>90</v>
      </c>
      <c r="K27" s="1270">
        <v>2</v>
      </c>
      <c r="L27" s="161"/>
    </row>
    <row r="28" spans="1:12" ht="11.1" customHeight="1" x14ac:dyDescent="0.2">
      <c r="A28" s="2630" t="s">
        <v>311</v>
      </c>
      <c r="B28" s="2700"/>
      <c r="C28" s="1273"/>
      <c r="D28" s="1274"/>
      <c r="E28" s="1027"/>
      <c r="F28" s="1275"/>
      <c r="G28" s="1423"/>
      <c r="H28" s="1275"/>
      <c r="I28" s="1275"/>
      <c r="J28" s="1027"/>
      <c r="K28" s="1276"/>
      <c r="L28" s="162"/>
    </row>
    <row r="29" spans="1:12" ht="11.1" customHeight="1" x14ac:dyDescent="0.2">
      <c r="A29" s="156"/>
      <c r="B29" s="490" t="s">
        <v>750</v>
      </c>
      <c r="C29" s="1264">
        <v>10797</v>
      </c>
      <c r="D29" s="1265">
        <v>0.08</v>
      </c>
      <c r="E29" s="1266">
        <v>163</v>
      </c>
      <c r="F29" s="1267"/>
      <c r="G29" s="1266">
        <v>34</v>
      </c>
      <c r="H29" s="1267">
        <v>1.6</v>
      </c>
      <c r="I29" s="1267"/>
      <c r="J29" s="1266">
        <v>1601</v>
      </c>
      <c r="K29" s="1266">
        <v>15</v>
      </c>
      <c r="L29" s="158"/>
    </row>
    <row r="30" spans="1:12" ht="11.1" customHeight="1" x14ac:dyDescent="0.2">
      <c r="A30" s="2"/>
      <c r="B30" s="491" t="s">
        <v>751</v>
      </c>
      <c r="C30" s="1264">
        <v>1291</v>
      </c>
      <c r="D30" s="1265">
        <v>0.18</v>
      </c>
      <c r="E30" s="1266">
        <v>55</v>
      </c>
      <c r="F30" s="1267"/>
      <c r="G30" s="1266">
        <v>31</v>
      </c>
      <c r="H30" s="1267">
        <v>2.1</v>
      </c>
      <c r="I30" s="1267"/>
      <c r="J30" s="1266">
        <v>379</v>
      </c>
      <c r="K30" s="1266">
        <v>29</v>
      </c>
      <c r="L30" s="158"/>
    </row>
    <row r="31" spans="1:12" ht="11.1" customHeight="1" x14ac:dyDescent="0.2">
      <c r="A31" s="2"/>
      <c r="B31" s="491" t="s">
        <v>752</v>
      </c>
      <c r="C31" s="1264">
        <v>421</v>
      </c>
      <c r="D31" s="1265">
        <v>0.33</v>
      </c>
      <c r="E31" s="1266">
        <v>23</v>
      </c>
      <c r="F31" s="1267"/>
      <c r="G31" s="1266">
        <v>28</v>
      </c>
      <c r="H31" s="1267">
        <v>1.1000000000000001</v>
      </c>
      <c r="I31" s="1267"/>
      <c r="J31" s="1266">
        <v>144</v>
      </c>
      <c r="K31" s="1266">
        <v>34</v>
      </c>
      <c r="L31" s="158"/>
    </row>
    <row r="32" spans="1:12" ht="11.1" customHeight="1" x14ac:dyDescent="0.2">
      <c r="A32" s="2"/>
      <c r="B32" s="491" t="s">
        <v>753</v>
      </c>
      <c r="C32" s="1264">
        <v>132</v>
      </c>
      <c r="D32" s="1265">
        <v>0.7</v>
      </c>
      <c r="E32" s="1266">
        <v>25</v>
      </c>
      <c r="F32" s="1267"/>
      <c r="G32" s="1266">
        <v>32</v>
      </c>
      <c r="H32" s="1267">
        <v>2.6</v>
      </c>
      <c r="I32" s="1267"/>
      <c r="J32" s="1266">
        <v>59</v>
      </c>
      <c r="K32" s="1266">
        <v>45</v>
      </c>
      <c r="L32" s="158"/>
    </row>
    <row r="33" spans="1:12" ht="11.1" customHeight="1" x14ac:dyDescent="0.2">
      <c r="A33" s="2"/>
      <c r="B33" s="491" t="s">
        <v>767</v>
      </c>
      <c r="C33" s="1264">
        <v>105</v>
      </c>
      <c r="D33" s="1265">
        <v>1.77</v>
      </c>
      <c r="E33" s="1266">
        <v>24</v>
      </c>
      <c r="F33" s="1267"/>
      <c r="G33" s="1266">
        <v>23</v>
      </c>
      <c r="H33" s="1267">
        <v>1.1000000000000001</v>
      </c>
      <c r="I33" s="1267"/>
      <c r="J33" s="1266">
        <v>55</v>
      </c>
      <c r="K33" s="1266">
        <v>52</v>
      </c>
      <c r="L33" s="158"/>
    </row>
    <row r="34" spans="1:12" ht="11.1" customHeight="1" x14ac:dyDescent="0.2">
      <c r="A34" s="2"/>
      <c r="B34" s="491" t="s">
        <v>755</v>
      </c>
      <c r="C34" s="1264">
        <v>2</v>
      </c>
      <c r="D34" s="1265">
        <v>9.31</v>
      </c>
      <c r="E34" s="1266">
        <v>6</v>
      </c>
      <c r="F34" s="1267"/>
      <c r="G34" s="1266">
        <v>12</v>
      </c>
      <c r="H34" s="1267">
        <v>0</v>
      </c>
      <c r="I34" s="1267"/>
      <c r="J34" s="1266">
        <v>1</v>
      </c>
      <c r="K34" s="1266">
        <v>50</v>
      </c>
      <c r="L34" s="158"/>
    </row>
    <row r="35" spans="1:12" ht="11.1" customHeight="1" x14ac:dyDescent="0.2">
      <c r="A35" s="2"/>
      <c r="B35" s="491" t="s">
        <v>756</v>
      </c>
      <c r="C35" s="1264">
        <v>0</v>
      </c>
      <c r="D35" s="1265">
        <v>0</v>
      </c>
      <c r="E35" s="1266">
        <v>0</v>
      </c>
      <c r="F35" s="1267"/>
      <c r="G35" s="1266">
        <v>0</v>
      </c>
      <c r="H35" s="1267">
        <v>0</v>
      </c>
      <c r="I35" s="1267"/>
      <c r="J35" s="1266">
        <v>0</v>
      </c>
      <c r="K35" s="1266">
        <v>0</v>
      </c>
      <c r="L35" s="158"/>
    </row>
    <row r="36" spans="1:12" ht="11.1" customHeight="1" x14ac:dyDescent="0.2">
      <c r="A36" s="2"/>
      <c r="B36" s="492" t="s">
        <v>757</v>
      </c>
      <c r="C36" s="1264">
        <v>0</v>
      </c>
      <c r="D36" s="159">
        <v>0</v>
      </c>
      <c r="E36" s="1266">
        <v>0</v>
      </c>
      <c r="F36" s="1267"/>
      <c r="G36" s="7">
        <v>0</v>
      </c>
      <c r="H36" s="1267">
        <v>0</v>
      </c>
      <c r="I36" s="1267"/>
      <c r="J36" s="1266">
        <v>0</v>
      </c>
      <c r="K36" s="7">
        <v>0</v>
      </c>
      <c r="L36" s="160"/>
    </row>
    <row r="37" spans="1:12" ht="10.5" customHeight="1" x14ac:dyDescent="0.2">
      <c r="A37" s="2557"/>
      <c r="B37" s="2557"/>
      <c r="C37" s="1268">
        <f>SUM(C29:C36)</f>
        <v>12748</v>
      </c>
      <c r="D37" s="1269">
        <v>0.12</v>
      </c>
      <c r="E37" s="1270">
        <f>SUM(E29:E36)</f>
        <v>296</v>
      </c>
      <c r="F37" s="1271"/>
      <c r="G37" s="1270">
        <v>33</v>
      </c>
      <c r="H37" s="1272">
        <v>1.6</v>
      </c>
      <c r="I37" s="1271"/>
      <c r="J37" s="1270">
        <f>SUM(J29:J36)</f>
        <v>2239</v>
      </c>
      <c r="K37" s="1270">
        <v>18</v>
      </c>
      <c r="L37" s="161"/>
    </row>
    <row r="38" spans="1:12" ht="11.25" customHeight="1" thickBot="1" x14ac:dyDescent="0.25">
      <c r="A38" s="2701" t="s">
        <v>818</v>
      </c>
      <c r="B38" s="2701"/>
      <c r="C38" s="1258">
        <f>C17+C27+C37</f>
        <v>34011</v>
      </c>
      <c r="D38" s="1277">
        <v>0.35</v>
      </c>
      <c r="E38" s="1110">
        <f>E17+E27+E37</f>
        <v>4510</v>
      </c>
      <c r="F38" s="1278"/>
      <c r="G38" s="1110">
        <v>25</v>
      </c>
      <c r="H38" s="1279">
        <v>1.8</v>
      </c>
      <c r="I38" s="1278"/>
      <c r="J38" s="1110">
        <f>J17+J27+J37</f>
        <v>6459</v>
      </c>
      <c r="K38" s="12">
        <v>19</v>
      </c>
      <c r="L38" s="163"/>
    </row>
    <row r="39" spans="1:12" ht="3.75" customHeight="1" x14ac:dyDescent="0.2">
      <c r="A39" s="1434"/>
      <c r="B39" s="1434"/>
      <c r="C39" s="7"/>
      <c r="D39" s="159"/>
      <c r="E39" s="7"/>
      <c r="F39" s="164"/>
      <c r="G39" s="7"/>
      <c r="H39" s="164"/>
      <c r="I39" s="164"/>
      <c r="J39" s="7"/>
      <c r="K39" s="7"/>
      <c r="L39" s="165"/>
    </row>
    <row r="40" spans="1:12" s="166" customFormat="1" ht="9" customHeight="1" x14ac:dyDescent="0.15">
      <c r="A40" s="2659" t="s">
        <v>1276</v>
      </c>
      <c r="B40" s="2636"/>
      <c r="C40" s="2636"/>
      <c r="D40" s="2636"/>
      <c r="E40" s="2636"/>
      <c r="F40" s="2636"/>
      <c r="G40" s="2636"/>
      <c r="H40" s="2636"/>
      <c r="I40" s="2636"/>
      <c r="J40" s="2636"/>
      <c r="K40" s="2636"/>
      <c r="L40" s="2636"/>
    </row>
  </sheetData>
  <mergeCells count="13">
    <mergeCell ref="A40:L40"/>
    <mergeCell ref="A17:B17"/>
    <mergeCell ref="A18:B18"/>
    <mergeCell ref="A27:B27"/>
    <mergeCell ref="A28:B28"/>
    <mergeCell ref="A37:B37"/>
    <mergeCell ref="A38:B38"/>
    <mergeCell ref="A8:B8"/>
    <mergeCell ref="A1:L1"/>
    <mergeCell ref="A2:K2"/>
    <mergeCell ref="A3:B3"/>
    <mergeCell ref="C3:L3"/>
    <mergeCell ref="A7:B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zoomScaleSheetLayoutView="100" workbookViewId="0">
      <selection activeCell="B51" sqref="B51"/>
    </sheetView>
  </sheetViews>
  <sheetFormatPr defaultColWidth="9.140625" defaultRowHeight="9" customHeight="1" x14ac:dyDescent="0.2"/>
  <cols>
    <col min="1" max="1" width="67" style="15" customWidth="1"/>
    <col min="2" max="2" width="10.7109375" style="15" customWidth="1"/>
    <col min="3" max="3" width="11.42578125" style="15" customWidth="1"/>
    <col min="4" max="4" width="1.7109375" style="15" customWidth="1"/>
    <col min="5" max="6" width="10.7109375" style="15" customWidth="1"/>
    <col min="7" max="7" width="1.7109375" style="15" customWidth="1"/>
    <col min="8" max="9" width="10.7109375" style="15" customWidth="1"/>
    <col min="10" max="10" width="1.28515625" style="15" customWidth="1"/>
    <col min="11" max="11" width="9.140625" style="15" customWidth="1"/>
    <col min="12" max="16384" width="9.140625" style="15"/>
  </cols>
  <sheetData>
    <row r="1" spans="1:10" ht="18.75" customHeight="1" x14ac:dyDescent="0.25">
      <c r="A1" s="2297" t="s">
        <v>1215</v>
      </c>
      <c r="B1" s="2297"/>
      <c r="C1" s="2297"/>
      <c r="D1" s="2297"/>
      <c r="E1" s="2297"/>
      <c r="F1" s="2297"/>
      <c r="G1" s="2297"/>
      <c r="H1" s="2297"/>
      <c r="I1" s="2297"/>
      <c r="J1" s="2297"/>
    </row>
    <row r="2" spans="1:10" ht="9" customHeight="1" x14ac:dyDescent="0.25">
      <c r="A2" s="2426"/>
      <c r="B2" s="2426"/>
      <c r="C2" s="2426"/>
      <c r="D2" s="2426"/>
      <c r="E2" s="2426"/>
      <c r="F2" s="2426"/>
      <c r="G2" s="2426"/>
      <c r="H2" s="2426"/>
      <c r="I2" s="2426"/>
      <c r="J2" s="264"/>
    </row>
    <row r="3" spans="1:10" ht="10.5" customHeight="1" x14ac:dyDescent="0.2">
      <c r="A3" s="2" t="s">
        <v>420</v>
      </c>
      <c r="B3" s="2554" t="s">
        <v>1274</v>
      </c>
      <c r="C3" s="2555"/>
      <c r="D3" s="2555"/>
      <c r="E3" s="2555"/>
      <c r="F3" s="2555"/>
      <c r="G3" s="2555"/>
      <c r="H3" s="2555"/>
      <c r="I3" s="2555"/>
      <c r="J3" s="2556"/>
    </row>
    <row r="4" spans="1:10" ht="10.5" customHeight="1" x14ac:dyDescent="0.2">
      <c r="B4" s="90" t="s">
        <v>0</v>
      </c>
      <c r="C4" s="90" t="s">
        <v>1</v>
      </c>
      <c r="D4" s="90"/>
      <c r="E4" s="90" t="s">
        <v>2</v>
      </c>
      <c r="F4" s="90" t="s">
        <v>4</v>
      </c>
      <c r="G4" s="90"/>
      <c r="H4" s="90" t="s">
        <v>5</v>
      </c>
      <c r="I4" s="90" t="s">
        <v>6</v>
      </c>
      <c r="J4" s="91"/>
    </row>
    <row r="5" spans="1:10" ht="24.75" customHeight="1" x14ac:dyDescent="0.2">
      <c r="A5" s="2"/>
      <c r="B5" s="2430" t="s">
        <v>887</v>
      </c>
      <c r="C5" s="2430"/>
      <c r="D5" s="2430"/>
      <c r="E5" s="2430"/>
      <c r="F5" s="2430"/>
      <c r="G5" s="1005"/>
      <c r="H5" s="2621" t="s">
        <v>888</v>
      </c>
      <c r="I5" s="2621"/>
      <c r="J5" s="41"/>
    </row>
    <row r="6" spans="1:10" ht="10.5" customHeight="1" x14ac:dyDescent="0.2">
      <c r="A6" s="2"/>
      <c r="B6" s="2704" t="s">
        <v>597</v>
      </c>
      <c r="C6" s="2704"/>
      <c r="D6" s="1005"/>
      <c r="E6" s="2704" t="s">
        <v>597</v>
      </c>
      <c r="F6" s="2704"/>
      <c r="G6" s="1005"/>
      <c r="H6" s="1005" t="s">
        <v>599</v>
      </c>
      <c r="I6" s="1005" t="s">
        <v>601</v>
      </c>
      <c r="J6" s="1005"/>
    </row>
    <row r="7" spans="1:10" ht="10.5" customHeight="1" x14ac:dyDescent="0.2">
      <c r="A7" s="2"/>
      <c r="B7" s="2430" t="s">
        <v>819</v>
      </c>
      <c r="C7" s="2430"/>
      <c r="D7" s="42"/>
      <c r="E7" s="2430" t="s">
        <v>598</v>
      </c>
      <c r="F7" s="2430"/>
      <c r="G7" s="1005"/>
      <c r="H7" s="1005" t="s">
        <v>486</v>
      </c>
      <c r="I7" s="1005" t="s">
        <v>486</v>
      </c>
      <c r="J7" s="1005"/>
    </row>
    <row r="8" spans="1:10" ht="10.5" customHeight="1" x14ac:dyDescent="0.2">
      <c r="A8" s="2"/>
      <c r="B8" s="1008" t="s">
        <v>820</v>
      </c>
      <c r="C8" s="1008" t="s">
        <v>821</v>
      </c>
      <c r="D8" s="1008"/>
      <c r="E8" s="1008" t="s">
        <v>822</v>
      </c>
      <c r="F8" s="1008" t="s">
        <v>821</v>
      </c>
      <c r="G8" s="1008"/>
      <c r="H8" s="1008" t="s">
        <v>600</v>
      </c>
      <c r="I8" s="1008" t="s">
        <v>602</v>
      </c>
      <c r="J8" s="1005"/>
    </row>
    <row r="9" spans="1:10" ht="10.5" customHeight="1" x14ac:dyDescent="0.2">
      <c r="A9" s="494" t="s">
        <v>590</v>
      </c>
      <c r="B9" s="495">
        <v>0</v>
      </c>
      <c r="C9" s="171">
        <v>1578</v>
      </c>
      <c r="D9" s="171"/>
      <c r="E9" s="171">
        <v>0</v>
      </c>
      <c r="F9" s="171">
        <v>998</v>
      </c>
      <c r="G9" s="171"/>
      <c r="H9" s="171">
        <v>24573</v>
      </c>
      <c r="I9" s="171">
        <v>24368</v>
      </c>
      <c r="J9" s="145"/>
    </row>
    <row r="10" spans="1:10" ht="10.5" customHeight="1" x14ac:dyDescent="0.2">
      <c r="A10" s="496" t="s">
        <v>591</v>
      </c>
      <c r="B10" s="1754">
        <v>0</v>
      </c>
      <c r="C10" s="1755">
        <v>2340</v>
      </c>
      <c r="D10" s="1755"/>
      <c r="E10" s="1755">
        <v>0</v>
      </c>
      <c r="F10" s="1755">
        <v>4973</v>
      </c>
      <c r="G10" s="1755"/>
      <c r="H10" s="1755">
        <v>26801</v>
      </c>
      <c r="I10" s="1755">
        <v>29719</v>
      </c>
      <c r="J10" s="139"/>
    </row>
    <row r="11" spans="1:10" ht="10.5" customHeight="1" x14ac:dyDescent="0.2">
      <c r="A11" s="496" t="s">
        <v>592</v>
      </c>
      <c r="B11" s="1754">
        <v>0</v>
      </c>
      <c r="C11" s="1755">
        <v>566</v>
      </c>
      <c r="D11" s="1755"/>
      <c r="E11" s="1755">
        <v>0</v>
      </c>
      <c r="F11" s="1755">
        <v>1337</v>
      </c>
      <c r="G11" s="1755"/>
      <c r="H11" s="1755">
        <v>43872</v>
      </c>
      <c r="I11" s="1755">
        <v>44438</v>
      </c>
      <c r="J11" s="139"/>
    </row>
    <row r="12" spans="1:10" ht="10.5" customHeight="1" x14ac:dyDescent="0.2">
      <c r="A12" s="496" t="s">
        <v>593</v>
      </c>
      <c r="B12" s="1754">
        <v>0</v>
      </c>
      <c r="C12" s="1755">
        <v>375</v>
      </c>
      <c r="D12" s="1755"/>
      <c r="E12" s="1755">
        <v>2796</v>
      </c>
      <c r="F12" s="1755">
        <v>1843</v>
      </c>
      <c r="G12" s="1755"/>
      <c r="H12" s="1755">
        <v>31851</v>
      </c>
      <c r="I12" s="1755">
        <v>33839</v>
      </c>
      <c r="J12" s="139"/>
    </row>
    <row r="13" spans="1:10" ht="10.5" customHeight="1" x14ac:dyDescent="0.2">
      <c r="A13" s="496" t="s">
        <v>594</v>
      </c>
      <c r="B13" s="1754">
        <v>0</v>
      </c>
      <c r="C13" s="1755">
        <v>8</v>
      </c>
      <c r="D13" s="1755"/>
      <c r="E13" s="1755">
        <v>0</v>
      </c>
      <c r="F13" s="1755">
        <v>0</v>
      </c>
      <c r="G13" s="1755"/>
      <c r="H13" s="1755">
        <v>2119</v>
      </c>
      <c r="I13" s="1755">
        <v>1194</v>
      </c>
      <c r="J13" s="139"/>
    </row>
    <row r="14" spans="1:10" ht="10.5" customHeight="1" x14ac:dyDescent="0.2">
      <c r="A14" s="496" t="s">
        <v>595</v>
      </c>
      <c r="B14" s="1754">
        <v>0</v>
      </c>
      <c r="C14" s="1755">
        <v>2142</v>
      </c>
      <c r="D14" s="1755"/>
      <c r="E14" s="1755">
        <v>0</v>
      </c>
      <c r="F14" s="1755">
        <v>0</v>
      </c>
      <c r="G14" s="1755"/>
      <c r="H14" s="1755">
        <v>14915</v>
      </c>
      <c r="I14" s="1755">
        <v>26074</v>
      </c>
      <c r="J14" s="139"/>
    </row>
    <row r="15" spans="1:10" ht="10.5" customHeight="1" x14ac:dyDescent="0.2">
      <c r="A15" s="2" t="s">
        <v>596</v>
      </c>
      <c r="B15" s="1754">
        <v>0</v>
      </c>
      <c r="C15" s="1755">
        <v>0</v>
      </c>
      <c r="D15" s="1755"/>
      <c r="E15" s="1755">
        <v>0</v>
      </c>
      <c r="F15" s="1755">
        <v>472</v>
      </c>
      <c r="G15" s="1755"/>
      <c r="H15" s="1755">
        <v>80</v>
      </c>
      <c r="I15" s="1755">
        <v>0</v>
      </c>
      <c r="J15" s="149"/>
    </row>
    <row r="16" spans="1:10" ht="12" customHeight="1" thickBot="1" x14ac:dyDescent="0.25">
      <c r="A16" s="47" t="s">
        <v>11</v>
      </c>
      <c r="B16" s="1756">
        <f>SUM(B9:B15)</f>
        <v>0</v>
      </c>
      <c r="C16" s="437">
        <f>SUM(C9:C15)</f>
        <v>7009</v>
      </c>
      <c r="D16" s="437"/>
      <c r="E16" s="437">
        <f>SUM(E9:E15)</f>
        <v>2796</v>
      </c>
      <c r="F16" s="437">
        <f>SUM(F9:F15)</f>
        <v>9623</v>
      </c>
      <c r="G16" s="437"/>
      <c r="H16" s="437">
        <f>SUM(H9:H15)</f>
        <v>144211</v>
      </c>
      <c r="I16" s="437">
        <f>SUM(I9:I15)</f>
        <v>159632</v>
      </c>
      <c r="J16" s="154"/>
    </row>
    <row r="17" spans="1:10" s="1327" customFormat="1" ht="9" customHeight="1" x14ac:dyDescent="0.25">
      <c r="A17" s="1572"/>
      <c r="B17" s="1572"/>
      <c r="C17" s="1572"/>
      <c r="D17" s="1572"/>
      <c r="E17" s="1572"/>
      <c r="F17" s="1572"/>
      <c r="G17" s="1572"/>
      <c r="H17" s="1572"/>
      <c r="I17" s="1572"/>
      <c r="J17" s="1572"/>
    </row>
    <row r="18" spans="1:10" s="1327" customFormat="1" ht="10.5" customHeight="1" x14ac:dyDescent="0.2">
      <c r="A18" s="2" t="s">
        <v>420</v>
      </c>
      <c r="B18" s="2550" t="s">
        <v>949</v>
      </c>
      <c r="C18" s="2551"/>
      <c r="D18" s="2551"/>
      <c r="E18" s="2551"/>
      <c r="F18" s="2551"/>
      <c r="G18" s="2551"/>
      <c r="H18" s="2551"/>
      <c r="I18" s="2551"/>
      <c r="J18" s="2552"/>
    </row>
    <row r="19" spans="1:10" s="1327" customFormat="1" ht="10.5" customHeight="1" x14ac:dyDescent="0.2">
      <c r="B19" s="90" t="s">
        <v>0</v>
      </c>
      <c r="C19" s="90" t="s">
        <v>1</v>
      </c>
      <c r="D19" s="90"/>
      <c r="E19" s="90" t="s">
        <v>2</v>
      </c>
      <c r="F19" s="90" t="s">
        <v>4</v>
      </c>
      <c r="G19" s="90"/>
      <c r="H19" s="90" t="s">
        <v>5</v>
      </c>
      <c r="I19" s="90" t="s">
        <v>6</v>
      </c>
      <c r="J19" s="91"/>
    </row>
    <row r="20" spans="1:10" s="1327" customFormat="1" ht="24.75" customHeight="1" x14ac:dyDescent="0.2">
      <c r="A20" s="2"/>
      <c r="B20" s="2430" t="s">
        <v>887</v>
      </c>
      <c r="C20" s="2430"/>
      <c r="D20" s="2430"/>
      <c r="E20" s="2430"/>
      <c r="F20" s="2430"/>
      <c r="G20" s="1570"/>
      <c r="H20" s="2621" t="s">
        <v>888</v>
      </c>
      <c r="I20" s="2621"/>
      <c r="J20" s="41"/>
    </row>
    <row r="21" spans="1:10" s="1327" customFormat="1" ht="10.5" customHeight="1" x14ac:dyDescent="0.2">
      <c r="A21" s="2"/>
      <c r="B21" s="2704" t="s">
        <v>597</v>
      </c>
      <c r="C21" s="2704"/>
      <c r="D21" s="1570"/>
      <c r="E21" s="2704" t="s">
        <v>597</v>
      </c>
      <c r="F21" s="2704"/>
      <c r="G21" s="1570"/>
      <c r="H21" s="1570" t="s">
        <v>599</v>
      </c>
      <c r="I21" s="1570" t="s">
        <v>601</v>
      </c>
      <c r="J21" s="1570"/>
    </row>
    <row r="22" spans="1:10" s="1327" customFormat="1" ht="10.5" customHeight="1" x14ac:dyDescent="0.2">
      <c r="A22" s="2"/>
      <c r="B22" s="2430" t="s">
        <v>819</v>
      </c>
      <c r="C22" s="2430"/>
      <c r="D22" s="42"/>
      <c r="E22" s="2430" t="s">
        <v>598</v>
      </c>
      <c r="F22" s="2430"/>
      <c r="G22" s="1570"/>
      <c r="H22" s="1570" t="s">
        <v>486</v>
      </c>
      <c r="I22" s="1570" t="s">
        <v>486</v>
      </c>
      <c r="J22" s="1570"/>
    </row>
    <row r="23" spans="1:10" s="1327" customFormat="1" ht="10.5" customHeight="1" x14ac:dyDescent="0.2">
      <c r="A23" s="2"/>
      <c r="B23" s="1569" t="s">
        <v>820</v>
      </c>
      <c r="C23" s="1569" t="s">
        <v>821</v>
      </c>
      <c r="D23" s="1569"/>
      <c r="E23" s="1569" t="s">
        <v>822</v>
      </c>
      <c r="F23" s="1569" t="s">
        <v>821</v>
      </c>
      <c r="G23" s="1569"/>
      <c r="H23" s="1569" t="s">
        <v>600</v>
      </c>
      <c r="I23" s="1569" t="s">
        <v>602</v>
      </c>
      <c r="J23" s="1570"/>
    </row>
    <row r="24" spans="1:10" s="1327" customFormat="1" ht="10.5" customHeight="1" x14ac:dyDescent="0.2">
      <c r="A24" s="494" t="s">
        <v>590</v>
      </c>
      <c r="B24" s="1280">
        <v>0</v>
      </c>
      <c r="C24" s="1281">
        <v>1365</v>
      </c>
      <c r="D24" s="1281"/>
      <c r="E24" s="1281">
        <v>0</v>
      </c>
      <c r="F24" s="1281">
        <v>806</v>
      </c>
      <c r="G24" s="1281"/>
      <c r="H24" s="1281">
        <v>17553</v>
      </c>
      <c r="I24" s="1281">
        <v>28648</v>
      </c>
      <c r="J24" s="145"/>
    </row>
    <row r="25" spans="1:10" s="1327" customFormat="1" ht="10.5" customHeight="1" x14ac:dyDescent="0.2">
      <c r="A25" s="496" t="s">
        <v>591</v>
      </c>
      <c r="B25" s="1282">
        <v>0</v>
      </c>
      <c r="C25" s="1283">
        <v>1992</v>
      </c>
      <c r="D25" s="1283"/>
      <c r="E25" s="1283">
        <v>0</v>
      </c>
      <c r="F25" s="1283">
        <v>4069</v>
      </c>
      <c r="G25" s="1283"/>
      <c r="H25" s="1283">
        <v>27548</v>
      </c>
      <c r="I25" s="1283">
        <v>28206</v>
      </c>
      <c r="J25" s="139"/>
    </row>
    <row r="26" spans="1:10" s="1327" customFormat="1" ht="10.5" customHeight="1" x14ac:dyDescent="0.2">
      <c r="A26" s="496" t="s">
        <v>592</v>
      </c>
      <c r="B26" s="1282">
        <v>0</v>
      </c>
      <c r="C26" s="1283">
        <v>338</v>
      </c>
      <c r="D26" s="1283"/>
      <c r="E26" s="1283">
        <v>0</v>
      </c>
      <c r="F26" s="1283">
        <v>1322</v>
      </c>
      <c r="G26" s="1283"/>
      <c r="H26" s="1283">
        <v>41596</v>
      </c>
      <c r="I26" s="1283">
        <v>37405</v>
      </c>
      <c r="J26" s="139"/>
    </row>
    <row r="27" spans="1:10" s="1327" customFormat="1" ht="10.5" customHeight="1" x14ac:dyDescent="0.2">
      <c r="A27" s="496" t="s">
        <v>593</v>
      </c>
      <c r="B27" s="1282">
        <v>0</v>
      </c>
      <c r="C27" s="1283">
        <v>278</v>
      </c>
      <c r="D27" s="1283"/>
      <c r="E27" s="1283">
        <v>2410</v>
      </c>
      <c r="F27" s="1283">
        <v>1997</v>
      </c>
      <c r="G27" s="1283"/>
      <c r="H27" s="1283">
        <v>31232</v>
      </c>
      <c r="I27" s="1283">
        <v>33562</v>
      </c>
      <c r="J27" s="139"/>
    </row>
    <row r="28" spans="1:10" s="1327" customFormat="1" ht="10.5" customHeight="1" x14ac:dyDescent="0.2">
      <c r="A28" s="496" t="s">
        <v>594</v>
      </c>
      <c r="B28" s="1282">
        <v>0</v>
      </c>
      <c r="C28" s="1283">
        <v>5</v>
      </c>
      <c r="D28" s="1283"/>
      <c r="E28" s="1283">
        <v>0</v>
      </c>
      <c r="F28" s="1283">
        <v>0</v>
      </c>
      <c r="G28" s="1283"/>
      <c r="H28" s="1283">
        <v>2050</v>
      </c>
      <c r="I28" s="1283">
        <v>555</v>
      </c>
      <c r="J28" s="139"/>
    </row>
    <row r="29" spans="1:10" s="1327" customFormat="1" ht="10.5" customHeight="1" x14ac:dyDescent="0.2">
      <c r="A29" s="496" t="s">
        <v>595</v>
      </c>
      <c r="B29" s="1282">
        <v>0</v>
      </c>
      <c r="C29" s="1283">
        <v>1386</v>
      </c>
      <c r="D29" s="1283"/>
      <c r="E29" s="1283">
        <v>0</v>
      </c>
      <c r="F29" s="1283">
        <v>0</v>
      </c>
      <c r="G29" s="1283"/>
      <c r="H29" s="1283">
        <v>15374</v>
      </c>
      <c r="I29" s="1283">
        <v>28392</v>
      </c>
      <c r="J29" s="139"/>
    </row>
    <row r="30" spans="1:10" s="1327" customFormat="1" ht="10.5" customHeight="1" x14ac:dyDescent="0.2">
      <c r="A30" s="2" t="s">
        <v>596</v>
      </c>
      <c r="B30" s="1282">
        <v>0</v>
      </c>
      <c r="C30" s="1283">
        <v>2</v>
      </c>
      <c r="D30" s="1283"/>
      <c r="E30" s="1283">
        <v>0</v>
      </c>
      <c r="F30" s="1283">
        <v>453</v>
      </c>
      <c r="G30" s="1283"/>
      <c r="H30" s="1283">
        <v>131</v>
      </c>
      <c r="I30" s="1283">
        <v>0</v>
      </c>
      <c r="J30" s="149"/>
    </row>
    <row r="31" spans="1:10" s="1327" customFormat="1" ht="12" customHeight="1" thickBot="1" x14ac:dyDescent="0.25">
      <c r="A31" s="47" t="s">
        <v>11</v>
      </c>
      <c r="B31" s="1284">
        <f>SUM(B24:B30)</f>
        <v>0</v>
      </c>
      <c r="C31" s="1216">
        <f>SUM(C24:C30)</f>
        <v>5366</v>
      </c>
      <c r="D31" s="1216"/>
      <c r="E31" s="1216">
        <f>SUM(E24:E30)</f>
        <v>2410</v>
      </c>
      <c r="F31" s="1216">
        <f>SUM(F24:F30)</f>
        <v>8647</v>
      </c>
      <c r="G31" s="1216"/>
      <c r="H31" s="1216">
        <f>SUM(H24:H30)</f>
        <v>135484</v>
      </c>
      <c r="I31" s="1216">
        <f>SUM(I24:I30)</f>
        <v>156768</v>
      </c>
      <c r="J31" s="154"/>
    </row>
    <row r="32" spans="1:10" ht="9" customHeight="1" x14ac:dyDescent="0.25">
      <c r="A32" s="1003"/>
      <c r="B32" s="1003"/>
      <c r="C32" s="1003"/>
      <c r="D32" s="1003"/>
      <c r="E32" s="1003"/>
      <c r="F32" s="1003"/>
      <c r="G32" s="1003"/>
      <c r="H32" s="1003"/>
      <c r="I32" s="1003"/>
      <c r="J32" s="1003"/>
    </row>
    <row r="33" spans="1:10" s="1327" customFormat="1" ht="10.5" customHeight="1" x14ac:dyDescent="0.2">
      <c r="A33" s="2" t="s">
        <v>420</v>
      </c>
      <c r="B33" s="2550" t="s">
        <v>102</v>
      </c>
      <c r="C33" s="2551"/>
      <c r="D33" s="2551"/>
      <c r="E33" s="2551"/>
      <c r="F33" s="2551"/>
      <c r="G33" s="2551"/>
      <c r="H33" s="2551"/>
      <c r="I33" s="2551"/>
      <c r="J33" s="2552"/>
    </row>
    <row r="34" spans="1:10" s="1327" customFormat="1" ht="10.5" customHeight="1" x14ac:dyDescent="0.2">
      <c r="B34" s="90" t="s">
        <v>0</v>
      </c>
      <c r="C34" s="90" t="s">
        <v>1</v>
      </c>
      <c r="D34" s="90"/>
      <c r="E34" s="90" t="s">
        <v>2</v>
      </c>
      <c r="F34" s="90" t="s">
        <v>4</v>
      </c>
      <c r="G34" s="90"/>
      <c r="H34" s="90" t="s">
        <v>5</v>
      </c>
      <c r="I34" s="90" t="s">
        <v>6</v>
      </c>
      <c r="J34" s="91"/>
    </row>
    <row r="35" spans="1:10" s="1327" customFormat="1" ht="24.75" customHeight="1" x14ac:dyDescent="0.2">
      <c r="A35" s="2"/>
      <c r="B35" s="2430" t="s">
        <v>887</v>
      </c>
      <c r="C35" s="2430"/>
      <c r="D35" s="2430"/>
      <c r="E35" s="2430"/>
      <c r="F35" s="2430"/>
      <c r="G35" s="1570"/>
      <c r="H35" s="2621" t="s">
        <v>888</v>
      </c>
      <c r="I35" s="2621"/>
      <c r="J35" s="41"/>
    </row>
    <row r="36" spans="1:10" s="1327" customFormat="1" ht="10.5" customHeight="1" x14ac:dyDescent="0.2">
      <c r="A36" s="2"/>
      <c r="B36" s="2704" t="s">
        <v>597</v>
      </c>
      <c r="C36" s="2704"/>
      <c r="D36" s="1570"/>
      <c r="E36" s="2704" t="s">
        <v>597</v>
      </c>
      <c r="F36" s="2704"/>
      <c r="G36" s="1570"/>
      <c r="H36" s="1570" t="s">
        <v>599</v>
      </c>
      <c r="I36" s="1570" t="s">
        <v>601</v>
      </c>
      <c r="J36" s="1570"/>
    </row>
    <row r="37" spans="1:10" s="1327" customFormat="1" ht="10.5" customHeight="1" x14ac:dyDescent="0.2">
      <c r="A37" s="2"/>
      <c r="B37" s="2430" t="s">
        <v>819</v>
      </c>
      <c r="C37" s="2430"/>
      <c r="D37" s="42"/>
      <c r="E37" s="2430" t="s">
        <v>598</v>
      </c>
      <c r="F37" s="2430"/>
      <c r="G37" s="1570"/>
      <c r="H37" s="1570" t="s">
        <v>486</v>
      </c>
      <c r="I37" s="1570" t="s">
        <v>486</v>
      </c>
      <c r="J37" s="1570"/>
    </row>
    <row r="38" spans="1:10" s="1327" customFormat="1" ht="10.5" customHeight="1" x14ac:dyDescent="0.2">
      <c r="A38" s="2"/>
      <c r="B38" s="1569" t="s">
        <v>820</v>
      </c>
      <c r="C38" s="1569" t="s">
        <v>821</v>
      </c>
      <c r="D38" s="1569"/>
      <c r="E38" s="1569" t="s">
        <v>822</v>
      </c>
      <c r="F38" s="1569" t="s">
        <v>821</v>
      </c>
      <c r="G38" s="1569"/>
      <c r="H38" s="1569" t="s">
        <v>600</v>
      </c>
      <c r="I38" s="1569" t="s">
        <v>602</v>
      </c>
      <c r="J38" s="1570"/>
    </row>
    <row r="39" spans="1:10" s="1327" customFormat="1" ht="10.5" customHeight="1" x14ac:dyDescent="0.2">
      <c r="A39" s="494" t="s">
        <v>590</v>
      </c>
      <c r="B39" s="1280">
        <v>0</v>
      </c>
      <c r="C39" s="1281">
        <v>1566</v>
      </c>
      <c r="D39" s="1281"/>
      <c r="E39" s="1281">
        <v>0</v>
      </c>
      <c r="F39" s="1281">
        <v>741</v>
      </c>
      <c r="G39" s="1281"/>
      <c r="H39" s="1281">
        <v>12519</v>
      </c>
      <c r="I39" s="1281">
        <v>26137</v>
      </c>
      <c r="J39" s="145"/>
    </row>
    <row r="40" spans="1:10" s="1327" customFormat="1" ht="10.5" customHeight="1" x14ac:dyDescent="0.2">
      <c r="A40" s="496" t="s">
        <v>591</v>
      </c>
      <c r="B40" s="1282">
        <v>0</v>
      </c>
      <c r="C40" s="1283">
        <v>2474</v>
      </c>
      <c r="D40" s="1283"/>
      <c r="E40" s="1283">
        <v>0</v>
      </c>
      <c r="F40" s="1283">
        <v>4385</v>
      </c>
      <c r="G40" s="1283"/>
      <c r="H40" s="1283">
        <v>21013</v>
      </c>
      <c r="I40" s="1283">
        <v>22805</v>
      </c>
      <c r="J40" s="139"/>
    </row>
    <row r="41" spans="1:10" s="1327" customFormat="1" ht="10.5" customHeight="1" x14ac:dyDescent="0.2">
      <c r="A41" s="496" t="s">
        <v>592</v>
      </c>
      <c r="B41" s="1282">
        <v>0</v>
      </c>
      <c r="C41" s="1283">
        <v>808</v>
      </c>
      <c r="D41" s="1283"/>
      <c r="E41" s="1283">
        <v>0</v>
      </c>
      <c r="F41" s="1283">
        <v>1059</v>
      </c>
      <c r="G41" s="1283"/>
      <c r="H41" s="1283">
        <v>39913</v>
      </c>
      <c r="I41" s="1283">
        <v>32329</v>
      </c>
      <c r="J41" s="139"/>
    </row>
    <row r="42" spans="1:10" s="1327" customFormat="1" ht="10.5" customHeight="1" x14ac:dyDescent="0.2">
      <c r="A42" s="496" t="s">
        <v>593</v>
      </c>
      <c r="B42" s="1282">
        <v>0</v>
      </c>
      <c r="C42" s="1283">
        <v>387</v>
      </c>
      <c r="D42" s="1283"/>
      <c r="E42" s="1283">
        <v>1173</v>
      </c>
      <c r="F42" s="1283">
        <v>4253</v>
      </c>
      <c r="G42" s="1283"/>
      <c r="H42" s="1283">
        <v>25701</v>
      </c>
      <c r="I42" s="1283">
        <v>25526</v>
      </c>
      <c r="J42" s="139"/>
    </row>
    <row r="43" spans="1:10" s="1327" customFormat="1" ht="10.5" customHeight="1" x14ac:dyDescent="0.2">
      <c r="A43" s="496" t="s">
        <v>594</v>
      </c>
      <c r="B43" s="1282">
        <v>0</v>
      </c>
      <c r="C43" s="1283">
        <v>7</v>
      </c>
      <c r="D43" s="1283"/>
      <c r="E43" s="1283">
        <v>0</v>
      </c>
      <c r="F43" s="1283">
        <v>0</v>
      </c>
      <c r="G43" s="1283"/>
      <c r="H43" s="1283">
        <v>2139</v>
      </c>
      <c r="I43" s="1283">
        <v>494</v>
      </c>
      <c r="J43" s="139"/>
    </row>
    <row r="44" spans="1:10" s="1327" customFormat="1" ht="10.5" customHeight="1" x14ac:dyDescent="0.2">
      <c r="A44" s="496" t="s">
        <v>595</v>
      </c>
      <c r="B44" s="1282">
        <v>0</v>
      </c>
      <c r="C44" s="1283">
        <v>1943</v>
      </c>
      <c r="D44" s="1283"/>
      <c r="E44" s="1283">
        <v>0</v>
      </c>
      <c r="F44" s="1283">
        <v>0</v>
      </c>
      <c r="G44" s="1283"/>
      <c r="H44" s="1283">
        <v>17270</v>
      </c>
      <c r="I44" s="1283">
        <v>30303</v>
      </c>
      <c r="J44" s="139"/>
    </row>
    <row r="45" spans="1:10" s="1327" customFormat="1" ht="10.5" customHeight="1" x14ac:dyDescent="0.2">
      <c r="A45" s="2" t="s">
        <v>596</v>
      </c>
      <c r="B45" s="1282">
        <v>0</v>
      </c>
      <c r="C45" s="1283">
        <v>388</v>
      </c>
      <c r="D45" s="1283"/>
      <c r="E45" s="1283">
        <v>0</v>
      </c>
      <c r="F45" s="1283">
        <v>216</v>
      </c>
      <c r="G45" s="1283"/>
      <c r="H45" s="1283">
        <v>40</v>
      </c>
      <c r="I45" s="1283">
        <v>0</v>
      </c>
      <c r="J45" s="149"/>
    </row>
    <row r="46" spans="1:10" s="1327" customFormat="1" ht="12" customHeight="1" thickBot="1" x14ac:dyDescent="0.25">
      <c r="A46" s="47" t="s">
        <v>11</v>
      </c>
      <c r="B46" s="1284">
        <f>SUM(B39:B45)</f>
        <v>0</v>
      </c>
      <c r="C46" s="1216">
        <f>SUM(C39:C45)</f>
        <v>7573</v>
      </c>
      <c r="D46" s="1216"/>
      <c r="E46" s="1216">
        <f>SUM(E39:E45)</f>
        <v>1173</v>
      </c>
      <c r="F46" s="1216">
        <f>SUM(F39:F45)</f>
        <v>10654</v>
      </c>
      <c r="G46" s="1216"/>
      <c r="H46" s="1216">
        <f>SUM(H39:H45)</f>
        <v>118595</v>
      </c>
      <c r="I46" s="1216">
        <f>SUM(I39:I45)</f>
        <v>137594</v>
      </c>
      <c r="J46" s="154"/>
    </row>
    <row r="47" spans="1:10" s="1327" customFormat="1" ht="4.5" customHeight="1" x14ac:dyDescent="0.2">
      <c r="A47" s="987"/>
      <c r="B47" s="988"/>
      <c r="C47" s="988"/>
      <c r="D47" s="988"/>
      <c r="E47" s="988"/>
      <c r="F47" s="988"/>
      <c r="G47" s="988"/>
      <c r="H47" s="988"/>
      <c r="I47" s="988"/>
      <c r="J47" s="989"/>
    </row>
    <row r="48" spans="1:10" ht="24.75" customHeight="1" x14ac:dyDescent="0.2">
      <c r="A48" s="2705" t="s">
        <v>1396</v>
      </c>
      <c r="B48" s="2706"/>
      <c r="C48" s="2706"/>
      <c r="D48" s="2706"/>
      <c r="E48" s="2706"/>
      <c r="F48" s="2706"/>
      <c r="G48" s="2706"/>
      <c r="H48" s="2706"/>
      <c r="I48" s="2706"/>
      <c r="J48" s="2706"/>
    </row>
  </sheetData>
  <sheetProtection formatCells="0" formatColumns="0" formatRows="0" sort="0" autoFilter="0" pivotTables="0"/>
  <mergeCells count="24">
    <mergeCell ref="A1:J1"/>
    <mergeCell ref="A2:I2"/>
    <mergeCell ref="B33:J33"/>
    <mergeCell ref="B35:F35"/>
    <mergeCell ref="H35:I35"/>
    <mergeCell ref="B3:J3"/>
    <mergeCell ref="B5:F5"/>
    <mergeCell ref="H5:I5"/>
    <mergeCell ref="B6:C6"/>
    <mergeCell ref="E6:F6"/>
    <mergeCell ref="B7:C7"/>
    <mergeCell ref="E7:F7"/>
    <mergeCell ref="B18:J18"/>
    <mergeCell ref="B20:F20"/>
    <mergeCell ref="H20:I20"/>
    <mergeCell ref="B21:C21"/>
    <mergeCell ref="E21:F21"/>
    <mergeCell ref="B22:C22"/>
    <mergeCell ref="E22:F22"/>
    <mergeCell ref="A48:J48"/>
    <mergeCell ref="B37:C37"/>
    <mergeCell ref="E37:F37"/>
    <mergeCell ref="B36:C36"/>
    <mergeCell ref="E36:F3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zoomScaleSheetLayoutView="100" workbookViewId="0">
      <selection activeCell="G38" sqref="G38"/>
    </sheetView>
  </sheetViews>
  <sheetFormatPr defaultColWidth="9.140625" defaultRowHeight="9" customHeight="1" x14ac:dyDescent="0.2"/>
  <cols>
    <col min="1" max="1" width="2.140625" style="15" customWidth="1"/>
    <col min="2" max="2" width="75.28515625" style="15" customWidth="1"/>
    <col min="3" max="4" width="8.5703125" style="1327" customWidth="1"/>
    <col min="5" max="6" width="1.28515625" style="1327" customWidth="1"/>
    <col min="7" max="8" width="8.5703125" style="15" customWidth="1"/>
    <col min="9" max="10" width="1.28515625" style="15" customWidth="1"/>
    <col min="11" max="11" width="8.5703125" style="15" customWidth="1"/>
    <col min="12" max="12" width="1.42578125" style="1327" customWidth="1"/>
    <col min="13" max="13" width="8.5703125" style="15" customWidth="1"/>
    <col min="14" max="14" width="1.42578125" style="15" customWidth="1"/>
    <col min="15" max="15" width="9.140625" style="15" customWidth="1"/>
    <col min="16" max="16384" width="9.140625" style="15"/>
  </cols>
  <sheetData>
    <row r="1" spans="1:14" ht="18.75" customHeight="1" x14ac:dyDescent="0.25">
      <c r="A1" s="2297" t="s">
        <v>823</v>
      </c>
      <c r="B1" s="2297"/>
      <c r="C1" s="2297"/>
      <c r="D1" s="2297"/>
      <c r="E1" s="2297"/>
      <c r="F1" s="2297"/>
      <c r="G1" s="2297"/>
      <c r="H1" s="2297"/>
      <c r="I1" s="2297"/>
      <c r="J1" s="2297"/>
      <c r="K1" s="2297"/>
      <c r="L1" s="2297"/>
      <c r="M1" s="2297"/>
      <c r="N1" s="2297"/>
    </row>
    <row r="2" spans="1:14" ht="9" customHeight="1" x14ac:dyDescent="0.25">
      <c r="A2" s="2426"/>
      <c r="B2" s="2426"/>
      <c r="C2" s="2426"/>
      <c r="D2" s="2426"/>
      <c r="E2" s="2426"/>
      <c r="F2" s="2426"/>
      <c r="G2" s="2426"/>
      <c r="H2" s="2426"/>
      <c r="I2" s="2426"/>
      <c r="J2" s="2426"/>
      <c r="K2" s="2426"/>
      <c r="L2" s="2426"/>
      <c r="M2" s="2426"/>
      <c r="N2" s="264"/>
    </row>
    <row r="3" spans="1:14" ht="10.5" customHeight="1" x14ac:dyDescent="0.2">
      <c r="A3" s="2328" t="s">
        <v>420</v>
      </c>
      <c r="B3" s="2328"/>
      <c r="C3" s="2554" t="s">
        <v>1274</v>
      </c>
      <c r="D3" s="2555"/>
      <c r="E3" s="2556"/>
      <c r="F3" s="1421"/>
      <c r="G3" s="2550" t="s">
        <v>949</v>
      </c>
      <c r="H3" s="2551"/>
      <c r="I3" s="2552"/>
      <c r="J3" s="1021"/>
      <c r="K3" s="2550" t="s">
        <v>102</v>
      </c>
      <c r="L3" s="2551"/>
      <c r="M3" s="2551"/>
      <c r="N3" s="2552"/>
    </row>
    <row r="4" spans="1:14" ht="10.5" customHeight="1" x14ac:dyDescent="0.2">
      <c r="C4" s="91" t="s">
        <v>0</v>
      </c>
      <c r="D4" s="91" t="s">
        <v>1</v>
      </c>
      <c r="E4" s="91"/>
      <c r="G4" s="91" t="s">
        <v>0</v>
      </c>
      <c r="H4" s="91" t="s">
        <v>1</v>
      </c>
      <c r="I4" s="91"/>
      <c r="K4" s="90" t="s">
        <v>0</v>
      </c>
      <c r="L4" s="90"/>
      <c r="M4" s="90" t="s">
        <v>1</v>
      </c>
      <c r="N4" s="91"/>
    </row>
    <row r="5" spans="1:14" ht="10.5" customHeight="1" x14ac:dyDescent="0.2">
      <c r="A5" s="39"/>
      <c r="B5" s="2"/>
      <c r="C5" s="1425" t="s">
        <v>32</v>
      </c>
      <c r="D5" s="1425" t="s">
        <v>32</v>
      </c>
      <c r="E5" s="1425"/>
      <c r="F5" s="2"/>
      <c r="G5" s="1425" t="s">
        <v>32</v>
      </c>
      <c r="H5" s="1425" t="s">
        <v>32</v>
      </c>
      <c r="I5" s="1425"/>
      <c r="J5" s="2"/>
      <c r="K5" s="271" t="s">
        <v>32</v>
      </c>
      <c r="L5" s="1563"/>
      <c r="M5" s="271" t="s">
        <v>32</v>
      </c>
      <c r="N5" s="271"/>
    </row>
    <row r="6" spans="1:14" ht="10.5" customHeight="1" x14ac:dyDescent="0.2">
      <c r="A6" s="2"/>
      <c r="B6" s="2"/>
      <c r="C6" s="1425" t="s">
        <v>824</v>
      </c>
      <c r="D6" s="1425" t="s">
        <v>604</v>
      </c>
      <c r="E6" s="1425"/>
      <c r="F6" s="2"/>
      <c r="G6" s="1425" t="s">
        <v>824</v>
      </c>
      <c r="H6" s="1425" t="s">
        <v>604</v>
      </c>
      <c r="I6" s="1425"/>
      <c r="J6" s="2"/>
      <c r="K6" s="274" t="s">
        <v>824</v>
      </c>
      <c r="L6" s="1562"/>
      <c r="M6" s="274" t="s">
        <v>604</v>
      </c>
      <c r="N6" s="271"/>
    </row>
    <row r="7" spans="1:14" ht="11.25" customHeight="1" x14ac:dyDescent="0.2">
      <c r="A7" s="2630" t="s">
        <v>603</v>
      </c>
      <c r="B7" s="2630"/>
      <c r="C7" s="144"/>
      <c r="D7" s="1423"/>
      <c r="E7" s="145"/>
      <c r="F7" s="1434"/>
      <c r="G7" s="144"/>
      <c r="H7" s="1423"/>
      <c r="I7" s="145"/>
      <c r="J7" s="1011"/>
      <c r="K7" s="144"/>
      <c r="L7" s="1564"/>
      <c r="M7" s="270"/>
      <c r="N7" s="145"/>
    </row>
    <row r="8" spans="1:14" ht="11.25" customHeight="1" x14ac:dyDescent="0.2">
      <c r="A8" s="497"/>
      <c r="B8" s="497" t="s">
        <v>825</v>
      </c>
      <c r="C8" s="1593">
        <v>1053</v>
      </c>
      <c r="D8" s="1594">
        <v>176</v>
      </c>
      <c r="E8" s="1285"/>
      <c r="F8" s="497"/>
      <c r="G8" s="1549">
        <v>545</v>
      </c>
      <c r="H8" s="1550">
        <v>0</v>
      </c>
      <c r="I8" s="1551"/>
      <c r="J8" s="497"/>
      <c r="K8" s="1290">
        <v>567</v>
      </c>
      <c r="L8" s="1291"/>
      <c r="M8" s="1291">
        <v>13</v>
      </c>
      <c r="N8" s="45"/>
    </row>
    <row r="9" spans="1:14" ht="11.25" customHeight="1" x14ac:dyDescent="0.2">
      <c r="A9" s="498"/>
      <c r="B9" s="498" t="s">
        <v>826</v>
      </c>
      <c r="C9" s="1595">
        <v>138</v>
      </c>
      <c r="D9" s="1596">
        <v>37</v>
      </c>
      <c r="E9" s="1286"/>
      <c r="F9" s="498"/>
      <c r="G9" s="1533">
        <v>315</v>
      </c>
      <c r="H9" s="1534">
        <v>171</v>
      </c>
      <c r="I9" s="1552"/>
      <c r="J9" s="498"/>
      <c r="K9" s="1261">
        <v>197</v>
      </c>
      <c r="L9" s="1262"/>
      <c r="M9" s="1262">
        <v>197</v>
      </c>
      <c r="N9" s="45"/>
    </row>
    <row r="10" spans="1:14" ht="11.25" customHeight="1" x14ac:dyDescent="0.2">
      <c r="A10" s="498"/>
      <c r="B10" s="498" t="s">
        <v>827</v>
      </c>
      <c r="C10" s="1595">
        <v>0</v>
      </c>
      <c r="D10" s="1596">
        <v>0</v>
      </c>
      <c r="E10" s="1286"/>
      <c r="F10" s="498"/>
      <c r="G10" s="1533">
        <v>0</v>
      </c>
      <c r="H10" s="1534">
        <v>0</v>
      </c>
      <c r="I10" s="1552"/>
      <c r="J10" s="498"/>
      <c r="K10" s="1261">
        <v>0</v>
      </c>
      <c r="L10" s="1262"/>
      <c r="M10" s="1262">
        <v>0</v>
      </c>
      <c r="N10" s="45"/>
    </row>
    <row r="11" spans="1:14" ht="11.25" customHeight="1" x14ac:dyDescent="0.2">
      <c r="A11" s="498"/>
      <c r="B11" s="498" t="s">
        <v>605</v>
      </c>
      <c r="C11" s="1595">
        <v>0</v>
      </c>
      <c r="D11" s="1596">
        <v>0</v>
      </c>
      <c r="E11" s="1286"/>
      <c r="F11" s="498"/>
      <c r="G11" s="1533">
        <v>0</v>
      </c>
      <c r="H11" s="1534">
        <v>0</v>
      </c>
      <c r="I11" s="1552"/>
      <c r="J11" s="498"/>
      <c r="K11" s="1261">
        <v>0</v>
      </c>
      <c r="L11" s="1262"/>
      <c r="M11" s="1262">
        <v>0</v>
      </c>
      <c r="N11" s="45"/>
    </row>
    <row r="12" spans="1:14" ht="11.25" customHeight="1" x14ac:dyDescent="0.2">
      <c r="A12" s="39"/>
      <c r="B12" s="2" t="s">
        <v>606</v>
      </c>
      <c r="C12" s="1597">
        <v>137</v>
      </c>
      <c r="D12" s="1335">
        <v>46</v>
      </c>
      <c r="E12" s="485"/>
      <c r="F12" s="2"/>
      <c r="G12" s="1447">
        <v>384</v>
      </c>
      <c r="H12" s="1371">
        <v>59</v>
      </c>
      <c r="I12" s="45"/>
      <c r="J12" s="2"/>
      <c r="K12" s="1036">
        <v>596</v>
      </c>
      <c r="L12" s="7"/>
      <c r="M12" s="7">
        <v>260</v>
      </c>
      <c r="N12" s="46"/>
    </row>
    <row r="13" spans="1:14" ht="11.25" customHeight="1" thickBot="1" x14ac:dyDescent="0.25">
      <c r="A13" s="2624" t="s">
        <v>607</v>
      </c>
      <c r="B13" s="2624"/>
      <c r="C13" s="1598">
        <f>SUM(C8:C12)</f>
        <v>1328</v>
      </c>
      <c r="D13" s="1336">
        <f>SUM(D8:D12)</f>
        <v>259</v>
      </c>
      <c r="E13" s="488"/>
      <c r="F13" s="1288"/>
      <c r="G13" s="1109">
        <f>SUM(G8:G12)</f>
        <v>1244</v>
      </c>
      <c r="H13" s="1110">
        <f>SUM(H8:H12)</f>
        <v>230</v>
      </c>
      <c r="I13" s="1553"/>
      <c r="J13" s="1288"/>
      <c r="K13" s="1258">
        <f>SUM(K8:K12)</f>
        <v>1360</v>
      </c>
      <c r="L13" s="12"/>
      <c r="M13" s="12">
        <f>SUM(M8:M12)</f>
        <v>470</v>
      </c>
      <c r="N13" s="48"/>
    </row>
    <row r="14" spans="1:14" ht="11.25" customHeight="1" x14ac:dyDescent="0.2">
      <c r="A14" s="2630" t="s">
        <v>608</v>
      </c>
      <c r="B14" s="2630"/>
      <c r="C14" s="1597"/>
      <c r="D14" s="1335"/>
      <c r="E14" s="485"/>
      <c r="F14" s="1289"/>
      <c r="G14" s="1447"/>
      <c r="H14" s="1371"/>
      <c r="I14" s="45"/>
      <c r="J14" s="1289"/>
      <c r="K14" s="1036"/>
      <c r="L14" s="7"/>
      <c r="M14" s="7"/>
      <c r="N14" s="45"/>
    </row>
    <row r="15" spans="1:14" ht="11.25" customHeight="1" x14ac:dyDescent="0.2">
      <c r="A15" s="497"/>
      <c r="B15" s="497" t="s">
        <v>609</v>
      </c>
      <c r="C15" s="1593">
        <v>114</v>
      </c>
      <c r="D15" s="1594">
        <v>0</v>
      </c>
      <c r="E15" s="1285"/>
      <c r="F15" s="1255"/>
      <c r="G15" s="1549">
        <v>112</v>
      </c>
      <c r="H15" s="1550">
        <v>0</v>
      </c>
      <c r="I15" s="1551"/>
      <c r="J15" s="1255"/>
      <c r="K15" s="1290">
        <v>115</v>
      </c>
      <c r="L15" s="1291"/>
      <c r="M15" s="1291">
        <v>3</v>
      </c>
      <c r="N15" s="45"/>
    </row>
    <row r="16" spans="1:14" ht="13.5" customHeight="1" thickBot="1" x14ac:dyDescent="0.25">
      <c r="A16" s="155"/>
      <c r="B16" s="155" t="s">
        <v>1279</v>
      </c>
      <c r="C16" s="1337">
        <v>12</v>
      </c>
      <c r="D16" s="1338">
        <v>123</v>
      </c>
      <c r="E16" s="1287"/>
      <c r="F16" s="1255"/>
      <c r="G16" s="1466">
        <v>11</v>
      </c>
      <c r="H16" s="1467">
        <v>128</v>
      </c>
      <c r="I16" s="48"/>
      <c r="J16" s="1255"/>
      <c r="K16" s="1292">
        <v>13</v>
      </c>
      <c r="L16" s="1566" t="s">
        <v>907</v>
      </c>
      <c r="M16" s="1240">
        <v>131</v>
      </c>
      <c r="N16" s="1567" t="s">
        <v>907</v>
      </c>
    </row>
    <row r="18" spans="1:14" s="130" customFormat="1" ht="9" customHeight="1" x14ac:dyDescent="0.15">
      <c r="A18" s="462" t="s">
        <v>907</v>
      </c>
      <c r="B18" s="2707" t="s">
        <v>1239</v>
      </c>
      <c r="C18" s="2707"/>
      <c r="D18" s="2707"/>
      <c r="E18" s="2707"/>
      <c r="F18" s="2707"/>
      <c r="G18" s="2707"/>
      <c r="H18" s="2707"/>
      <c r="I18" s="2707"/>
      <c r="J18" s="2707"/>
      <c r="K18" s="2707"/>
      <c r="L18" s="2707"/>
      <c r="M18" s="2707"/>
      <c r="N18" s="2707"/>
    </row>
  </sheetData>
  <mergeCells count="10">
    <mergeCell ref="B18:N18"/>
    <mergeCell ref="A14:B14"/>
    <mergeCell ref="A1:N1"/>
    <mergeCell ref="A2:M2"/>
    <mergeCell ref="A3:B3"/>
    <mergeCell ref="K3:N3"/>
    <mergeCell ref="A7:B7"/>
    <mergeCell ref="A13:B13"/>
    <mergeCell ref="G3:I3"/>
    <mergeCell ref="C3:E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election activeCell="T26" sqref="T26"/>
    </sheetView>
  </sheetViews>
  <sheetFormatPr defaultColWidth="9.140625" defaultRowHeight="9" customHeight="1" x14ac:dyDescent="0.2"/>
  <cols>
    <col min="1" max="1" width="2.85546875" style="15" customWidth="1"/>
    <col min="2" max="2" width="74" style="15" customWidth="1"/>
    <col min="3" max="3" width="8.42578125" style="1327" customWidth="1"/>
    <col min="4" max="4" width="7.85546875" style="1327" customWidth="1"/>
    <col min="5" max="6" width="1.28515625" style="1327" customWidth="1"/>
    <col min="7" max="7" width="8.5703125" style="15" customWidth="1"/>
    <col min="8" max="8" width="7.85546875" style="15" customWidth="1"/>
    <col min="9" max="10" width="1.28515625" style="15" customWidth="1"/>
    <col min="11" max="11" width="8.5703125" style="15" customWidth="1"/>
    <col min="12" max="12" width="7.85546875" style="15" customWidth="1"/>
    <col min="13" max="13" width="1.28515625" style="15" customWidth="1"/>
    <col min="14" max="14" width="9.140625" style="15" customWidth="1"/>
    <col min="15" max="16384" width="9.140625" style="15"/>
  </cols>
  <sheetData>
    <row r="1" spans="1:13" ht="18.75" customHeight="1" x14ac:dyDescent="0.25">
      <c r="A1" s="2297" t="s">
        <v>828</v>
      </c>
      <c r="B1" s="2297"/>
      <c r="C1" s="2297"/>
      <c r="D1" s="2297"/>
      <c r="E1" s="2297"/>
      <c r="F1" s="2297"/>
      <c r="G1" s="2297"/>
      <c r="H1" s="2297"/>
      <c r="I1" s="2297"/>
      <c r="J1" s="2297"/>
      <c r="K1" s="2297"/>
      <c r="L1" s="2297"/>
      <c r="M1" s="2297"/>
    </row>
    <row r="2" spans="1:13" ht="9" customHeight="1" x14ac:dyDescent="0.2">
      <c r="A2" s="2"/>
      <c r="B2" s="2"/>
      <c r="C2" s="1"/>
      <c r="D2" s="1"/>
      <c r="E2" s="1"/>
      <c r="F2" s="2"/>
      <c r="G2" s="1"/>
      <c r="H2" s="1"/>
      <c r="I2" s="1"/>
      <c r="J2" s="2"/>
      <c r="K2" s="1"/>
      <c r="L2" s="1"/>
      <c r="M2" s="1"/>
    </row>
    <row r="3" spans="1:13" ht="10.5" customHeight="1" x14ac:dyDescent="0.2">
      <c r="A3" s="2329" t="s">
        <v>420</v>
      </c>
      <c r="B3" s="2329"/>
      <c r="C3" s="2554" t="s">
        <v>1274</v>
      </c>
      <c r="D3" s="2555"/>
      <c r="E3" s="2556"/>
      <c r="F3" s="1420"/>
      <c r="G3" s="2550" t="s">
        <v>949</v>
      </c>
      <c r="H3" s="2551"/>
      <c r="I3" s="2552"/>
      <c r="J3" s="1002"/>
      <c r="K3" s="2550" t="s">
        <v>102</v>
      </c>
      <c r="L3" s="2551"/>
      <c r="M3" s="2552"/>
    </row>
    <row r="4" spans="1:13" ht="10.5" customHeight="1" x14ac:dyDescent="0.2">
      <c r="C4" s="168" t="s">
        <v>0</v>
      </c>
      <c r="D4" s="168" t="s">
        <v>1</v>
      </c>
      <c r="E4" s="1441"/>
      <c r="G4" s="168" t="s">
        <v>0</v>
      </c>
      <c r="H4" s="168" t="s">
        <v>1</v>
      </c>
      <c r="I4" s="1441"/>
      <c r="K4" s="168" t="s">
        <v>0</v>
      </c>
      <c r="L4" s="168" t="s">
        <v>1</v>
      </c>
      <c r="M4" s="286"/>
    </row>
    <row r="5" spans="1:13" ht="33" customHeight="1" x14ac:dyDescent="0.2">
      <c r="A5" s="2"/>
      <c r="B5" s="2"/>
      <c r="C5" s="1432" t="s">
        <v>926</v>
      </c>
      <c r="D5" s="42"/>
      <c r="E5" s="42"/>
      <c r="F5" s="2"/>
      <c r="G5" s="1432" t="s">
        <v>926</v>
      </c>
      <c r="H5" s="42"/>
      <c r="I5" s="42"/>
      <c r="J5" s="2"/>
      <c r="K5" s="592" t="s">
        <v>926</v>
      </c>
      <c r="L5" s="42"/>
      <c r="M5" s="42"/>
    </row>
    <row r="6" spans="1:13" ht="10.5" customHeight="1" x14ac:dyDescent="0.2">
      <c r="A6" s="2"/>
      <c r="B6" s="2"/>
      <c r="C6" s="1431" t="s">
        <v>816</v>
      </c>
      <c r="D6" s="1431" t="s">
        <v>495</v>
      </c>
      <c r="E6" s="1425"/>
      <c r="F6" s="2"/>
      <c r="G6" s="1431" t="s">
        <v>816</v>
      </c>
      <c r="H6" s="1431" t="s">
        <v>495</v>
      </c>
      <c r="I6" s="1425"/>
      <c r="J6" s="2"/>
      <c r="K6" s="274" t="s">
        <v>816</v>
      </c>
      <c r="L6" s="274" t="s">
        <v>495</v>
      </c>
      <c r="M6" s="271"/>
    </row>
    <row r="7" spans="1:13" ht="11.1" customHeight="1" x14ac:dyDescent="0.2">
      <c r="A7" s="499">
        <v>1</v>
      </c>
      <c r="B7" s="500" t="s">
        <v>830</v>
      </c>
      <c r="C7" s="501"/>
      <c r="D7" s="1757">
        <f>D9+D16</f>
        <v>401</v>
      </c>
      <c r="E7" s="44"/>
      <c r="F7" s="500"/>
      <c r="G7" s="1296"/>
      <c r="H7" s="1554">
        <f>H9+H16</f>
        <v>387</v>
      </c>
      <c r="I7" s="44"/>
      <c r="J7" s="500"/>
      <c r="K7" s="1296"/>
      <c r="L7" s="1297">
        <v>602</v>
      </c>
      <c r="M7" s="44"/>
    </row>
    <row r="8" spans="1:13" ht="11.1" customHeight="1" x14ac:dyDescent="0.2">
      <c r="A8" s="1293">
        <v>2</v>
      </c>
      <c r="B8" s="1294" t="s">
        <v>953</v>
      </c>
      <c r="C8" s="1295"/>
      <c r="D8" s="1348"/>
      <c r="E8" s="45"/>
      <c r="F8" s="1294"/>
      <c r="G8" s="1298"/>
      <c r="H8" s="1555"/>
      <c r="I8" s="45"/>
      <c r="J8" s="1294"/>
      <c r="K8" s="1298"/>
      <c r="L8" s="1299"/>
      <c r="M8" s="45"/>
    </row>
    <row r="9" spans="1:13" ht="11.1" customHeight="1" x14ac:dyDescent="0.2">
      <c r="A9" s="499"/>
      <c r="B9" s="507" t="s">
        <v>954</v>
      </c>
      <c r="C9" s="1351">
        <f>SUM(C10:C12)</f>
        <v>6534</v>
      </c>
      <c r="D9" s="1349">
        <f>SUM(D10:D12)</f>
        <v>194</v>
      </c>
      <c r="E9" s="45"/>
      <c r="F9" s="507"/>
      <c r="G9" s="1556">
        <f>SUM(G10:G12)</f>
        <v>4350</v>
      </c>
      <c r="H9" s="1557">
        <f>SUM(H10:H12)</f>
        <v>123</v>
      </c>
      <c r="I9" s="45"/>
      <c r="J9" s="507"/>
      <c r="K9" s="1300">
        <v>10046</v>
      </c>
      <c r="L9" s="1301">
        <v>270</v>
      </c>
      <c r="M9" s="45"/>
    </row>
    <row r="10" spans="1:13" ht="11.1" customHeight="1" x14ac:dyDescent="0.2">
      <c r="A10" s="502">
        <v>3</v>
      </c>
      <c r="B10" s="2182" t="s">
        <v>610</v>
      </c>
      <c r="C10" s="1352">
        <v>481</v>
      </c>
      <c r="D10" s="1350">
        <v>13</v>
      </c>
      <c r="E10" s="45"/>
      <c r="F10" s="503"/>
      <c r="G10" s="1558">
        <v>517</v>
      </c>
      <c r="H10" s="1559">
        <v>11</v>
      </c>
      <c r="I10" s="45"/>
      <c r="J10" s="503"/>
      <c r="K10" s="1302">
        <v>3509</v>
      </c>
      <c r="L10" s="1303">
        <v>74</v>
      </c>
      <c r="M10" s="45"/>
    </row>
    <row r="11" spans="1:13" ht="11.1" customHeight="1" x14ac:dyDescent="0.2">
      <c r="A11" s="502">
        <v>4</v>
      </c>
      <c r="B11" s="503" t="s">
        <v>831</v>
      </c>
      <c r="C11" s="1352">
        <v>5219</v>
      </c>
      <c r="D11" s="1350">
        <v>164</v>
      </c>
      <c r="E11" s="45"/>
      <c r="F11" s="503"/>
      <c r="G11" s="1558">
        <v>3173</v>
      </c>
      <c r="H11" s="1559">
        <v>99</v>
      </c>
      <c r="I11" s="45"/>
      <c r="J11" s="503"/>
      <c r="K11" s="1302">
        <v>5797</v>
      </c>
      <c r="L11" s="1303">
        <v>181</v>
      </c>
      <c r="M11" s="45"/>
    </row>
    <row r="12" spans="1:13" ht="11.1" customHeight="1" x14ac:dyDescent="0.2">
      <c r="A12" s="502">
        <v>5</v>
      </c>
      <c r="B12" s="503" t="s">
        <v>832</v>
      </c>
      <c r="C12" s="1352">
        <v>834</v>
      </c>
      <c r="D12" s="1350">
        <v>17</v>
      </c>
      <c r="E12" s="45"/>
      <c r="F12" s="503"/>
      <c r="G12" s="1558">
        <v>660</v>
      </c>
      <c r="H12" s="1559">
        <v>13</v>
      </c>
      <c r="I12" s="45"/>
      <c r="J12" s="503"/>
      <c r="K12" s="1302">
        <v>740</v>
      </c>
      <c r="L12" s="1303">
        <v>15</v>
      </c>
      <c r="M12" s="45"/>
    </row>
    <row r="13" spans="1:13" ht="11.1" customHeight="1" x14ac:dyDescent="0.2">
      <c r="A13" s="502">
        <v>6</v>
      </c>
      <c r="B13" s="503" t="s">
        <v>833</v>
      </c>
      <c r="C13" s="1352">
        <v>0</v>
      </c>
      <c r="D13" s="1348">
        <v>0</v>
      </c>
      <c r="E13" s="45"/>
      <c r="F13" s="503"/>
      <c r="G13" s="1558">
        <v>0</v>
      </c>
      <c r="H13" s="1555">
        <v>0</v>
      </c>
      <c r="I13" s="45"/>
      <c r="J13" s="503"/>
      <c r="K13" s="1302">
        <v>0</v>
      </c>
      <c r="L13" s="1299">
        <v>0</v>
      </c>
      <c r="M13" s="45"/>
    </row>
    <row r="14" spans="1:13" ht="11.1" customHeight="1" x14ac:dyDescent="0.2">
      <c r="A14" s="502">
        <v>7</v>
      </c>
      <c r="B14" s="503" t="s">
        <v>611</v>
      </c>
      <c r="C14" s="1352">
        <v>2796</v>
      </c>
      <c r="D14" s="504"/>
      <c r="E14" s="45"/>
      <c r="F14" s="503"/>
      <c r="G14" s="1558">
        <v>2410</v>
      </c>
      <c r="H14" s="1304"/>
      <c r="I14" s="45"/>
      <c r="J14" s="503"/>
      <c r="K14" s="1302">
        <v>1173</v>
      </c>
      <c r="L14" s="1304"/>
      <c r="M14" s="45"/>
    </row>
    <row r="15" spans="1:13" ht="11.1" customHeight="1" x14ac:dyDescent="0.2">
      <c r="A15" s="502">
        <v>8</v>
      </c>
      <c r="B15" s="503" t="s">
        <v>612</v>
      </c>
      <c r="C15" s="1352">
        <v>1284</v>
      </c>
      <c r="D15" s="1350">
        <v>0</v>
      </c>
      <c r="E15" s="45"/>
      <c r="F15" s="503"/>
      <c r="G15" s="1558">
        <v>1432</v>
      </c>
      <c r="H15" s="1559">
        <v>0</v>
      </c>
      <c r="I15" s="45"/>
      <c r="J15" s="503"/>
      <c r="K15" s="1302">
        <v>3257</v>
      </c>
      <c r="L15" s="1303">
        <v>100</v>
      </c>
      <c r="M15" s="45"/>
    </row>
    <row r="16" spans="1:13" ht="11.1" customHeight="1" x14ac:dyDescent="0.2">
      <c r="A16" s="502">
        <v>9</v>
      </c>
      <c r="B16" s="503" t="s">
        <v>613</v>
      </c>
      <c r="C16" s="1352">
        <v>342</v>
      </c>
      <c r="D16" s="1350">
        <v>207</v>
      </c>
      <c r="E16" s="45"/>
      <c r="F16" s="503"/>
      <c r="G16" s="1558">
        <v>431</v>
      </c>
      <c r="H16" s="1559">
        <v>264</v>
      </c>
      <c r="I16" s="45"/>
      <c r="J16" s="503"/>
      <c r="K16" s="1302">
        <v>369</v>
      </c>
      <c r="L16" s="1303">
        <v>232</v>
      </c>
      <c r="M16" s="45"/>
    </row>
    <row r="17" spans="1:13" ht="11.1" customHeight="1" x14ac:dyDescent="0.2">
      <c r="A17" s="505">
        <v>10</v>
      </c>
      <c r="B17" s="506" t="s">
        <v>614</v>
      </c>
      <c r="C17" s="1758">
        <v>590</v>
      </c>
      <c r="D17" s="1759">
        <v>0</v>
      </c>
      <c r="E17" s="46"/>
      <c r="F17" s="506"/>
      <c r="G17" s="1560">
        <v>480</v>
      </c>
      <c r="H17" s="1561">
        <v>0</v>
      </c>
      <c r="I17" s="46"/>
      <c r="J17" s="506"/>
      <c r="K17" s="1305">
        <v>689</v>
      </c>
      <c r="L17" s="1306">
        <v>0</v>
      </c>
      <c r="M17" s="46"/>
    </row>
    <row r="18" spans="1:13" ht="11.1" customHeight="1" x14ac:dyDescent="0.2">
      <c r="A18" s="499">
        <v>11</v>
      </c>
      <c r="B18" s="507" t="s">
        <v>834</v>
      </c>
      <c r="C18" s="501"/>
      <c r="D18" s="1349">
        <v>0</v>
      </c>
      <c r="E18" s="45"/>
      <c r="F18" s="507"/>
      <c r="G18" s="1296"/>
      <c r="H18" s="1557">
        <v>0</v>
      </c>
      <c r="I18" s="45"/>
      <c r="J18" s="507"/>
      <c r="K18" s="1296"/>
      <c r="L18" s="1301">
        <v>0</v>
      </c>
      <c r="M18" s="45"/>
    </row>
    <row r="19" spans="1:13" ht="10.5" customHeight="1" x14ac:dyDescent="0.2">
      <c r="A19" s="1293">
        <v>12</v>
      </c>
      <c r="B19" s="1294" t="s">
        <v>955</v>
      </c>
      <c r="C19" s="1295"/>
      <c r="D19" s="1348"/>
      <c r="E19" s="45"/>
      <c r="F19" s="1294"/>
      <c r="G19" s="1298"/>
      <c r="H19" s="1555"/>
      <c r="I19" s="45"/>
      <c r="J19" s="1294"/>
      <c r="K19" s="1298"/>
      <c r="L19" s="1299"/>
      <c r="M19" s="45"/>
    </row>
    <row r="20" spans="1:13" ht="10.5" customHeight="1" x14ac:dyDescent="0.2">
      <c r="A20" s="499"/>
      <c r="B20" s="507" t="s">
        <v>954</v>
      </c>
      <c r="C20" s="1351">
        <v>0</v>
      </c>
      <c r="D20" s="1349">
        <v>0</v>
      </c>
      <c r="E20" s="45"/>
      <c r="F20" s="507"/>
      <c r="G20" s="1556">
        <v>0</v>
      </c>
      <c r="H20" s="1557">
        <v>0</v>
      </c>
      <c r="I20" s="45"/>
      <c r="J20" s="507"/>
      <c r="K20" s="1300">
        <v>0</v>
      </c>
      <c r="L20" s="1301">
        <v>0</v>
      </c>
      <c r="M20" s="45"/>
    </row>
    <row r="21" spans="1:13" ht="11.1" customHeight="1" x14ac:dyDescent="0.2">
      <c r="A21" s="502">
        <v>13</v>
      </c>
      <c r="B21" s="503" t="s">
        <v>610</v>
      </c>
      <c r="C21" s="1352">
        <v>0</v>
      </c>
      <c r="D21" s="1350">
        <v>0</v>
      </c>
      <c r="E21" s="45"/>
      <c r="F21" s="503"/>
      <c r="G21" s="1558">
        <v>0</v>
      </c>
      <c r="H21" s="1559">
        <v>0</v>
      </c>
      <c r="I21" s="45"/>
      <c r="J21" s="503"/>
      <c r="K21" s="1302">
        <v>0</v>
      </c>
      <c r="L21" s="1303">
        <v>0</v>
      </c>
      <c r="M21" s="45"/>
    </row>
    <row r="22" spans="1:13" ht="11.1" customHeight="1" x14ac:dyDescent="0.2">
      <c r="A22" s="502">
        <v>14</v>
      </c>
      <c r="B22" s="503" t="s">
        <v>831</v>
      </c>
      <c r="C22" s="1352">
        <v>0</v>
      </c>
      <c r="D22" s="1350">
        <v>0</v>
      </c>
      <c r="E22" s="45"/>
      <c r="F22" s="503"/>
      <c r="G22" s="1558">
        <v>0</v>
      </c>
      <c r="H22" s="1559">
        <v>0</v>
      </c>
      <c r="I22" s="45"/>
      <c r="J22" s="503"/>
      <c r="K22" s="1302">
        <v>0</v>
      </c>
      <c r="L22" s="1303">
        <v>0</v>
      </c>
      <c r="M22" s="45"/>
    </row>
    <row r="23" spans="1:13" ht="11.1" customHeight="1" x14ac:dyDescent="0.2">
      <c r="A23" s="502">
        <v>15</v>
      </c>
      <c r="B23" s="503" t="s">
        <v>832</v>
      </c>
      <c r="C23" s="1352">
        <v>0</v>
      </c>
      <c r="D23" s="1350">
        <v>0</v>
      </c>
      <c r="E23" s="45"/>
      <c r="F23" s="503"/>
      <c r="G23" s="1558">
        <v>0</v>
      </c>
      <c r="H23" s="1559">
        <v>0</v>
      </c>
      <c r="I23" s="45"/>
      <c r="J23" s="503"/>
      <c r="K23" s="1302">
        <v>0</v>
      </c>
      <c r="L23" s="1303">
        <v>0</v>
      </c>
      <c r="M23" s="45"/>
    </row>
    <row r="24" spans="1:13" ht="11.1" customHeight="1" x14ac:dyDescent="0.2">
      <c r="A24" s="502">
        <v>16</v>
      </c>
      <c r="B24" s="503" t="s">
        <v>833</v>
      </c>
      <c r="C24" s="1352">
        <v>0</v>
      </c>
      <c r="D24" s="1350">
        <v>0</v>
      </c>
      <c r="E24" s="45"/>
      <c r="F24" s="503"/>
      <c r="G24" s="1558">
        <v>0</v>
      </c>
      <c r="H24" s="1559">
        <v>0</v>
      </c>
      <c r="I24" s="45"/>
      <c r="J24" s="503"/>
      <c r="K24" s="1302">
        <v>0</v>
      </c>
      <c r="L24" s="1303">
        <v>0</v>
      </c>
      <c r="M24" s="45"/>
    </row>
    <row r="25" spans="1:13" ht="11.1" customHeight="1" x14ac:dyDescent="0.2">
      <c r="A25" s="502">
        <v>17</v>
      </c>
      <c r="B25" s="503" t="s">
        <v>611</v>
      </c>
      <c r="C25" s="1352">
        <v>0</v>
      </c>
      <c r="D25" s="504"/>
      <c r="E25" s="45"/>
      <c r="F25" s="503"/>
      <c r="G25" s="1558">
        <v>0</v>
      </c>
      <c r="H25" s="1304"/>
      <c r="I25" s="45"/>
      <c r="J25" s="503"/>
      <c r="K25" s="1302">
        <v>0</v>
      </c>
      <c r="L25" s="1304"/>
      <c r="M25" s="45"/>
    </row>
    <row r="26" spans="1:13" ht="11.1" customHeight="1" x14ac:dyDescent="0.2">
      <c r="A26" s="502">
        <v>18</v>
      </c>
      <c r="B26" s="503" t="s">
        <v>612</v>
      </c>
      <c r="C26" s="1352">
        <v>0</v>
      </c>
      <c r="D26" s="1350">
        <v>0</v>
      </c>
      <c r="E26" s="45"/>
      <c r="F26" s="503"/>
      <c r="G26" s="1558">
        <v>0</v>
      </c>
      <c r="H26" s="1559">
        <v>0</v>
      </c>
      <c r="I26" s="45"/>
      <c r="J26" s="503"/>
      <c r="K26" s="1302">
        <v>0</v>
      </c>
      <c r="L26" s="1303">
        <v>0</v>
      </c>
      <c r="M26" s="45"/>
    </row>
    <row r="27" spans="1:13" ht="11.1" customHeight="1" x14ac:dyDescent="0.2">
      <c r="A27" s="502">
        <v>19</v>
      </c>
      <c r="B27" s="503" t="s">
        <v>613</v>
      </c>
      <c r="C27" s="1352">
        <v>0</v>
      </c>
      <c r="D27" s="1350">
        <v>0</v>
      </c>
      <c r="E27" s="45"/>
      <c r="F27" s="503"/>
      <c r="G27" s="1558">
        <v>0</v>
      </c>
      <c r="H27" s="1559">
        <v>0</v>
      </c>
      <c r="I27" s="45"/>
      <c r="J27" s="503"/>
      <c r="K27" s="1302">
        <v>0</v>
      </c>
      <c r="L27" s="1303">
        <v>0</v>
      </c>
      <c r="M27" s="45"/>
    </row>
    <row r="28" spans="1:13" ht="11.1" customHeight="1" thickBot="1" x14ac:dyDescent="0.25">
      <c r="A28" s="169">
        <v>20</v>
      </c>
      <c r="B28" s="155" t="s">
        <v>614</v>
      </c>
      <c r="C28" s="1337">
        <v>0</v>
      </c>
      <c r="D28" s="1338">
        <v>0</v>
      </c>
      <c r="E28" s="48"/>
      <c r="F28" s="155"/>
      <c r="G28" s="1466">
        <v>0</v>
      </c>
      <c r="H28" s="1467">
        <v>0</v>
      </c>
      <c r="I28" s="48"/>
      <c r="J28" s="155"/>
      <c r="K28" s="1292">
        <v>0</v>
      </c>
      <c r="L28" s="1240">
        <v>0</v>
      </c>
      <c r="M28" s="48"/>
    </row>
  </sheetData>
  <sheetProtection formatCells="0" formatColumns="0" formatRows="0" sort="0" autoFilter="0" pivotTables="0"/>
  <mergeCells count="5">
    <mergeCell ref="A3:B3"/>
    <mergeCell ref="K3:M3"/>
    <mergeCell ref="G3:I3"/>
    <mergeCell ref="A1:M1"/>
    <mergeCell ref="C3:E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Normal="100" zoomScaleSheetLayoutView="100" workbookViewId="0">
      <selection activeCell="A17" activeCellId="2" sqref="A49:XFD49 A33:XFD33 A17:XFD17"/>
    </sheetView>
  </sheetViews>
  <sheetFormatPr defaultColWidth="9.140625" defaultRowHeight="9" customHeight="1" x14ac:dyDescent="0.2"/>
  <cols>
    <col min="1" max="1" width="2.42578125" style="15" customWidth="1"/>
    <col min="2" max="2" width="2.140625" style="15" customWidth="1"/>
    <col min="3" max="3" width="45.42578125" style="15" customWidth="1"/>
    <col min="4" max="4" width="8.5703125" style="15" customWidth="1"/>
    <col min="5" max="5" width="9.85546875" style="15" customWidth="1"/>
    <col min="6" max="6" width="8.5703125" style="15" customWidth="1"/>
    <col min="7" max="7" width="1.7109375" style="15" customWidth="1"/>
    <col min="8" max="8" width="8.5703125" style="15" customWidth="1"/>
    <col min="9" max="9" width="10.140625" style="15" customWidth="1"/>
    <col min="10" max="10" width="9.42578125" style="15" customWidth="1"/>
    <col min="11" max="11" width="1.7109375" style="15" customWidth="1"/>
    <col min="12" max="12" width="8.5703125" style="15" customWidth="1"/>
    <col min="13" max="13" width="9.42578125" style="15" customWidth="1"/>
    <col min="14" max="14" width="8.5703125" style="15" customWidth="1"/>
    <col min="15" max="15" width="1.28515625" style="15" customWidth="1"/>
    <col min="16" max="16" width="9.140625" style="15" customWidth="1"/>
    <col min="17" max="16384" width="9.140625" style="15"/>
  </cols>
  <sheetData>
    <row r="1" spans="1:15" ht="18.75" customHeight="1" x14ac:dyDescent="0.25">
      <c r="A1" s="2297" t="s">
        <v>835</v>
      </c>
      <c r="B1" s="2297"/>
      <c r="C1" s="2297"/>
      <c r="D1" s="2297"/>
      <c r="E1" s="2297"/>
      <c r="F1" s="2297"/>
      <c r="G1" s="2297"/>
      <c r="H1" s="2297"/>
      <c r="I1" s="2297"/>
      <c r="J1" s="2297"/>
      <c r="K1" s="2297"/>
      <c r="L1" s="2297"/>
      <c r="M1" s="2297"/>
      <c r="N1" s="2297"/>
      <c r="O1" s="2297"/>
    </row>
    <row r="2" spans="1:15" ht="9" customHeight="1" x14ac:dyDescent="0.2">
      <c r="A2" s="2328"/>
      <c r="B2" s="2328"/>
      <c r="C2" s="2328"/>
      <c r="D2" s="2328"/>
      <c r="E2" s="2328"/>
      <c r="F2" s="2328"/>
      <c r="G2" s="2328"/>
      <c r="H2" s="2328"/>
      <c r="I2" s="2328"/>
      <c r="J2" s="2328"/>
      <c r="K2" s="2328"/>
      <c r="L2" s="2328"/>
      <c r="M2" s="2328"/>
      <c r="N2" s="2328"/>
      <c r="O2" s="285"/>
    </row>
    <row r="3" spans="1:15" ht="10.5" customHeight="1" x14ac:dyDescent="0.2">
      <c r="A3" s="2328" t="s">
        <v>420</v>
      </c>
      <c r="B3" s="2328"/>
      <c r="C3" s="2328"/>
      <c r="D3" s="2554" t="s">
        <v>1274</v>
      </c>
      <c r="E3" s="2555"/>
      <c r="F3" s="2555"/>
      <c r="G3" s="2555"/>
      <c r="H3" s="2555"/>
      <c r="I3" s="2555"/>
      <c r="J3" s="2555"/>
      <c r="K3" s="2555"/>
      <c r="L3" s="2555"/>
      <c r="M3" s="2555"/>
      <c r="N3" s="2555"/>
      <c r="O3" s="2556"/>
    </row>
    <row r="4" spans="1:15" ht="10.5" customHeight="1" x14ac:dyDescent="0.2">
      <c r="D4" s="168" t="s">
        <v>0</v>
      </c>
      <c r="E4" s="168" t="s">
        <v>1</v>
      </c>
      <c r="F4" s="168" t="s">
        <v>2</v>
      </c>
      <c r="G4" s="168"/>
      <c r="H4" s="168" t="s">
        <v>5</v>
      </c>
      <c r="I4" s="168" t="s">
        <v>6</v>
      </c>
      <c r="J4" s="168" t="s">
        <v>7</v>
      </c>
      <c r="K4" s="168"/>
      <c r="L4" s="168" t="s">
        <v>17</v>
      </c>
      <c r="M4" s="168" t="s">
        <v>18</v>
      </c>
      <c r="N4" s="168" t="s">
        <v>19</v>
      </c>
      <c r="O4" s="1018"/>
    </row>
    <row r="5" spans="1:15" ht="13.5" customHeight="1" x14ac:dyDescent="0.2">
      <c r="A5" s="39"/>
      <c r="B5" s="39"/>
      <c r="C5" s="2"/>
      <c r="D5" s="2620" t="s">
        <v>1216</v>
      </c>
      <c r="E5" s="2620"/>
      <c r="F5" s="2620"/>
      <c r="G5" s="1005"/>
      <c r="H5" s="2620" t="s">
        <v>1217</v>
      </c>
      <c r="I5" s="2620"/>
      <c r="J5" s="2620"/>
      <c r="K5" s="1005"/>
      <c r="L5" s="2709" t="s">
        <v>615</v>
      </c>
      <c r="M5" s="2709"/>
      <c r="N5" s="2709"/>
      <c r="O5" s="41"/>
    </row>
    <row r="6" spans="1:15" ht="10.5" customHeight="1" x14ac:dyDescent="0.2">
      <c r="A6" s="2"/>
      <c r="B6" s="2"/>
      <c r="C6" s="2"/>
      <c r="D6" s="199" t="s">
        <v>836</v>
      </c>
      <c r="E6" s="199" t="s">
        <v>837</v>
      </c>
      <c r="F6" s="199" t="s">
        <v>616</v>
      </c>
      <c r="G6" s="1008"/>
      <c r="H6" s="199" t="s">
        <v>836</v>
      </c>
      <c r="I6" s="199" t="s">
        <v>837</v>
      </c>
      <c r="J6" s="199" t="s">
        <v>616</v>
      </c>
      <c r="K6" s="1008"/>
      <c r="L6" s="199" t="s">
        <v>836</v>
      </c>
      <c r="M6" s="199" t="s">
        <v>837</v>
      </c>
      <c r="N6" s="199" t="s">
        <v>616</v>
      </c>
      <c r="O6" s="1005"/>
    </row>
    <row r="7" spans="1:15" ht="10.5" customHeight="1" x14ac:dyDescent="0.2">
      <c r="A7" s="508">
        <v>1</v>
      </c>
      <c r="B7" s="2631" t="s">
        <v>841</v>
      </c>
      <c r="C7" s="2631"/>
      <c r="D7" s="495">
        <f>SUM(D8:D11)</f>
        <v>285</v>
      </c>
      <c r="E7" s="171">
        <f>SUM(E8:E11)</f>
        <v>0</v>
      </c>
      <c r="F7" s="171">
        <f>SUM(D7:E7)</f>
        <v>285</v>
      </c>
      <c r="G7" s="171"/>
      <c r="H7" s="171">
        <f>SUM(H8:H11)</f>
        <v>6494</v>
      </c>
      <c r="I7" s="171">
        <f>SUM(I8:I11)</f>
        <v>0</v>
      </c>
      <c r="J7" s="171">
        <f>SUM(H7:I7)</f>
        <v>6494</v>
      </c>
      <c r="K7" s="171"/>
      <c r="L7" s="171">
        <f>SUM(L8:L11)</f>
        <v>2613</v>
      </c>
      <c r="M7" s="171">
        <f>SUM(M8:M11)</f>
        <v>0</v>
      </c>
      <c r="N7" s="171">
        <f>SUM(L7:M7)</f>
        <v>2613</v>
      </c>
      <c r="O7" s="172"/>
    </row>
    <row r="8" spans="1:15" ht="10.5" customHeight="1" x14ac:dyDescent="0.2">
      <c r="A8" s="509">
        <v>2</v>
      </c>
      <c r="B8" s="402"/>
      <c r="C8" s="402" t="s">
        <v>889</v>
      </c>
      <c r="D8" s="510">
        <v>0</v>
      </c>
      <c r="E8" s="511">
        <v>0</v>
      </c>
      <c r="F8" s="511">
        <f>SUM(D8:E8)</f>
        <v>0</v>
      </c>
      <c r="G8" s="511"/>
      <c r="H8" s="511">
        <v>2336</v>
      </c>
      <c r="I8" s="511">
        <v>0</v>
      </c>
      <c r="J8" s="511">
        <f>SUM(H8:I8)</f>
        <v>2336</v>
      </c>
      <c r="K8" s="511"/>
      <c r="L8" s="511">
        <v>142</v>
      </c>
      <c r="M8" s="511">
        <v>0</v>
      </c>
      <c r="N8" s="511">
        <f>SUM(L8:M8)</f>
        <v>142</v>
      </c>
      <c r="O8" s="173"/>
    </row>
    <row r="9" spans="1:15" ht="10.5" customHeight="1" x14ac:dyDescent="0.2">
      <c r="A9" s="509">
        <v>3</v>
      </c>
      <c r="B9" s="402"/>
      <c r="C9" s="402" t="s">
        <v>617</v>
      </c>
      <c r="D9" s="510">
        <v>285</v>
      </c>
      <c r="E9" s="511">
        <v>0</v>
      </c>
      <c r="F9" s="511">
        <f t="shared" ref="F9:F17" si="0">SUM(D9:E9)</f>
        <v>285</v>
      </c>
      <c r="G9" s="511"/>
      <c r="H9" s="511">
        <v>556</v>
      </c>
      <c r="I9" s="511">
        <v>0</v>
      </c>
      <c r="J9" s="511">
        <f t="shared" ref="J9:J17" si="1">SUM(H9:I9)</f>
        <v>556</v>
      </c>
      <c r="K9" s="511"/>
      <c r="L9" s="511">
        <v>584</v>
      </c>
      <c r="M9" s="511">
        <v>0</v>
      </c>
      <c r="N9" s="511">
        <f t="shared" ref="N9:N17" si="2">SUM(L9:M9)</f>
        <v>584</v>
      </c>
      <c r="O9" s="173"/>
    </row>
    <row r="10" spans="1:15" ht="10.5" customHeight="1" x14ac:dyDescent="0.2">
      <c r="A10" s="509">
        <v>4</v>
      </c>
      <c r="B10" s="402"/>
      <c r="C10" s="402" t="s">
        <v>838</v>
      </c>
      <c r="D10" s="510">
        <v>0</v>
      </c>
      <c r="E10" s="511">
        <v>0</v>
      </c>
      <c r="F10" s="511">
        <f t="shared" si="0"/>
        <v>0</v>
      </c>
      <c r="G10" s="511"/>
      <c r="H10" s="511">
        <v>3602</v>
      </c>
      <c r="I10" s="511">
        <v>0</v>
      </c>
      <c r="J10" s="511">
        <f t="shared" si="1"/>
        <v>3602</v>
      </c>
      <c r="K10" s="511"/>
      <c r="L10" s="511">
        <v>1887</v>
      </c>
      <c r="M10" s="511">
        <v>0</v>
      </c>
      <c r="N10" s="511">
        <f t="shared" si="2"/>
        <v>1887</v>
      </c>
      <c r="O10" s="173"/>
    </row>
    <row r="11" spans="1:15" ht="10.5" customHeight="1" x14ac:dyDescent="0.2">
      <c r="A11" s="509">
        <v>5</v>
      </c>
      <c r="B11" s="402"/>
      <c r="C11" s="402" t="s">
        <v>618</v>
      </c>
      <c r="D11" s="510">
        <v>0</v>
      </c>
      <c r="E11" s="511">
        <v>0</v>
      </c>
      <c r="F11" s="511">
        <f t="shared" si="0"/>
        <v>0</v>
      </c>
      <c r="G11" s="511"/>
      <c r="H11" s="511">
        <v>0</v>
      </c>
      <c r="I11" s="511">
        <v>0</v>
      </c>
      <c r="J11" s="511">
        <f t="shared" si="1"/>
        <v>0</v>
      </c>
      <c r="K11" s="511"/>
      <c r="L11" s="511">
        <v>0</v>
      </c>
      <c r="M11" s="511">
        <v>0</v>
      </c>
      <c r="N11" s="511">
        <f t="shared" si="2"/>
        <v>0</v>
      </c>
      <c r="O11" s="173"/>
    </row>
    <row r="12" spans="1:15" ht="10.5" customHeight="1" x14ac:dyDescent="0.2">
      <c r="A12" s="509">
        <v>6</v>
      </c>
      <c r="B12" s="2626" t="s">
        <v>842</v>
      </c>
      <c r="C12" s="2626"/>
      <c r="D12" s="513">
        <f>SUM(D14:D17)</f>
        <v>0</v>
      </c>
      <c r="E12" s="514">
        <f>SUM(E13:E17)</f>
        <v>0</v>
      </c>
      <c r="F12" s="515">
        <f t="shared" si="0"/>
        <v>0</v>
      </c>
      <c r="G12" s="515"/>
      <c r="H12" s="514">
        <f>SUM(H13:H17)</f>
        <v>2796</v>
      </c>
      <c r="I12" s="514">
        <f>SUM(I13:I17)</f>
        <v>0</v>
      </c>
      <c r="J12" s="515">
        <f t="shared" si="1"/>
        <v>2796</v>
      </c>
      <c r="K12" s="515"/>
      <c r="L12" s="514">
        <f>SUM(L13:L17)</f>
        <v>2441</v>
      </c>
      <c r="M12" s="514">
        <f>SUM(M13:M17)</f>
        <v>27</v>
      </c>
      <c r="N12" s="515">
        <f t="shared" si="2"/>
        <v>2468</v>
      </c>
      <c r="O12" s="173"/>
    </row>
    <row r="13" spans="1:15" ht="10.5" customHeight="1" x14ac:dyDescent="0.2">
      <c r="A13" s="509">
        <v>7</v>
      </c>
      <c r="B13" s="402"/>
      <c r="C13" s="402" t="s">
        <v>619</v>
      </c>
      <c r="D13" s="510">
        <v>0</v>
      </c>
      <c r="E13" s="511">
        <v>0</v>
      </c>
      <c r="F13" s="511">
        <f t="shared" si="0"/>
        <v>0</v>
      </c>
      <c r="G13" s="511"/>
      <c r="H13" s="511">
        <v>0</v>
      </c>
      <c r="I13" s="511">
        <v>0</v>
      </c>
      <c r="J13" s="511">
        <f t="shared" si="1"/>
        <v>0</v>
      </c>
      <c r="K13" s="511"/>
      <c r="L13" s="511">
        <v>0</v>
      </c>
      <c r="M13" s="511">
        <v>0</v>
      </c>
      <c r="N13" s="511">
        <f t="shared" si="2"/>
        <v>0</v>
      </c>
      <c r="O13" s="173"/>
    </row>
    <row r="14" spans="1:15" ht="10.5" customHeight="1" x14ac:dyDescent="0.2">
      <c r="A14" s="509">
        <v>8</v>
      </c>
      <c r="B14" s="402"/>
      <c r="C14" s="402" t="s">
        <v>620</v>
      </c>
      <c r="D14" s="510">
        <v>0</v>
      </c>
      <c r="E14" s="511">
        <v>0</v>
      </c>
      <c r="F14" s="511">
        <f t="shared" si="0"/>
        <v>0</v>
      </c>
      <c r="G14" s="511"/>
      <c r="H14" s="511">
        <v>0</v>
      </c>
      <c r="I14" s="511">
        <v>0</v>
      </c>
      <c r="J14" s="511">
        <f t="shared" si="1"/>
        <v>0</v>
      </c>
      <c r="K14" s="511"/>
      <c r="L14" s="511">
        <v>0</v>
      </c>
      <c r="M14" s="511">
        <v>0</v>
      </c>
      <c r="N14" s="511">
        <f t="shared" si="2"/>
        <v>0</v>
      </c>
      <c r="O14" s="173"/>
    </row>
    <row r="15" spans="1:15" ht="10.5" customHeight="1" x14ac:dyDescent="0.2">
      <c r="A15" s="509">
        <v>9</v>
      </c>
      <c r="B15" s="402"/>
      <c r="C15" s="402" t="s">
        <v>839</v>
      </c>
      <c r="D15" s="510">
        <v>0</v>
      </c>
      <c r="E15" s="511">
        <v>0</v>
      </c>
      <c r="F15" s="511">
        <f t="shared" si="0"/>
        <v>0</v>
      </c>
      <c r="G15" s="511"/>
      <c r="H15" s="511">
        <v>2060</v>
      </c>
      <c r="I15" s="511">
        <v>0</v>
      </c>
      <c r="J15" s="511">
        <f t="shared" si="1"/>
        <v>2060</v>
      </c>
      <c r="K15" s="511"/>
      <c r="L15" s="511">
        <v>2441</v>
      </c>
      <c r="M15" s="511">
        <v>0</v>
      </c>
      <c r="N15" s="511">
        <f t="shared" si="2"/>
        <v>2441</v>
      </c>
      <c r="O15" s="173"/>
    </row>
    <row r="16" spans="1:15" ht="10.5" customHeight="1" x14ac:dyDescent="0.2">
      <c r="A16" s="509">
        <v>10</v>
      </c>
      <c r="B16" s="402"/>
      <c r="C16" s="402" t="s">
        <v>840</v>
      </c>
      <c r="D16" s="510">
        <v>0</v>
      </c>
      <c r="E16" s="511">
        <v>0</v>
      </c>
      <c r="F16" s="511">
        <f t="shared" si="0"/>
        <v>0</v>
      </c>
      <c r="G16" s="511"/>
      <c r="H16" s="511">
        <v>736</v>
      </c>
      <c r="I16" s="511">
        <v>0</v>
      </c>
      <c r="J16" s="511">
        <f t="shared" si="1"/>
        <v>736</v>
      </c>
      <c r="K16" s="511"/>
      <c r="L16" s="511">
        <v>0</v>
      </c>
      <c r="M16" s="511">
        <v>0</v>
      </c>
      <c r="N16" s="511">
        <f t="shared" si="2"/>
        <v>0</v>
      </c>
      <c r="O16" s="173"/>
    </row>
    <row r="17" spans="1:15" ht="12" customHeight="1" thickBot="1" x14ac:dyDescent="0.25">
      <c r="A17" s="169">
        <v>11</v>
      </c>
      <c r="B17" s="155"/>
      <c r="C17" s="155" t="s">
        <v>618</v>
      </c>
      <c r="D17" s="517">
        <v>0</v>
      </c>
      <c r="E17" s="518">
        <v>0</v>
      </c>
      <c r="F17" s="518">
        <f t="shared" si="0"/>
        <v>0</v>
      </c>
      <c r="G17" s="518"/>
      <c r="H17" s="518">
        <v>0</v>
      </c>
      <c r="I17" s="518">
        <v>0</v>
      </c>
      <c r="J17" s="518">
        <f t="shared" si="1"/>
        <v>0</v>
      </c>
      <c r="K17" s="518"/>
      <c r="L17" s="518">
        <v>0</v>
      </c>
      <c r="M17" s="518">
        <v>27</v>
      </c>
      <c r="N17" s="518">
        <f t="shared" si="2"/>
        <v>27</v>
      </c>
      <c r="O17" s="174"/>
    </row>
    <row r="18" spans="1:15" s="1327" customFormat="1" ht="9" customHeight="1" x14ac:dyDescent="0.2">
      <c r="A18" s="1568"/>
      <c r="B18" s="1568"/>
      <c r="C18" s="1568"/>
      <c r="D18" s="1568"/>
      <c r="E18" s="1568"/>
      <c r="F18" s="1568"/>
      <c r="G18" s="1568"/>
      <c r="H18" s="1568"/>
      <c r="I18" s="1568"/>
      <c r="J18" s="1568"/>
      <c r="K18" s="1568"/>
      <c r="L18" s="1568"/>
      <c r="M18" s="1568"/>
      <c r="N18" s="1568"/>
      <c r="O18" s="1568"/>
    </row>
    <row r="19" spans="1:15" s="1327" customFormat="1" ht="10.5" customHeight="1" x14ac:dyDescent="0.2">
      <c r="A19" s="2328" t="s">
        <v>420</v>
      </c>
      <c r="B19" s="2328"/>
      <c r="C19" s="2328"/>
      <c r="D19" s="2550" t="s">
        <v>949</v>
      </c>
      <c r="E19" s="2551"/>
      <c r="F19" s="2551"/>
      <c r="G19" s="2551"/>
      <c r="H19" s="2551"/>
      <c r="I19" s="2551"/>
      <c r="J19" s="2551"/>
      <c r="K19" s="2551"/>
      <c r="L19" s="2551"/>
      <c r="M19" s="2551"/>
      <c r="N19" s="2551"/>
      <c r="O19" s="2552"/>
    </row>
    <row r="20" spans="1:15" s="1327" customFormat="1" ht="10.5" customHeight="1" x14ac:dyDescent="0.2">
      <c r="D20" s="168" t="s">
        <v>0</v>
      </c>
      <c r="E20" s="168" t="s">
        <v>1</v>
      </c>
      <c r="F20" s="168" t="s">
        <v>2</v>
      </c>
      <c r="G20" s="168"/>
      <c r="H20" s="168" t="s">
        <v>5</v>
      </c>
      <c r="I20" s="168" t="s">
        <v>6</v>
      </c>
      <c r="J20" s="168" t="s">
        <v>7</v>
      </c>
      <c r="K20" s="168"/>
      <c r="L20" s="168" t="s">
        <v>17</v>
      </c>
      <c r="M20" s="168" t="s">
        <v>18</v>
      </c>
      <c r="N20" s="168" t="s">
        <v>19</v>
      </c>
      <c r="O20" s="1573"/>
    </row>
    <row r="21" spans="1:15" s="1327" customFormat="1" ht="13.5" customHeight="1" x14ac:dyDescent="0.2">
      <c r="A21" s="39"/>
      <c r="B21" s="39"/>
      <c r="C21" s="2"/>
      <c r="D21" s="2620" t="s">
        <v>1216</v>
      </c>
      <c r="E21" s="2620"/>
      <c r="F21" s="2620"/>
      <c r="G21" s="1570"/>
      <c r="H21" s="2620" t="s">
        <v>1217</v>
      </c>
      <c r="I21" s="2620"/>
      <c r="J21" s="2620"/>
      <c r="K21" s="1570"/>
      <c r="L21" s="2709" t="s">
        <v>615</v>
      </c>
      <c r="M21" s="2709"/>
      <c r="N21" s="2709"/>
      <c r="O21" s="41"/>
    </row>
    <row r="22" spans="1:15" s="1327" customFormat="1" ht="10.5" customHeight="1" x14ac:dyDescent="0.2">
      <c r="A22" s="2"/>
      <c r="B22" s="2"/>
      <c r="C22" s="2"/>
      <c r="D22" s="199" t="s">
        <v>836</v>
      </c>
      <c r="E22" s="199" t="s">
        <v>837</v>
      </c>
      <c r="F22" s="199" t="s">
        <v>616</v>
      </c>
      <c r="G22" s="1569"/>
      <c r="H22" s="199" t="s">
        <v>836</v>
      </c>
      <c r="I22" s="199" t="s">
        <v>837</v>
      </c>
      <c r="J22" s="199" t="s">
        <v>616</v>
      </c>
      <c r="K22" s="1569"/>
      <c r="L22" s="199" t="s">
        <v>836</v>
      </c>
      <c r="M22" s="199" t="s">
        <v>837</v>
      </c>
      <c r="N22" s="199" t="s">
        <v>616</v>
      </c>
      <c r="O22" s="1570"/>
    </row>
    <row r="23" spans="1:15" s="1327" customFormat="1" ht="10.5" customHeight="1" x14ac:dyDescent="0.2">
      <c r="A23" s="508">
        <v>1</v>
      </c>
      <c r="B23" s="2631" t="s">
        <v>841</v>
      </c>
      <c r="C23" s="2631"/>
      <c r="D23" s="495">
        <f>SUM(D24:D27)</f>
        <v>507</v>
      </c>
      <c r="E23" s="171">
        <f>SUM(E24:E27)</f>
        <v>0</v>
      </c>
      <c r="F23" s="171">
        <f>SUM(D23:E23)</f>
        <v>507</v>
      </c>
      <c r="G23" s="171"/>
      <c r="H23" s="171">
        <f>SUM(H24:H27)</f>
        <v>6895</v>
      </c>
      <c r="I23" s="171">
        <f>SUM(I24:I27)</f>
        <v>0</v>
      </c>
      <c r="J23" s="171">
        <f>SUM(H23:I23)</f>
        <v>6895</v>
      </c>
      <c r="K23" s="171"/>
      <c r="L23" s="171">
        <f>SUM(L24:L27)</f>
        <v>2577</v>
      </c>
      <c r="M23" s="171">
        <f>SUM(M24:M27)</f>
        <v>0</v>
      </c>
      <c r="N23" s="171">
        <f>SUM(L23:M23)</f>
        <v>2577</v>
      </c>
      <c r="O23" s="172"/>
    </row>
    <row r="24" spans="1:15" s="1327" customFormat="1" ht="10.5" customHeight="1" x14ac:dyDescent="0.2">
      <c r="A24" s="509">
        <v>2</v>
      </c>
      <c r="B24" s="402"/>
      <c r="C24" s="402" t="s">
        <v>889</v>
      </c>
      <c r="D24" s="510">
        <v>0</v>
      </c>
      <c r="E24" s="511">
        <v>0</v>
      </c>
      <c r="F24" s="511">
        <f>SUM(D24:E24)</f>
        <v>0</v>
      </c>
      <c r="G24" s="511"/>
      <c r="H24" s="511">
        <v>2336</v>
      </c>
      <c r="I24" s="511">
        <v>0</v>
      </c>
      <c r="J24" s="511">
        <f>SUM(H24:I24)</f>
        <v>2336</v>
      </c>
      <c r="K24" s="511"/>
      <c r="L24" s="511">
        <v>142</v>
      </c>
      <c r="M24" s="511">
        <v>0</v>
      </c>
      <c r="N24" s="511">
        <f>SUM(L24:M24)</f>
        <v>142</v>
      </c>
      <c r="O24" s="173"/>
    </row>
    <row r="25" spans="1:15" s="1327" customFormat="1" ht="10.5" customHeight="1" x14ac:dyDescent="0.2">
      <c r="A25" s="509">
        <v>3</v>
      </c>
      <c r="B25" s="402"/>
      <c r="C25" s="402" t="s">
        <v>617</v>
      </c>
      <c r="D25" s="510">
        <v>507</v>
      </c>
      <c r="E25" s="511">
        <v>0</v>
      </c>
      <c r="F25" s="511">
        <f t="shared" ref="F25:F33" si="3">SUM(D25:E25)</f>
        <v>507</v>
      </c>
      <c r="G25" s="511"/>
      <c r="H25" s="511">
        <v>805</v>
      </c>
      <c r="I25" s="511">
        <v>0</v>
      </c>
      <c r="J25" s="511">
        <f t="shared" ref="J25:J33" si="4">SUM(H25:I25)</f>
        <v>805</v>
      </c>
      <c r="K25" s="511"/>
      <c r="L25" s="511">
        <v>574</v>
      </c>
      <c r="M25" s="511">
        <v>0</v>
      </c>
      <c r="N25" s="511">
        <f t="shared" ref="N25:N33" si="5">SUM(L25:M25)</f>
        <v>574</v>
      </c>
      <c r="O25" s="173"/>
    </row>
    <row r="26" spans="1:15" s="1327" customFormat="1" ht="10.5" customHeight="1" x14ac:dyDescent="0.2">
      <c r="A26" s="509">
        <v>4</v>
      </c>
      <c r="B26" s="402"/>
      <c r="C26" s="402" t="s">
        <v>838</v>
      </c>
      <c r="D26" s="510">
        <v>0</v>
      </c>
      <c r="E26" s="511">
        <v>0</v>
      </c>
      <c r="F26" s="511">
        <f t="shared" si="3"/>
        <v>0</v>
      </c>
      <c r="G26" s="511"/>
      <c r="H26" s="511">
        <v>3754</v>
      </c>
      <c r="I26" s="511">
        <v>0</v>
      </c>
      <c r="J26" s="511">
        <f t="shared" si="4"/>
        <v>3754</v>
      </c>
      <c r="K26" s="511"/>
      <c r="L26" s="511">
        <v>1861</v>
      </c>
      <c r="M26" s="511">
        <v>0</v>
      </c>
      <c r="N26" s="511">
        <f t="shared" si="5"/>
        <v>1861</v>
      </c>
      <c r="O26" s="173"/>
    </row>
    <row r="27" spans="1:15" s="1327" customFormat="1" ht="10.5" customHeight="1" x14ac:dyDescent="0.2">
      <c r="A27" s="509">
        <v>5</v>
      </c>
      <c r="B27" s="402"/>
      <c r="C27" s="402" t="s">
        <v>618</v>
      </c>
      <c r="D27" s="510">
        <v>0</v>
      </c>
      <c r="E27" s="511">
        <v>0</v>
      </c>
      <c r="F27" s="511">
        <f t="shared" si="3"/>
        <v>0</v>
      </c>
      <c r="G27" s="511"/>
      <c r="H27" s="511">
        <v>0</v>
      </c>
      <c r="I27" s="511">
        <v>0</v>
      </c>
      <c r="J27" s="511">
        <f t="shared" si="4"/>
        <v>0</v>
      </c>
      <c r="K27" s="511"/>
      <c r="L27" s="511">
        <v>0</v>
      </c>
      <c r="M27" s="511">
        <v>0</v>
      </c>
      <c r="N27" s="511">
        <f t="shared" si="5"/>
        <v>0</v>
      </c>
      <c r="O27" s="173"/>
    </row>
    <row r="28" spans="1:15" s="1327" customFormat="1" ht="10.5" customHeight="1" x14ac:dyDescent="0.2">
      <c r="A28" s="509">
        <v>6</v>
      </c>
      <c r="B28" s="2626" t="s">
        <v>842</v>
      </c>
      <c r="C28" s="2626"/>
      <c r="D28" s="513">
        <f>SUM(D30:D33)</f>
        <v>0</v>
      </c>
      <c r="E28" s="514">
        <f>SUM(E29:E33)</f>
        <v>0</v>
      </c>
      <c r="F28" s="515">
        <f t="shared" si="3"/>
        <v>0</v>
      </c>
      <c r="G28" s="515"/>
      <c r="H28" s="514">
        <f>SUM(H29:H33)</f>
        <v>2664</v>
      </c>
      <c r="I28" s="514">
        <f>SUM(I29:I33)</f>
        <v>0</v>
      </c>
      <c r="J28" s="515">
        <f t="shared" si="4"/>
        <v>2664</v>
      </c>
      <c r="K28" s="515"/>
      <c r="L28" s="514">
        <f>SUM(L29:L33)</f>
        <v>2127</v>
      </c>
      <c r="M28" s="514">
        <f>SUM(M29:M33)</f>
        <v>28</v>
      </c>
      <c r="N28" s="515">
        <f t="shared" si="5"/>
        <v>2155</v>
      </c>
      <c r="O28" s="173"/>
    </row>
    <row r="29" spans="1:15" s="1327" customFormat="1" ht="10.5" customHeight="1" x14ac:dyDescent="0.2">
      <c r="A29" s="509">
        <v>7</v>
      </c>
      <c r="B29" s="402"/>
      <c r="C29" s="402" t="s">
        <v>619</v>
      </c>
      <c r="D29" s="510">
        <v>0</v>
      </c>
      <c r="E29" s="511">
        <v>0</v>
      </c>
      <c r="F29" s="511">
        <f t="shared" si="3"/>
        <v>0</v>
      </c>
      <c r="G29" s="511"/>
      <c r="H29" s="511">
        <v>0</v>
      </c>
      <c r="I29" s="511">
        <v>0</v>
      </c>
      <c r="J29" s="511">
        <f t="shared" si="4"/>
        <v>0</v>
      </c>
      <c r="K29" s="511"/>
      <c r="L29" s="511">
        <v>0</v>
      </c>
      <c r="M29" s="511">
        <v>0</v>
      </c>
      <c r="N29" s="511">
        <f t="shared" si="5"/>
        <v>0</v>
      </c>
      <c r="O29" s="173"/>
    </row>
    <row r="30" spans="1:15" s="1327" customFormat="1" ht="10.5" customHeight="1" x14ac:dyDescent="0.2">
      <c r="A30" s="509">
        <v>8</v>
      </c>
      <c r="B30" s="402"/>
      <c r="C30" s="402" t="s">
        <v>620</v>
      </c>
      <c r="D30" s="510">
        <v>0</v>
      </c>
      <c r="E30" s="511">
        <v>0</v>
      </c>
      <c r="F30" s="511">
        <f t="shared" si="3"/>
        <v>0</v>
      </c>
      <c r="G30" s="511"/>
      <c r="H30" s="511">
        <v>0</v>
      </c>
      <c r="I30" s="511">
        <v>0</v>
      </c>
      <c r="J30" s="511">
        <f t="shared" si="4"/>
        <v>0</v>
      </c>
      <c r="K30" s="511"/>
      <c r="L30" s="511">
        <v>0</v>
      </c>
      <c r="M30" s="511">
        <v>0</v>
      </c>
      <c r="N30" s="511">
        <f t="shared" si="5"/>
        <v>0</v>
      </c>
      <c r="O30" s="173"/>
    </row>
    <row r="31" spans="1:15" s="1327" customFormat="1" ht="10.5" customHeight="1" x14ac:dyDescent="0.2">
      <c r="A31" s="509">
        <v>9</v>
      </c>
      <c r="B31" s="402"/>
      <c r="C31" s="402" t="s">
        <v>839</v>
      </c>
      <c r="D31" s="510">
        <v>0</v>
      </c>
      <c r="E31" s="511">
        <v>0</v>
      </c>
      <c r="F31" s="511">
        <f t="shared" si="3"/>
        <v>0</v>
      </c>
      <c r="G31" s="511"/>
      <c r="H31" s="511">
        <v>1928</v>
      </c>
      <c r="I31" s="511">
        <v>0</v>
      </c>
      <c r="J31" s="511">
        <f t="shared" si="4"/>
        <v>1928</v>
      </c>
      <c r="K31" s="511"/>
      <c r="L31" s="511">
        <v>2123</v>
      </c>
      <c r="M31" s="511">
        <v>0</v>
      </c>
      <c r="N31" s="511">
        <f t="shared" si="5"/>
        <v>2123</v>
      </c>
      <c r="O31" s="173"/>
    </row>
    <row r="32" spans="1:15" s="1327" customFormat="1" ht="10.5" customHeight="1" x14ac:dyDescent="0.2">
      <c r="A32" s="509">
        <v>10</v>
      </c>
      <c r="B32" s="402"/>
      <c r="C32" s="402" t="s">
        <v>840</v>
      </c>
      <c r="D32" s="510">
        <v>0</v>
      </c>
      <c r="E32" s="511">
        <v>0</v>
      </c>
      <c r="F32" s="511">
        <f t="shared" si="3"/>
        <v>0</v>
      </c>
      <c r="G32" s="511"/>
      <c r="H32" s="511">
        <v>736</v>
      </c>
      <c r="I32" s="511">
        <v>0</v>
      </c>
      <c r="J32" s="511">
        <f t="shared" si="4"/>
        <v>736</v>
      </c>
      <c r="K32" s="511"/>
      <c r="L32" s="511">
        <v>0</v>
      </c>
      <c r="M32" s="511">
        <v>0</v>
      </c>
      <c r="N32" s="511">
        <f t="shared" si="5"/>
        <v>0</v>
      </c>
      <c r="O32" s="173"/>
    </row>
    <row r="33" spans="1:15" s="1327" customFormat="1" ht="12" customHeight="1" thickBot="1" x14ac:dyDescent="0.25">
      <c r="A33" s="169">
        <v>11</v>
      </c>
      <c r="B33" s="155"/>
      <c r="C33" s="155" t="s">
        <v>618</v>
      </c>
      <c r="D33" s="517">
        <v>0</v>
      </c>
      <c r="E33" s="518">
        <v>0</v>
      </c>
      <c r="F33" s="518">
        <f t="shared" si="3"/>
        <v>0</v>
      </c>
      <c r="G33" s="518"/>
      <c r="H33" s="518">
        <v>0</v>
      </c>
      <c r="I33" s="518">
        <v>0</v>
      </c>
      <c r="J33" s="518">
        <f t="shared" si="4"/>
        <v>0</v>
      </c>
      <c r="K33" s="518"/>
      <c r="L33" s="518">
        <v>4</v>
      </c>
      <c r="M33" s="518">
        <v>28</v>
      </c>
      <c r="N33" s="518">
        <f t="shared" si="5"/>
        <v>32</v>
      </c>
      <c r="O33" s="174"/>
    </row>
    <row r="34" spans="1:15" ht="9" customHeight="1" x14ac:dyDescent="0.2">
      <c r="A34" s="1021"/>
      <c r="B34" s="1021"/>
      <c r="C34" s="1021"/>
      <c r="D34" s="1021"/>
      <c r="E34" s="1021"/>
      <c r="F34" s="1021"/>
      <c r="G34" s="1021"/>
      <c r="H34" s="1021"/>
      <c r="I34" s="1021"/>
      <c r="J34" s="1021"/>
      <c r="K34" s="1021"/>
      <c r="L34" s="1021"/>
      <c r="M34" s="1021"/>
      <c r="N34" s="1021"/>
      <c r="O34" s="1021"/>
    </row>
    <row r="35" spans="1:15" s="1327" customFormat="1" ht="10.5" customHeight="1" x14ac:dyDescent="0.2">
      <c r="A35" s="2328" t="s">
        <v>420</v>
      </c>
      <c r="B35" s="2328"/>
      <c r="C35" s="2328"/>
      <c r="D35" s="2550" t="s">
        <v>102</v>
      </c>
      <c r="E35" s="2551"/>
      <c r="F35" s="2551"/>
      <c r="G35" s="2551"/>
      <c r="H35" s="2551"/>
      <c r="I35" s="2551"/>
      <c r="J35" s="2551"/>
      <c r="K35" s="2551"/>
      <c r="L35" s="2551"/>
      <c r="M35" s="2551"/>
      <c r="N35" s="2551"/>
      <c r="O35" s="2552"/>
    </row>
    <row r="36" spans="1:15" s="1327" customFormat="1" ht="10.5" customHeight="1" x14ac:dyDescent="0.2">
      <c r="D36" s="168" t="s">
        <v>0</v>
      </c>
      <c r="E36" s="168" t="s">
        <v>1</v>
      </c>
      <c r="F36" s="168" t="s">
        <v>2</v>
      </c>
      <c r="G36" s="168"/>
      <c r="H36" s="168" t="s">
        <v>5</v>
      </c>
      <c r="I36" s="168" t="s">
        <v>6</v>
      </c>
      <c r="J36" s="168" t="s">
        <v>7</v>
      </c>
      <c r="K36" s="168"/>
      <c r="L36" s="168" t="s">
        <v>17</v>
      </c>
      <c r="M36" s="168" t="s">
        <v>18</v>
      </c>
      <c r="N36" s="168" t="s">
        <v>19</v>
      </c>
      <c r="O36" s="1573"/>
    </row>
    <row r="37" spans="1:15" s="1327" customFormat="1" ht="13.5" customHeight="1" x14ac:dyDescent="0.2">
      <c r="A37" s="39"/>
      <c r="B37" s="39"/>
      <c r="C37" s="2"/>
      <c r="D37" s="2620" t="s">
        <v>1216</v>
      </c>
      <c r="E37" s="2620"/>
      <c r="F37" s="2620"/>
      <c r="G37" s="1570"/>
      <c r="H37" s="2620" t="s">
        <v>1217</v>
      </c>
      <c r="I37" s="2620"/>
      <c r="J37" s="2620"/>
      <c r="K37" s="1570"/>
      <c r="L37" s="2709" t="s">
        <v>615</v>
      </c>
      <c r="M37" s="2709"/>
      <c r="N37" s="2709"/>
      <c r="O37" s="41"/>
    </row>
    <row r="38" spans="1:15" s="1327" customFormat="1" ht="10.5" customHeight="1" x14ac:dyDescent="0.2">
      <c r="A38" s="2"/>
      <c r="B38" s="2"/>
      <c r="C38" s="2"/>
      <c r="D38" s="199" t="s">
        <v>836</v>
      </c>
      <c r="E38" s="199" t="s">
        <v>837</v>
      </c>
      <c r="F38" s="199" t="s">
        <v>616</v>
      </c>
      <c r="G38" s="1569"/>
      <c r="H38" s="199" t="s">
        <v>836</v>
      </c>
      <c r="I38" s="199" t="s">
        <v>837</v>
      </c>
      <c r="J38" s="199" t="s">
        <v>616</v>
      </c>
      <c r="K38" s="1569"/>
      <c r="L38" s="199" t="s">
        <v>836</v>
      </c>
      <c r="M38" s="199" t="s">
        <v>837</v>
      </c>
      <c r="N38" s="199" t="s">
        <v>616</v>
      </c>
      <c r="O38" s="1570"/>
    </row>
    <row r="39" spans="1:15" s="1327" customFormat="1" ht="10.5" customHeight="1" x14ac:dyDescent="0.2">
      <c r="A39" s="508">
        <v>1</v>
      </c>
      <c r="B39" s="2631" t="s">
        <v>841</v>
      </c>
      <c r="C39" s="2631"/>
      <c r="D39" s="495">
        <f>SUM(D40:D43)</f>
        <v>318</v>
      </c>
      <c r="E39" s="171">
        <f>SUM(E40:E43)</f>
        <v>0</v>
      </c>
      <c r="F39" s="171">
        <f>SUM(D39:E39)</f>
        <v>318</v>
      </c>
      <c r="G39" s="170"/>
      <c r="H39" s="171">
        <f>SUM(H40:H43)</f>
        <v>6327</v>
      </c>
      <c r="I39" s="171">
        <f>SUM(I40:I43)</f>
        <v>0</v>
      </c>
      <c r="J39" s="171">
        <f>SUM(H39:I39)</f>
        <v>6327</v>
      </c>
      <c r="K39" s="170"/>
      <c r="L39" s="171">
        <f>SUM(L40:L43)</f>
        <v>2454</v>
      </c>
      <c r="M39" s="171">
        <f>SUM(M40:M43)</f>
        <v>0</v>
      </c>
      <c r="N39" s="171">
        <f>SUM(L39:M39)</f>
        <v>2454</v>
      </c>
      <c r="O39" s="172"/>
    </row>
    <row r="40" spans="1:15" s="1327" customFormat="1" ht="10.5" customHeight="1" x14ac:dyDescent="0.2">
      <c r="A40" s="509">
        <v>2</v>
      </c>
      <c r="B40" s="402"/>
      <c r="C40" s="402" t="s">
        <v>889</v>
      </c>
      <c r="D40" s="510">
        <v>0</v>
      </c>
      <c r="E40" s="511">
        <v>0</v>
      </c>
      <c r="F40" s="511">
        <f>SUM(D40:E40)</f>
        <v>0</v>
      </c>
      <c r="G40" s="512"/>
      <c r="H40" s="512">
        <v>2098</v>
      </c>
      <c r="I40" s="512">
        <v>0</v>
      </c>
      <c r="J40" s="511">
        <f>SUM(H40:I40)</f>
        <v>2098</v>
      </c>
      <c r="K40" s="512"/>
      <c r="L40" s="512">
        <v>142</v>
      </c>
      <c r="M40" s="512">
        <v>0</v>
      </c>
      <c r="N40" s="511">
        <f>SUM(L40:M40)</f>
        <v>142</v>
      </c>
      <c r="O40" s="173"/>
    </row>
    <row r="41" spans="1:15" s="1327" customFormat="1" ht="10.5" customHeight="1" x14ac:dyDescent="0.2">
      <c r="A41" s="509">
        <v>3</v>
      </c>
      <c r="B41" s="402"/>
      <c r="C41" s="402" t="s">
        <v>617</v>
      </c>
      <c r="D41" s="510">
        <v>318</v>
      </c>
      <c r="E41" s="511">
        <v>0</v>
      </c>
      <c r="F41" s="511">
        <f t="shared" ref="F41:F49" si="6">SUM(D41:E41)</f>
        <v>318</v>
      </c>
      <c r="G41" s="512"/>
      <c r="H41" s="512">
        <v>749</v>
      </c>
      <c r="I41" s="512">
        <v>0</v>
      </c>
      <c r="J41" s="511">
        <f t="shared" ref="J41:J49" si="7">SUM(H41:I41)</f>
        <v>749</v>
      </c>
      <c r="K41" s="512"/>
      <c r="L41" s="512">
        <v>461</v>
      </c>
      <c r="M41" s="512">
        <v>0</v>
      </c>
      <c r="N41" s="511">
        <f t="shared" ref="N41:N49" si="8">SUM(L41:M41)</f>
        <v>461</v>
      </c>
      <c r="O41" s="173"/>
    </row>
    <row r="42" spans="1:15" s="1327" customFormat="1" ht="10.5" customHeight="1" x14ac:dyDescent="0.2">
      <c r="A42" s="509">
        <v>4</v>
      </c>
      <c r="B42" s="402"/>
      <c r="C42" s="402" t="s">
        <v>838</v>
      </c>
      <c r="D42" s="510">
        <v>0</v>
      </c>
      <c r="E42" s="511">
        <v>0</v>
      </c>
      <c r="F42" s="511">
        <f t="shared" si="6"/>
        <v>0</v>
      </c>
      <c r="G42" s="512"/>
      <c r="H42" s="512">
        <v>3480</v>
      </c>
      <c r="I42" s="512">
        <v>0</v>
      </c>
      <c r="J42" s="511">
        <f t="shared" si="7"/>
        <v>3480</v>
      </c>
      <c r="K42" s="512"/>
      <c r="L42" s="512">
        <v>1851</v>
      </c>
      <c r="M42" s="512">
        <v>0</v>
      </c>
      <c r="N42" s="511">
        <f t="shared" si="8"/>
        <v>1851</v>
      </c>
      <c r="O42" s="173"/>
    </row>
    <row r="43" spans="1:15" s="1327" customFormat="1" ht="10.5" customHeight="1" x14ac:dyDescent="0.2">
      <c r="A43" s="509">
        <v>5</v>
      </c>
      <c r="B43" s="402"/>
      <c r="C43" s="402" t="s">
        <v>618</v>
      </c>
      <c r="D43" s="510">
        <v>0</v>
      </c>
      <c r="E43" s="511">
        <v>0</v>
      </c>
      <c r="F43" s="511">
        <f t="shared" si="6"/>
        <v>0</v>
      </c>
      <c r="G43" s="512"/>
      <c r="H43" s="512">
        <v>0</v>
      </c>
      <c r="I43" s="512">
        <v>0</v>
      </c>
      <c r="J43" s="511">
        <f t="shared" si="7"/>
        <v>0</v>
      </c>
      <c r="K43" s="512"/>
      <c r="L43" s="512">
        <v>0</v>
      </c>
      <c r="M43" s="512">
        <v>0</v>
      </c>
      <c r="N43" s="511">
        <f t="shared" si="8"/>
        <v>0</v>
      </c>
      <c r="O43" s="173"/>
    </row>
    <row r="44" spans="1:15" s="1327" customFormat="1" ht="10.5" customHeight="1" x14ac:dyDescent="0.2">
      <c r="A44" s="509">
        <v>6</v>
      </c>
      <c r="B44" s="2626" t="s">
        <v>842</v>
      </c>
      <c r="C44" s="2626"/>
      <c r="D44" s="513">
        <f>SUM(D46:D49)</f>
        <v>0</v>
      </c>
      <c r="E44" s="514">
        <f>SUM(E45:E49)</f>
        <v>0</v>
      </c>
      <c r="F44" s="515">
        <f t="shared" si="6"/>
        <v>0</v>
      </c>
      <c r="G44" s="516"/>
      <c r="H44" s="514">
        <f>SUM(H45:H49)</f>
        <v>3058</v>
      </c>
      <c r="I44" s="514">
        <f>SUM(I45:I49)</f>
        <v>0</v>
      </c>
      <c r="J44" s="515">
        <f t="shared" si="7"/>
        <v>3058</v>
      </c>
      <c r="K44" s="516"/>
      <c r="L44" s="514">
        <f>SUM(L45:L49)</f>
        <v>1796</v>
      </c>
      <c r="M44" s="514">
        <f>SUM(M45:M49)</f>
        <v>26</v>
      </c>
      <c r="N44" s="515">
        <f t="shared" si="8"/>
        <v>1822</v>
      </c>
      <c r="O44" s="173"/>
    </row>
    <row r="45" spans="1:15" s="1327" customFormat="1" ht="10.5" customHeight="1" x14ac:dyDescent="0.2">
      <c r="A45" s="509">
        <v>7</v>
      </c>
      <c r="B45" s="402"/>
      <c r="C45" s="402" t="s">
        <v>619</v>
      </c>
      <c r="D45" s="510">
        <v>0</v>
      </c>
      <c r="E45" s="511">
        <v>0</v>
      </c>
      <c r="F45" s="511">
        <f t="shared" si="6"/>
        <v>0</v>
      </c>
      <c r="G45" s="512"/>
      <c r="H45" s="512">
        <v>0</v>
      </c>
      <c r="I45" s="512">
        <v>0</v>
      </c>
      <c r="J45" s="511">
        <f t="shared" si="7"/>
        <v>0</v>
      </c>
      <c r="K45" s="512"/>
      <c r="L45" s="512">
        <v>0</v>
      </c>
      <c r="M45" s="512">
        <v>0</v>
      </c>
      <c r="N45" s="511">
        <f t="shared" si="8"/>
        <v>0</v>
      </c>
      <c r="O45" s="173"/>
    </row>
    <row r="46" spans="1:15" s="1327" customFormat="1" ht="10.5" customHeight="1" x14ac:dyDescent="0.2">
      <c r="A46" s="509">
        <v>8</v>
      </c>
      <c r="B46" s="402"/>
      <c r="C46" s="402" t="s">
        <v>620</v>
      </c>
      <c r="D46" s="510">
        <v>0</v>
      </c>
      <c r="E46" s="511">
        <v>0</v>
      </c>
      <c r="F46" s="511">
        <f t="shared" si="6"/>
        <v>0</v>
      </c>
      <c r="G46" s="512"/>
      <c r="H46" s="512">
        <v>0</v>
      </c>
      <c r="I46" s="512">
        <v>0</v>
      </c>
      <c r="J46" s="511">
        <f t="shared" si="7"/>
        <v>0</v>
      </c>
      <c r="K46" s="512"/>
      <c r="L46" s="512">
        <v>0</v>
      </c>
      <c r="M46" s="512">
        <v>0</v>
      </c>
      <c r="N46" s="511">
        <f t="shared" si="8"/>
        <v>0</v>
      </c>
      <c r="O46" s="173"/>
    </row>
    <row r="47" spans="1:15" s="1327" customFormat="1" ht="10.5" customHeight="1" x14ac:dyDescent="0.2">
      <c r="A47" s="509">
        <v>9</v>
      </c>
      <c r="B47" s="402"/>
      <c r="C47" s="402" t="s">
        <v>839</v>
      </c>
      <c r="D47" s="510">
        <v>0</v>
      </c>
      <c r="E47" s="511">
        <v>0</v>
      </c>
      <c r="F47" s="511">
        <f t="shared" si="6"/>
        <v>0</v>
      </c>
      <c r="G47" s="512"/>
      <c r="H47" s="512">
        <v>2309</v>
      </c>
      <c r="I47" s="512">
        <v>0</v>
      </c>
      <c r="J47" s="511">
        <f t="shared" si="7"/>
        <v>2309</v>
      </c>
      <c r="K47" s="512"/>
      <c r="L47" s="512">
        <v>1790</v>
      </c>
      <c r="M47" s="512">
        <v>0</v>
      </c>
      <c r="N47" s="511">
        <f t="shared" si="8"/>
        <v>1790</v>
      </c>
      <c r="O47" s="173"/>
    </row>
    <row r="48" spans="1:15" s="1327" customFormat="1" ht="10.5" customHeight="1" x14ac:dyDescent="0.2">
      <c r="A48" s="509">
        <v>10</v>
      </c>
      <c r="B48" s="402"/>
      <c r="C48" s="402" t="s">
        <v>840</v>
      </c>
      <c r="D48" s="510">
        <v>0</v>
      </c>
      <c r="E48" s="511">
        <v>0</v>
      </c>
      <c r="F48" s="511">
        <f t="shared" si="6"/>
        <v>0</v>
      </c>
      <c r="G48" s="512"/>
      <c r="H48" s="512">
        <v>749</v>
      </c>
      <c r="I48" s="512">
        <v>0</v>
      </c>
      <c r="J48" s="511">
        <f t="shared" si="7"/>
        <v>749</v>
      </c>
      <c r="K48" s="512"/>
      <c r="L48" s="512">
        <v>0</v>
      </c>
      <c r="M48" s="512">
        <v>0</v>
      </c>
      <c r="N48" s="511">
        <f t="shared" si="8"/>
        <v>0</v>
      </c>
      <c r="O48" s="173"/>
    </row>
    <row r="49" spans="1:15" s="1327" customFormat="1" ht="12" customHeight="1" thickBot="1" x14ac:dyDescent="0.25">
      <c r="A49" s="169">
        <v>11</v>
      </c>
      <c r="B49" s="155"/>
      <c r="C49" s="155" t="s">
        <v>618</v>
      </c>
      <c r="D49" s="517">
        <v>0</v>
      </c>
      <c r="E49" s="518">
        <v>0</v>
      </c>
      <c r="F49" s="518">
        <f t="shared" si="6"/>
        <v>0</v>
      </c>
      <c r="G49" s="519"/>
      <c r="H49" s="519">
        <v>0</v>
      </c>
      <c r="I49" s="519">
        <v>0</v>
      </c>
      <c r="J49" s="518">
        <f t="shared" si="7"/>
        <v>0</v>
      </c>
      <c r="K49" s="519"/>
      <c r="L49" s="519">
        <v>6</v>
      </c>
      <c r="M49" s="519">
        <v>26</v>
      </c>
      <c r="N49" s="518">
        <f t="shared" si="8"/>
        <v>32</v>
      </c>
      <c r="O49" s="174"/>
    </row>
    <row r="50" spans="1:15" ht="4.5" customHeight="1" x14ac:dyDescent="0.2">
      <c r="A50" s="986"/>
      <c r="B50" s="987"/>
      <c r="C50" s="987"/>
      <c r="D50" s="988"/>
      <c r="E50" s="988"/>
      <c r="F50" s="988"/>
      <c r="G50" s="989"/>
      <c r="H50" s="989"/>
      <c r="I50" s="989"/>
      <c r="J50" s="988"/>
      <c r="K50" s="989"/>
      <c r="L50" s="989"/>
      <c r="M50" s="989"/>
      <c r="N50" s="988"/>
      <c r="O50" s="988"/>
    </row>
    <row r="51" spans="1:15" s="130" customFormat="1" ht="9" customHeight="1" x14ac:dyDescent="0.15">
      <c r="A51" s="520" t="s">
        <v>907</v>
      </c>
      <c r="B51" s="2614" t="s">
        <v>1047</v>
      </c>
      <c r="C51" s="2614"/>
      <c r="D51" s="2614"/>
      <c r="E51" s="2614"/>
      <c r="F51" s="2614"/>
      <c r="G51" s="2614"/>
      <c r="H51" s="2614"/>
      <c r="I51" s="2614"/>
      <c r="J51" s="2614"/>
      <c r="K51" s="2614"/>
      <c r="L51" s="2614"/>
      <c r="M51" s="2614"/>
      <c r="N51" s="2614"/>
      <c r="O51" s="2614"/>
    </row>
    <row r="52" spans="1:15" s="130" customFormat="1" ht="9" customHeight="1" x14ac:dyDescent="0.15">
      <c r="A52" s="520" t="s">
        <v>908</v>
      </c>
      <c r="B52" s="2708" t="s">
        <v>621</v>
      </c>
      <c r="C52" s="2708"/>
      <c r="D52" s="2708"/>
      <c r="E52" s="2708"/>
      <c r="F52" s="2708"/>
      <c r="G52" s="2708"/>
      <c r="H52" s="2708"/>
      <c r="I52" s="2708"/>
      <c r="J52" s="2708"/>
      <c r="K52" s="2708"/>
      <c r="L52" s="2708"/>
      <c r="M52" s="2708"/>
      <c r="N52" s="2708"/>
      <c r="O52" s="2708"/>
    </row>
  </sheetData>
  <mergeCells count="25">
    <mergeCell ref="A1:O1"/>
    <mergeCell ref="A2:N2"/>
    <mergeCell ref="A35:C35"/>
    <mergeCell ref="D35:O35"/>
    <mergeCell ref="D37:F37"/>
    <mergeCell ref="H37:J37"/>
    <mergeCell ref="L37:N37"/>
    <mergeCell ref="A3:C3"/>
    <mergeCell ref="D3:O3"/>
    <mergeCell ref="D5:F5"/>
    <mergeCell ref="H5:J5"/>
    <mergeCell ref="L5:N5"/>
    <mergeCell ref="B7:C7"/>
    <mergeCell ref="B12:C12"/>
    <mergeCell ref="B39:C39"/>
    <mergeCell ref="B44:C44"/>
    <mergeCell ref="B51:O51"/>
    <mergeCell ref="B52:O52"/>
    <mergeCell ref="A19:C19"/>
    <mergeCell ref="D19:O19"/>
    <mergeCell ref="D21:F21"/>
    <mergeCell ref="H21:J21"/>
    <mergeCell ref="L21:N21"/>
    <mergeCell ref="B23:C23"/>
    <mergeCell ref="B28:C28"/>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zoomScaleSheetLayoutView="100" workbookViewId="0">
      <selection activeCell="A17" activeCellId="2" sqref="A49:XFD49 A33:XFD33 A17:XFD17"/>
    </sheetView>
  </sheetViews>
  <sheetFormatPr defaultColWidth="9.140625" defaultRowHeight="9" customHeight="1" x14ac:dyDescent="0.2"/>
  <cols>
    <col min="1" max="1" width="2.42578125" style="15" customWidth="1"/>
    <col min="2" max="2" width="2.140625" style="15" customWidth="1"/>
    <col min="3" max="3" width="43.5703125" style="15" customWidth="1"/>
    <col min="4" max="4" width="9" style="15" customWidth="1"/>
    <col min="5" max="5" width="10.7109375" style="15" customWidth="1"/>
    <col min="6" max="6" width="8.5703125" style="15" customWidth="1"/>
    <col min="7" max="7" width="1.7109375" style="15" customWidth="1"/>
    <col min="8" max="8" width="8.5703125" style="15" customWidth="1"/>
    <col min="9" max="9" width="10.28515625" style="15" customWidth="1"/>
    <col min="10" max="10" width="8.5703125" style="15" customWidth="1"/>
    <col min="11" max="11" width="1.7109375" style="15" customWidth="1"/>
    <col min="12" max="12" width="8.5703125" style="15" customWidth="1"/>
    <col min="13" max="13" width="10.85546875" style="15" customWidth="1"/>
    <col min="14" max="14" width="8.5703125" style="15" customWidth="1"/>
    <col min="15" max="15" width="1.28515625" style="15" customWidth="1"/>
    <col min="16" max="16" width="9.140625" style="15" customWidth="1"/>
    <col min="17" max="16384" width="9.140625" style="15"/>
  </cols>
  <sheetData>
    <row r="1" spans="1:15" ht="18.75" customHeight="1" x14ac:dyDescent="0.25">
      <c r="A1" s="2297" t="s">
        <v>1220</v>
      </c>
      <c r="B1" s="2297"/>
      <c r="C1" s="2297"/>
      <c r="D1" s="2297"/>
      <c r="E1" s="2297"/>
      <c r="F1" s="2297"/>
      <c r="G1" s="2297"/>
      <c r="H1" s="2297"/>
      <c r="I1" s="2297"/>
      <c r="J1" s="2297"/>
      <c r="K1" s="2297"/>
      <c r="L1" s="2297"/>
      <c r="M1" s="2297"/>
      <c r="N1" s="2297"/>
      <c r="O1" s="2297"/>
    </row>
    <row r="2" spans="1:15" ht="9" customHeight="1" x14ac:dyDescent="0.2">
      <c r="D2" s="39"/>
      <c r="E2" s="39"/>
      <c r="F2" s="39"/>
      <c r="G2" s="39"/>
      <c r="H2" s="39"/>
      <c r="I2" s="39"/>
      <c r="J2" s="39"/>
      <c r="K2" s="39"/>
      <c r="L2" s="39"/>
      <c r="M2" s="39"/>
      <c r="N2" s="39"/>
      <c r="O2" s="39"/>
    </row>
    <row r="3" spans="1:15" ht="10.5" customHeight="1" x14ac:dyDescent="0.2">
      <c r="A3" s="2328" t="s">
        <v>420</v>
      </c>
      <c r="B3" s="2328"/>
      <c r="C3" s="2328"/>
      <c r="D3" s="2554" t="s">
        <v>1274</v>
      </c>
      <c r="E3" s="2555"/>
      <c r="F3" s="2555"/>
      <c r="G3" s="2555"/>
      <c r="H3" s="2555"/>
      <c r="I3" s="2555"/>
      <c r="J3" s="2555"/>
      <c r="K3" s="2555"/>
      <c r="L3" s="2555"/>
      <c r="M3" s="2555"/>
      <c r="N3" s="2555"/>
      <c r="O3" s="2556"/>
    </row>
    <row r="4" spans="1:15" ht="10.5" customHeight="1" x14ac:dyDescent="0.2">
      <c r="D4" s="90" t="s">
        <v>0</v>
      </c>
      <c r="E4" s="90" t="s">
        <v>1</v>
      </c>
      <c r="F4" s="90" t="s">
        <v>2</v>
      </c>
      <c r="G4" s="90"/>
      <c r="H4" s="90" t="s">
        <v>5</v>
      </c>
      <c r="I4" s="90" t="s">
        <v>6</v>
      </c>
      <c r="J4" s="90" t="s">
        <v>7</v>
      </c>
      <c r="K4" s="90"/>
      <c r="L4" s="90" t="s">
        <v>17</v>
      </c>
      <c r="M4" s="90" t="s">
        <v>18</v>
      </c>
      <c r="N4" s="90" t="s">
        <v>19</v>
      </c>
      <c r="O4" s="91"/>
    </row>
    <row r="5" spans="1:15" ht="12" customHeight="1" x14ac:dyDescent="0.2">
      <c r="A5" s="39"/>
      <c r="B5" s="39"/>
      <c r="C5" s="2"/>
      <c r="D5" s="2620" t="s">
        <v>1218</v>
      </c>
      <c r="E5" s="2620"/>
      <c r="F5" s="2620"/>
      <c r="G5" s="1005"/>
      <c r="H5" s="2620" t="s">
        <v>1219</v>
      </c>
      <c r="I5" s="2620"/>
      <c r="J5" s="2620"/>
      <c r="K5" s="1005"/>
      <c r="L5" s="2709" t="s">
        <v>615</v>
      </c>
      <c r="M5" s="2709"/>
      <c r="N5" s="2709"/>
      <c r="O5" s="41"/>
    </row>
    <row r="6" spans="1:15" ht="10.5" customHeight="1" x14ac:dyDescent="0.2">
      <c r="A6" s="2"/>
      <c r="B6" s="2"/>
      <c r="C6" s="2"/>
      <c r="D6" s="199" t="s">
        <v>836</v>
      </c>
      <c r="E6" s="199" t="s">
        <v>837</v>
      </c>
      <c r="F6" s="199" t="s">
        <v>616</v>
      </c>
      <c r="G6" s="1008"/>
      <c r="H6" s="199" t="s">
        <v>836</v>
      </c>
      <c r="I6" s="199" t="s">
        <v>837</v>
      </c>
      <c r="J6" s="199" t="s">
        <v>616</v>
      </c>
      <c r="K6" s="1008"/>
      <c r="L6" s="199" t="s">
        <v>836</v>
      </c>
      <c r="M6" s="199" t="s">
        <v>837</v>
      </c>
      <c r="N6" s="199" t="s">
        <v>616</v>
      </c>
      <c r="O6" s="1005"/>
    </row>
    <row r="7" spans="1:15" ht="10.5" customHeight="1" x14ac:dyDescent="0.2">
      <c r="A7" s="521">
        <v>1</v>
      </c>
      <c r="B7" s="2631" t="s">
        <v>841</v>
      </c>
      <c r="C7" s="2631"/>
      <c r="D7" s="1380">
        <f>SUM(D8:D11)</f>
        <v>0</v>
      </c>
      <c r="E7" s="1343">
        <f>SUM(E8:E11)</f>
        <v>0</v>
      </c>
      <c r="F7" s="1343">
        <f>SUM(D7:E7)</f>
        <v>0</v>
      </c>
      <c r="G7" s="171"/>
      <c r="H7" s="1343">
        <f>SUM(H8:H11)</f>
        <v>9</v>
      </c>
      <c r="I7" s="1343">
        <f>SUM(I8:I11)</f>
        <v>0</v>
      </c>
      <c r="J7" s="1343">
        <f>SUM(H7:I7)</f>
        <v>9</v>
      </c>
      <c r="K7" s="171"/>
      <c r="L7" s="1343">
        <f>SUM(L8:L11)</f>
        <v>203</v>
      </c>
      <c r="M7" s="1343">
        <f>SUM(M8:M11)</f>
        <v>0</v>
      </c>
      <c r="N7" s="1343">
        <f>SUM(L7:M7)</f>
        <v>203</v>
      </c>
      <c r="O7" s="93"/>
    </row>
    <row r="8" spans="1:15" ht="10.5" customHeight="1" x14ac:dyDescent="0.2">
      <c r="A8" s="523">
        <v>2</v>
      </c>
      <c r="B8" s="402"/>
      <c r="C8" s="402" t="s">
        <v>889</v>
      </c>
      <c r="D8" s="1381">
        <v>0</v>
      </c>
      <c r="E8" s="530">
        <v>0</v>
      </c>
      <c r="F8" s="530">
        <f>SUM(D8:E8)</f>
        <v>0</v>
      </c>
      <c r="G8" s="1382"/>
      <c r="H8" s="530">
        <v>3</v>
      </c>
      <c r="I8" s="530">
        <v>0</v>
      </c>
      <c r="J8" s="530">
        <f>SUM(H8:I8)</f>
        <v>3</v>
      </c>
      <c r="K8" s="1382"/>
      <c r="L8" s="530">
        <v>42</v>
      </c>
      <c r="M8" s="530">
        <v>0</v>
      </c>
      <c r="N8" s="530">
        <f>SUM(L8:M8)</f>
        <v>42</v>
      </c>
      <c r="O8" s="94"/>
    </row>
    <row r="9" spans="1:15" ht="10.5" customHeight="1" x14ac:dyDescent="0.2">
      <c r="A9" s="523">
        <v>3</v>
      </c>
      <c r="B9" s="402"/>
      <c r="C9" s="402" t="s">
        <v>617</v>
      </c>
      <c r="D9" s="1381">
        <v>0</v>
      </c>
      <c r="E9" s="530">
        <v>0</v>
      </c>
      <c r="F9" s="1383">
        <f>SUM(D9:E9)</f>
        <v>0</v>
      </c>
      <c r="G9" s="1382"/>
      <c r="H9" s="530">
        <v>1</v>
      </c>
      <c r="I9" s="530">
        <v>0</v>
      </c>
      <c r="J9" s="1383">
        <f>SUM(H9:I9)</f>
        <v>1</v>
      </c>
      <c r="K9" s="1382"/>
      <c r="L9" s="530">
        <v>105</v>
      </c>
      <c r="M9" s="530">
        <v>0</v>
      </c>
      <c r="N9" s="1383">
        <f>SUM(L9:M9)</f>
        <v>105</v>
      </c>
      <c r="O9" s="94"/>
    </row>
    <row r="10" spans="1:15" ht="10.5" customHeight="1" x14ac:dyDescent="0.2">
      <c r="A10" s="523">
        <v>4</v>
      </c>
      <c r="B10" s="402"/>
      <c r="C10" s="402" t="s">
        <v>838</v>
      </c>
      <c r="D10" s="1381">
        <v>0</v>
      </c>
      <c r="E10" s="530">
        <v>0</v>
      </c>
      <c r="F10" s="530">
        <f t="shared" ref="F10:F17" si="0">SUM(D10:E10)</f>
        <v>0</v>
      </c>
      <c r="G10" s="1382"/>
      <c r="H10" s="530">
        <v>5</v>
      </c>
      <c r="I10" s="530">
        <v>0</v>
      </c>
      <c r="J10" s="530">
        <f t="shared" ref="J10:J17" si="1">SUM(H10:I10)</f>
        <v>5</v>
      </c>
      <c r="K10" s="1382"/>
      <c r="L10" s="530">
        <v>56</v>
      </c>
      <c r="M10" s="530">
        <v>0</v>
      </c>
      <c r="N10" s="530">
        <f t="shared" ref="N10:N17" si="2">SUM(L10:M10)</f>
        <v>56</v>
      </c>
      <c r="O10" s="94"/>
    </row>
    <row r="11" spans="1:15" ht="10.5" customHeight="1" x14ac:dyDescent="0.2">
      <c r="A11" s="523">
        <v>5</v>
      </c>
      <c r="B11" s="402"/>
      <c r="C11" s="402" t="s">
        <v>618</v>
      </c>
      <c r="D11" s="1381">
        <v>0</v>
      </c>
      <c r="E11" s="530">
        <v>0</v>
      </c>
      <c r="F11" s="530">
        <f t="shared" si="0"/>
        <v>0</v>
      </c>
      <c r="G11" s="1382"/>
      <c r="H11" s="530">
        <v>0</v>
      </c>
      <c r="I11" s="530">
        <v>0</v>
      </c>
      <c r="J11" s="530">
        <f t="shared" si="1"/>
        <v>0</v>
      </c>
      <c r="K11" s="1382"/>
      <c r="L11" s="530">
        <v>0</v>
      </c>
      <c r="M11" s="530">
        <v>0</v>
      </c>
      <c r="N11" s="530">
        <f t="shared" si="2"/>
        <v>0</v>
      </c>
      <c r="O11" s="94"/>
    </row>
    <row r="12" spans="1:15" ht="10.5" customHeight="1" x14ac:dyDescent="0.2">
      <c r="A12" s="523">
        <v>6</v>
      </c>
      <c r="B12" s="2626" t="s">
        <v>842</v>
      </c>
      <c r="C12" s="2626"/>
      <c r="D12" s="1384">
        <f>SUM(D13:D17)</f>
        <v>0</v>
      </c>
      <c r="E12" s="1385">
        <f>SUM(E13:E17)</f>
        <v>0</v>
      </c>
      <c r="F12" s="1385">
        <f t="shared" si="0"/>
        <v>0</v>
      </c>
      <c r="G12" s="1386"/>
      <c r="H12" s="1385">
        <f>SUM(H13:H17)</f>
        <v>3</v>
      </c>
      <c r="I12" s="1385">
        <f>SUM(I13:I17)</f>
        <v>0</v>
      </c>
      <c r="J12" s="1385">
        <f t="shared" si="1"/>
        <v>3</v>
      </c>
      <c r="K12" s="1386"/>
      <c r="L12" s="1385">
        <f>SUM(L13:L17)</f>
        <v>1</v>
      </c>
      <c r="M12" s="1385">
        <f>SUM(M13:M17)</f>
        <v>0</v>
      </c>
      <c r="N12" s="1385">
        <f t="shared" si="2"/>
        <v>1</v>
      </c>
      <c r="O12" s="94"/>
    </row>
    <row r="13" spans="1:15" ht="10.5" customHeight="1" x14ac:dyDescent="0.2">
      <c r="A13" s="523">
        <v>7</v>
      </c>
      <c r="B13" s="402"/>
      <c r="C13" s="402" t="s">
        <v>619</v>
      </c>
      <c r="D13" s="1381">
        <v>0</v>
      </c>
      <c r="E13" s="530">
        <v>0</v>
      </c>
      <c r="F13" s="530">
        <f t="shared" si="0"/>
        <v>0</v>
      </c>
      <c r="G13" s="1382"/>
      <c r="H13" s="530">
        <v>0</v>
      </c>
      <c r="I13" s="530">
        <v>0</v>
      </c>
      <c r="J13" s="530">
        <f t="shared" si="1"/>
        <v>0</v>
      </c>
      <c r="K13" s="1382"/>
      <c r="L13" s="530">
        <v>0</v>
      </c>
      <c r="M13" s="530">
        <v>0</v>
      </c>
      <c r="N13" s="530">
        <f t="shared" si="2"/>
        <v>0</v>
      </c>
      <c r="O13" s="94"/>
    </row>
    <row r="14" spans="1:15" ht="10.5" customHeight="1" x14ac:dyDescent="0.2">
      <c r="A14" s="523">
        <v>8</v>
      </c>
      <c r="B14" s="402"/>
      <c r="C14" s="402" t="s">
        <v>620</v>
      </c>
      <c r="D14" s="1381">
        <v>0</v>
      </c>
      <c r="E14" s="530">
        <v>0</v>
      </c>
      <c r="F14" s="530">
        <f t="shared" si="0"/>
        <v>0</v>
      </c>
      <c r="G14" s="1382"/>
      <c r="H14" s="530">
        <v>0</v>
      </c>
      <c r="I14" s="530">
        <v>0</v>
      </c>
      <c r="J14" s="530">
        <f t="shared" si="1"/>
        <v>0</v>
      </c>
      <c r="K14" s="1382"/>
      <c r="L14" s="530">
        <v>1</v>
      </c>
      <c r="M14" s="530">
        <v>0</v>
      </c>
      <c r="N14" s="530">
        <f t="shared" si="2"/>
        <v>1</v>
      </c>
      <c r="O14" s="94"/>
    </row>
    <row r="15" spans="1:15" ht="10.5" customHeight="1" x14ac:dyDescent="0.2">
      <c r="A15" s="523">
        <v>9</v>
      </c>
      <c r="B15" s="402"/>
      <c r="C15" s="402" t="s">
        <v>839</v>
      </c>
      <c r="D15" s="1381">
        <v>0</v>
      </c>
      <c r="E15" s="530">
        <v>0</v>
      </c>
      <c r="F15" s="530">
        <f t="shared" si="0"/>
        <v>0</v>
      </c>
      <c r="G15" s="1382"/>
      <c r="H15" s="530">
        <v>1</v>
      </c>
      <c r="I15" s="530">
        <v>0</v>
      </c>
      <c r="J15" s="530">
        <f t="shared" si="1"/>
        <v>1</v>
      </c>
      <c r="K15" s="1382"/>
      <c r="L15" s="530">
        <v>0</v>
      </c>
      <c r="M15" s="530">
        <v>0</v>
      </c>
      <c r="N15" s="530">
        <f t="shared" si="2"/>
        <v>0</v>
      </c>
      <c r="O15" s="94"/>
    </row>
    <row r="16" spans="1:15" ht="10.5" customHeight="1" x14ac:dyDescent="0.2">
      <c r="A16" s="523">
        <v>10</v>
      </c>
      <c r="B16" s="402"/>
      <c r="C16" s="402" t="s">
        <v>840</v>
      </c>
      <c r="D16" s="1381">
        <v>0</v>
      </c>
      <c r="E16" s="530">
        <v>0</v>
      </c>
      <c r="F16" s="530">
        <f t="shared" si="0"/>
        <v>0</v>
      </c>
      <c r="G16" s="1382"/>
      <c r="H16" s="530">
        <v>2</v>
      </c>
      <c r="I16" s="530">
        <v>0</v>
      </c>
      <c r="J16" s="530">
        <f t="shared" si="1"/>
        <v>2</v>
      </c>
      <c r="K16" s="1382"/>
      <c r="L16" s="530">
        <v>0</v>
      </c>
      <c r="M16" s="530">
        <v>0</v>
      </c>
      <c r="N16" s="530">
        <f t="shared" si="2"/>
        <v>0</v>
      </c>
      <c r="O16" s="94"/>
    </row>
    <row r="17" spans="1:15" ht="12" customHeight="1" thickBot="1" x14ac:dyDescent="0.25">
      <c r="A17" s="169">
        <v>11</v>
      </c>
      <c r="B17" s="155"/>
      <c r="C17" s="155" t="s">
        <v>618</v>
      </c>
      <c r="D17" s="1387">
        <v>0</v>
      </c>
      <c r="E17" s="1388">
        <v>0</v>
      </c>
      <c r="F17" s="1388">
        <f t="shared" si="0"/>
        <v>0</v>
      </c>
      <c r="G17" s="1389"/>
      <c r="H17" s="1388">
        <v>0</v>
      </c>
      <c r="I17" s="1388">
        <v>0</v>
      </c>
      <c r="J17" s="1388">
        <f t="shared" si="1"/>
        <v>0</v>
      </c>
      <c r="K17" s="1389"/>
      <c r="L17" s="1388">
        <v>0</v>
      </c>
      <c r="M17" s="1388">
        <v>0</v>
      </c>
      <c r="N17" s="1388">
        <f t="shared" si="2"/>
        <v>0</v>
      </c>
      <c r="O17" s="96"/>
    </row>
    <row r="18" spans="1:15" s="1327" customFormat="1" ht="9" customHeight="1" x14ac:dyDescent="0.2">
      <c r="D18" s="39"/>
      <c r="E18" s="39"/>
      <c r="F18" s="39"/>
      <c r="G18" s="39"/>
      <c r="H18" s="39"/>
      <c r="I18" s="39"/>
      <c r="J18" s="39"/>
      <c r="K18" s="39"/>
      <c r="L18" s="39"/>
      <c r="M18" s="39"/>
      <c r="N18" s="39"/>
      <c r="O18" s="39"/>
    </row>
    <row r="19" spans="1:15" s="1327" customFormat="1" ht="10.5" customHeight="1" x14ac:dyDescent="0.2">
      <c r="A19" s="2328" t="s">
        <v>420</v>
      </c>
      <c r="B19" s="2328"/>
      <c r="C19" s="2328"/>
      <c r="D19" s="2550" t="s">
        <v>949</v>
      </c>
      <c r="E19" s="2551"/>
      <c r="F19" s="2551"/>
      <c r="G19" s="2551"/>
      <c r="H19" s="2551"/>
      <c r="I19" s="2551"/>
      <c r="J19" s="2551"/>
      <c r="K19" s="2551"/>
      <c r="L19" s="2551"/>
      <c r="M19" s="2551"/>
      <c r="N19" s="2551"/>
      <c r="O19" s="2552"/>
    </row>
    <row r="20" spans="1:15" s="1327" customFormat="1" ht="10.5" customHeight="1" x14ac:dyDescent="0.2">
      <c r="D20" s="90" t="s">
        <v>0</v>
      </c>
      <c r="E20" s="90" t="s">
        <v>1</v>
      </c>
      <c r="F20" s="90" t="s">
        <v>2</v>
      </c>
      <c r="G20" s="90"/>
      <c r="H20" s="90" t="s">
        <v>5</v>
      </c>
      <c r="I20" s="90" t="s">
        <v>6</v>
      </c>
      <c r="J20" s="90" t="s">
        <v>7</v>
      </c>
      <c r="K20" s="90"/>
      <c r="L20" s="90" t="s">
        <v>17</v>
      </c>
      <c r="M20" s="90" t="s">
        <v>18</v>
      </c>
      <c r="N20" s="90" t="s">
        <v>19</v>
      </c>
      <c r="O20" s="91"/>
    </row>
    <row r="21" spans="1:15" s="1327" customFormat="1" ht="12" customHeight="1" x14ac:dyDescent="0.2">
      <c r="A21" s="39"/>
      <c r="B21" s="39"/>
      <c r="C21" s="2"/>
      <c r="D21" s="2620" t="s">
        <v>1218</v>
      </c>
      <c r="E21" s="2620"/>
      <c r="F21" s="2620"/>
      <c r="G21" s="1570"/>
      <c r="H21" s="2620" t="s">
        <v>1219</v>
      </c>
      <c r="I21" s="2620"/>
      <c r="J21" s="2620"/>
      <c r="K21" s="1570"/>
      <c r="L21" s="2709" t="s">
        <v>615</v>
      </c>
      <c r="M21" s="2709"/>
      <c r="N21" s="2709"/>
      <c r="O21" s="41"/>
    </row>
    <row r="22" spans="1:15" s="1327" customFormat="1" ht="10.5" customHeight="1" x14ac:dyDescent="0.2">
      <c r="A22" s="2"/>
      <c r="B22" s="2"/>
      <c r="C22" s="2"/>
      <c r="D22" s="199" t="s">
        <v>836</v>
      </c>
      <c r="E22" s="199" t="s">
        <v>837</v>
      </c>
      <c r="F22" s="199" t="s">
        <v>616</v>
      </c>
      <c r="G22" s="1569"/>
      <c r="H22" s="199" t="s">
        <v>836</v>
      </c>
      <c r="I22" s="199" t="s">
        <v>837</v>
      </c>
      <c r="J22" s="199" t="s">
        <v>616</v>
      </c>
      <c r="K22" s="1569"/>
      <c r="L22" s="199" t="s">
        <v>836</v>
      </c>
      <c r="M22" s="199" t="s">
        <v>837</v>
      </c>
      <c r="N22" s="199" t="s">
        <v>616</v>
      </c>
      <c r="O22" s="1570"/>
    </row>
    <row r="23" spans="1:15" s="1327" customFormat="1" ht="10.5" customHeight="1" x14ac:dyDescent="0.2">
      <c r="A23" s="521">
        <v>1</v>
      </c>
      <c r="B23" s="2631" t="s">
        <v>841</v>
      </c>
      <c r="C23" s="2631"/>
      <c r="D23" s="1380">
        <f>SUM(D24:D27)</f>
        <v>0</v>
      </c>
      <c r="E23" s="1343">
        <f>SUM(E24:E27)</f>
        <v>0</v>
      </c>
      <c r="F23" s="1343">
        <f>SUM(D23:E23)</f>
        <v>0</v>
      </c>
      <c r="G23" s="171"/>
      <c r="H23" s="1343">
        <f>SUM(H24:H27)</f>
        <v>9</v>
      </c>
      <c r="I23" s="1343">
        <f>SUM(I24:I27)</f>
        <v>0</v>
      </c>
      <c r="J23" s="1343">
        <f>SUM(H23:I23)</f>
        <v>9</v>
      </c>
      <c r="K23" s="171"/>
      <c r="L23" s="1343">
        <f>SUM(L24:L27)</f>
        <v>294</v>
      </c>
      <c r="M23" s="1343">
        <f>SUM(M24:M27)</f>
        <v>0</v>
      </c>
      <c r="N23" s="1343">
        <f>SUM(L23:M23)</f>
        <v>294</v>
      </c>
      <c r="O23" s="93"/>
    </row>
    <row r="24" spans="1:15" s="1327" customFormat="1" ht="10.5" customHeight="1" x14ac:dyDescent="0.2">
      <c r="A24" s="523">
        <v>2</v>
      </c>
      <c r="B24" s="402"/>
      <c r="C24" s="402" t="s">
        <v>889</v>
      </c>
      <c r="D24" s="1381">
        <v>0</v>
      </c>
      <c r="E24" s="530">
        <v>0</v>
      </c>
      <c r="F24" s="530">
        <f>SUM(D24:E24)</f>
        <v>0</v>
      </c>
      <c r="G24" s="1382"/>
      <c r="H24" s="530">
        <v>4</v>
      </c>
      <c r="I24" s="530">
        <v>0</v>
      </c>
      <c r="J24" s="530">
        <f>SUM(H24:I24)</f>
        <v>4</v>
      </c>
      <c r="K24" s="1382"/>
      <c r="L24" s="530">
        <v>165</v>
      </c>
      <c r="M24" s="530">
        <v>0</v>
      </c>
      <c r="N24" s="530">
        <f>SUM(L24:M24)</f>
        <v>165</v>
      </c>
      <c r="O24" s="94"/>
    </row>
    <row r="25" spans="1:15" s="1327" customFormat="1" ht="10.5" customHeight="1" x14ac:dyDescent="0.2">
      <c r="A25" s="523">
        <v>3</v>
      </c>
      <c r="B25" s="402"/>
      <c r="C25" s="402" t="s">
        <v>617</v>
      </c>
      <c r="D25" s="1381">
        <v>0</v>
      </c>
      <c r="E25" s="530">
        <v>0</v>
      </c>
      <c r="F25" s="1383">
        <f>SUM(D25:E25)</f>
        <v>0</v>
      </c>
      <c r="G25" s="1382"/>
      <c r="H25" s="530">
        <v>1</v>
      </c>
      <c r="I25" s="530">
        <v>0</v>
      </c>
      <c r="J25" s="1383">
        <f>SUM(H25:I25)</f>
        <v>1</v>
      </c>
      <c r="K25" s="1382"/>
      <c r="L25" s="530">
        <v>52</v>
      </c>
      <c r="M25" s="530">
        <v>0</v>
      </c>
      <c r="N25" s="1383">
        <f>SUM(L25:M25)</f>
        <v>52</v>
      </c>
      <c r="O25" s="94"/>
    </row>
    <row r="26" spans="1:15" s="1327" customFormat="1" ht="10.5" customHeight="1" x14ac:dyDescent="0.2">
      <c r="A26" s="523">
        <v>4</v>
      </c>
      <c r="B26" s="402"/>
      <c r="C26" s="402" t="s">
        <v>838</v>
      </c>
      <c r="D26" s="1381">
        <v>0</v>
      </c>
      <c r="E26" s="530">
        <v>0</v>
      </c>
      <c r="F26" s="530">
        <f t="shared" ref="F26:F33" si="3">SUM(D26:E26)</f>
        <v>0</v>
      </c>
      <c r="G26" s="1382"/>
      <c r="H26" s="530">
        <v>4</v>
      </c>
      <c r="I26" s="530">
        <v>0</v>
      </c>
      <c r="J26" s="530">
        <f t="shared" ref="J26:J33" si="4">SUM(H26:I26)</f>
        <v>4</v>
      </c>
      <c r="K26" s="1382"/>
      <c r="L26" s="530">
        <v>77</v>
      </c>
      <c r="M26" s="530">
        <v>0</v>
      </c>
      <c r="N26" s="530">
        <f t="shared" ref="N26:N33" si="5">SUM(L26:M26)</f>
        <v>77</v>
      </c>
      <c r="O26" s="94"/>
    </row>
    <row r="27" spans="1:15" s="1327" customFormat="1" ht="10.5" customHeight="1" x14ac:dyDescent="0.2">
      <c r="A27" s="523">
        <v>5</v>
      </c>
      <c r="B27" s="402"/>
      <c r="C27" s="402" t="s">
        <v>618</v>
      </c>
      <c r="D27" s="1381">
        <v>0</v>
      </c>
      <c r="E27" s="530">
        <v>0</v>
      </c>
      <c r="F27" s="530">
        <f t="shared" si="3"/>
        <v>0</v>
      </c>
      <c r="G27" s="1382"/>
      <c r="H27" s="530">
        <v>0</v>
      </c>
      <c r="I27" s="530">
        <v>0</v>
      </c>
      <c r="J27" s="530">
        <f t="shared" si="4"/>
        <v>0</v>
      </c>
      <c r="K27" s="1382"/>
      <c r="L27" s="530">
        <v>0</v>
      </c>
      <c r="M27" s="530">
        <v>0</v>
      </c>
      <c r="N27" s="530">
        <f t="shared" si="5"/>
        <v>0</v>
      </c>
      <c r="O27" s="94"/>
    </row>
    <row r="28" spans="1:15" s="1327" customFormat="1" ht="10.5" customHeight="1" x14ac:dyDescent="0.2">
      <c r="A28" s="523">
        <v>6</v>
      </c>
      <c r="B28" s="2626" t="s">
        <v>842</v>
      </c>
      <c r="C28" s="2626"/>
      <c r="D28" s="1384">
        <f>SUM(D29:D33)</f>
        <v>0</v>
      </c>
      <c r="E28" s="1385">
        <f>SUM(E29:E33)</f>
        <v>0</v>
      </c>
      <c r="F28" s="1385">
        <f t="shared" si="3"/>
        <v>0</v>
      </c>
      <c r="G28" s="1386"/>
      <c r="H28" s="1385">
        <f>SUM(H29:H33)</f>
        <v>4</v>
      </c>
      <c r="I28" s="1385">
        <f>SUM(I29:I33)</f>
        <v>0</v>
      </c>
      <c r="J28" s="1385">
        <f t="shared" si="4"/>
        <v>4</v>
      </c>
      <c r="K28" s="1386"/>
      <c r="L28" s="1385">
        <f>SUM(L29:L33)</f>
        <v>2</v>
      </c>
      <c r="M28" s="1385">
        <f>SUM(M29:M33)</f>
        <v>0</v>
      </c>
      <c r="N28" s="1385">
        <f t="shared" si="5"/>
        <v>2</v>
      </c>
      <c r="O28" s="94"/>
    </row>
    <row r="29" spans="1:15" s="1327" customFormat="1" ht="10.5" customHeight="1" x14ac:dyDescent="0.2">
      <c r="A29" s="523">
        <v>7</v>
      </c>
      <c r="B29" s="402"/>
      <c r="C29" s="402" t="s">
        <v>619</v>
      </c>
      <c r="D29" s="1381">
        <v>0</v>
      </c>
      <c r="E29" s="530">
        <v>0</v>
      </c>
      <c r="F29" s="530">
        <f t="shared" si="3"/>
        <v>0</v>
      </c>
      <c r="G29" s="1382"/>
      <c r="H29" s="530">
        <v>0</v>
      </c>
      <c r="I29" s="530">
        <v>0</v>
      </c>
      <c r="J29" s="530">
        <f t="shared" si="4"/>
        <v>0</v>
      </c>
      <c r="K29" s="1382"/>
      <c r="L29" s="530">
        <v>0</v>
      </c>
      <c r="M29" s="530">
        <v>0</v>
      </c>
      <c r="N29" s="530">
        <f t="shared" si="5"/>
        <v>0</v>
      </c>
      <c r="O29" s="94"/>
    </row>
    <row r="30" spans="1:15" s="1327" customFormat="1" ht="10.5" customHeight="1" x14ac:dyDescent="0.2">
      <c r="A30" s="523">
        <v>8</v>
      </c>
      <c r="B30" s="402"/>
      <c r="C30" s="402" t="s">
        <v>620</v>
      </c>
      <c r="D30" s="1381">
        <v>0</v>
      </c>
      <c r="E30" s="530">
        <v>0</v>
      </c>
      <c r="F30" s="530">
        <f t="shared" si="3"/>
        <v>0</v>
      </c>
      <c r="G30" s="1382"/>
      <c r="H30" s="530">
        <v>0</v>
      </c>
      <c r="I30" s="530">
        <v>0</v>
      </c>
      <c r="J30" s="530">
        <f t="shared" si="4"/>
        <v>0</v>
      </c>
      <c r="K30" s="1382"/>
      <c r="L30" s="530">
        <v>1</v>
      </c>
      <c r="M30" s="530">
        <v>0</v>
      </c>
      <c r="N30" s="530">
        <f t="shared" si="5"/>
        <v>1</v>
      </c>
      <c r="O30" s="94"/>
    </row>
    <row r="31" spans="1:15" s="1327" customFormat="1" ht="10.5" customHeight="1" x14ac:dyDescent="0.2">
      <c r="A31" s="523">
        <v>9</v>
      </c>
      <c r="B31" s="402"/>
      <c r="C31" s="402" t="s">
        <v>839</v>
      </c>
      <c r="D31" s="1381">
        <v>0</v>
      </c>
      <c r="E31" s="530">
        <v>0</v>
      </c>
      <c r="F31" s="530">
        <f t="shared" si="3"/>
        <v>0</v>
      </c>
      <c r="G31" s="1382"/>
      <c r="H31" s="530">
        <v>3</v>
      </c>
      <c r="I31" s="530">
        <v>0</v>
      </c>
      <c r="J31" s="530">
        <f t="shared" si="4"/>
        <v>3</v>
      </c>
      <c r="K31" s="1382"/>
      <c r="L31" s="530">
        <v>1</v>
      </c>
      <c r="M31" s="530">
        <v>0</v>
      </c>
      <c r="N31" s="530">
        <f t="shared" si="5"/>
        <v>1</v>
      </c>
      <c r="O31" s="94"/>
    </row>
    <row r="32" spans="1:15" s="1327" customFormat="1" ht="10.5" customHeight="1" x14ac:dyDescent="0.2">
      <c r="A32" s="523">
        <v>10</v>
      </c>
      <c r="B32" s="402"/>
      <c r="C32" s="402" t="s">
        <v>840</v>
      </c>
      <c r="D32" s="1381">
        <v>0</v>
      </c>
      <c r="E32" s="530">
        <v>0</v>
      </c>
      <c r="F32" s="530">
        <f t="shared" si="3"/>
        <v>0</v>
      </c>
      <c r="G32" s="1382"/>
      <c r="H32" s="530">
        <v>1</v>
      </c>
      <c r="I32" s="530">
        <v>0</v>
      </c>
      <c r="J32" s="530">
        <f t="shared" si="4"/>
        <v>1</v>
      </c>
      <c r="K32" s="1382"/>
      <c r="L32" s="530">
        <v>0</v>
      </c>
      <c r="M32" s="530">
        <v>0</v>
      </c>
      <c r="N32" s="530">
        <f t="shared" si="5"/>
        <v>0</v>
      </c>
      <c r="O32" s="94"/>
    </row>
    <row r="33" spans="1:15" s="1327" customFormat="1" ht="12" customHeight="1" thickBot="1" x14ac:dyDescent="0.25">
      <c r="A33" s="169">
        <v>11</v>
      </c>
      <c r="B33" s="155"/>
      <c r="C33" s="155" t="s">
        <v>618</v>
      </c>
      <c r="D33" s="1387">
        <v>0</v>
      </c>
      <c r="E33" s="1388">
        <v>0</v>
      </c>
      <c r="F33" s="1388">
        <f t="shared" si="3"/>
        <v>0</v>
      </c>
      <c r="G33" s="1389"/>
      <c r="H33" s="1388">
        <v>0</v>
      </c>
      <c r="I33" s="1388">
        <v>0</v>
      </c>
      <c r="J33" s="1388">
        <f t="shared" si="4"/>
        <v>0</v>
      </c>
      <c r="K33" s="1389"/>
      <c r="L33" s="1388">
        <v>0</v>
      </c>
      <c r="M33" s="1388">
        <v>0</v>
      </c>
      <c r="N33" s="1388">
        <f t="shared" si="5"/>
        <v>0</v>
      </c>
      <c r="O33" s="96"/>
    </row>
    <row r="34" spans="1:15" ht="9" customHeight="1" x14ac:dyDescent="0.2">
      <c r="D34" s="39"/>
      <c r="E34" s="39"/>
      <c r="F34" s="39"/>
      <c r="G34" s="39"/>
      <c r="H34" s="39"/>
      <c r="I34" s="39"/>
      <c r="J34" s="39"/>
      <c r="K34" s="39"/>
      <c r="L34" s="39"/>
      <c r="M34" s="39"/>
      <c r="N34" s="39"/>
      <c r="O34" s="39"/>
    </row>
    <row r="35" spans="1:15" s="1327" customFormat="1" ht="10.5" customHeight="1" x14ac:dyDescent="0.2">
      <c r="A35" s="2328" t="s">
        <v>420</v>
      </c>
      <c r="B35" s="2328"/>
      <c r="C35" s="2328"/>
      <c r="D35" s="2550" t="s">
        <v>102</v>
      </c>
      <c r="E35" s="2551"/>
      <c r="F35" s="2551"/>
      <c r="G35" s="2551"/>
      <c r="H35" s="2551"/>
      <c r="I35" s="2551"/>
      <c r="J35" s="2551"/>
      <c r="K35" s="2551"/>
      <c r="L35" s="2551"/>
      <c r="M35" s="2551"/>
      <c r="N35" s="2551"/>
      <c r="O35" s="2552"/>
    </row>
    <row r="36" spans="1:15" s="1327" customFormat="1" ht="10.5" customHeight="1" x14ac:dyDescent="0.2">
      <c r="D36" s="90" t="s">
        <v>0</v>
      </c>
      <c r="E36" s="90" t="s">
        <v>1</v>
      </c>
      <c r="F36" s="90" t="s">
        <v>2</v>
      </c>
      <c r="G36" s="90"/>
      <c r="H36" s="90" t="s">
        <v>5</v>
      </c>
      <c r="I36" s="90" t="s">
        <v>6</v>
      </c>
      <c r="J36" s="90" t="s">
        <v>7</v>
      </c>
      <c r="K36" s="90"/>
      <c r="L36" s="90" t="s">
        <v>17</v>
      </c>
      <c r="M36" s="90" t="s">
        <v>18</v>
      </c>
      <c r="N36" s="90" t="s">
        <v>19</v>
      </c>
      <c r="O36" s="91"/>
    </row>
    <row r="37" spans="1:15" s="1327" customFormat="1" ht="12" customHeight="1" x14ac:dyDescent="0.2">
      <c r="A37" s="39"/>
      <c r="B37" s="39"/>
      <c r="C37" s="2"/>
      <c r="D37" s="2620" t="s">
        <v>1218</v>
      </c>
      <c r="E37" s="2620"/>
      <c r="F37" s="2620"/>
      <c r="G37" s="1570"/>
      <c r="H37" s="2620" t="s">
        <v>1219</v>
      </c>
      <c r="I37" s="2620"/>
      <c r="J37" s="2620"/>
      <c r="K37" s="1570"/>
      <c r="L37" s="2709" t="s">
        <v>615</v>
      </c>
      <c r="M37" s="2709"/>
      <c r="N37" s="2709"/>
      <c r="O37" s="41"/>
    </row>
    <row r="38" spans="1:15" s="1327" customFormat="1" ht="10.5" customHeight="1" x14ac:dyDescent="0.2">
      <c r="A38" s="2"/>
      <c r="B38" s="2"/>
      <c r="C38" s="2"/>
      <c r="D38" s="199" t="s">
        <v>836</v>
      </c>
      <c r="E38" s="199" t="s">
        <v>837</v>
      </c>
      <c r="F38" s="199" t="s">
        <v>616</v>
      </c>
      <c r="G38" s="1569"/>
      <c r="H38" s="199" t="s">
        <v>836</v>
      </c>
      <c r="I38" s="199" t="s">
        <v>837</v>
      </c>
      <c r="J38" s="199" t="s">
        <v>616</v>
      </c>
      <c r="K38" s="1569"/>
      <c r="L38" s="199" t="s">
        <v>836</v>
      </c>
      <c r="M38" s="199" t="s">
        <v>837</v>
      </c>
      <c r="N38" s="199" t="s">
        <v>616</v>
      </c>
      <c r="O38" s="1570"/>
    </row>
    <row r="39" spans="1:15" s="1327" customFormat="1" ht="10.5" customHeight="1" x14ac:dyDescent="0.2">
      <c r="A39" s="521">
        <v>1</v>
      </c>
      <c r="B39" s="2631" t="s">
        <v>841</v>
      </c>
      <c r="C39" s="2631"/>
      <c r="D39" s="522">
        <f>SUM(D40:D43)</f>
        <v>2</v>
      </c>
      <c r="E39" s="175">
        <f>SUM(E40:E43)</f>
        <v>0</v>
      </c>
      <c r="F39" s="175">
        <f>SUM(D39:E39)</f>
        <v>2</v>
      </c>
      <c r="G39" s="170"/>
      <c r="H39" s="175">
        <f>SUM(H40:H43)</f>
        <v>7</v>
      </c>
      <c r="I39" s="175">
        <f>SUM(I40:I43)</f>
        <v>0</v>
      </c>
      <c r="J39" s="175">
        <f>SUM(H39:I39)</f>
        <v>7</v>
      </c>
      <c r="K39" s="170"/>
      <c r="L39" s="175">
        <f>SUM(L40:L43)</f>
        <v>238</v>
      </c>
      <c r="M39" s="175">
        <f>SUM(M40:M43)</f>
        <v>0</v>
      </c>
      <c r="N39" s="175">
        <f>SUM(L39:M39)</f>
        <v>238</v>
      </c>
      <c r="O39" s="93"/>
    </row>
    <row r="40" spans="1:15" s="1327" customFormat="1" ht="10.5" customHeight="1" x14ac:dyDescent="0.2">
      <c r="A40" s="523">
        <v>2</v>
      </c>
      <c r="B40" s="402"/>
      <c r="C40" s="402" t="s">
        <v>889</v>
      </c>
      <c r="D40" s="524">
        <v>0</v>
      </c>
      <c r="E40" s="525">
        <v>0</v>
      </c>
      <c r="F40" s="525">
        <f>SUM(D40:E40)</f>
        <v>0</v>
      </c>
      <c r="G40" s="526"/>
      <c r="H40" s="525">
        <v>2</v>
      </c>
      <c r="I40" s="525">
        <v>0</v>
      </c>
      <c r="J40" s="525">
        <f>SUM(H40:I40)</f>
        <v>2</v>
      </c>
      <c r="K40" s="526"/>
      <c r="L40" s="525">
        <v>124</v>
      </c>
      <c r="M40" s="525">
        <v>0</v>
      </c>
      <c r="N40" s="525">
        <f>SUM(L40:M40)</f>
        <v>124</v>
      </c>
      <c r="O40" s="94"/>
    </row>
    <row r="41" spans="1:15" s="1327" customFormat="1" ht="10.5" customHeight="1" x14ac:dyDescent="0.2">
      <c r="A41" s="523">
        <v>3</v>
      </c>
      <c r="B41" s="402"/>
      <c r="C41" s="402" t="s">
        <v>617</v>
      </c>
      <c r="D41" s="524">
        <v>2</v>
      </c>
      <c r="E41" s="525">
        <v>0</v>
      </c>
      <c r="F41" s="1307">
        <f>SUM(D41:E41)</f>
        <v>2</v>
      </c>
      <c r="G41" s="526"/>
      <c r="H41" s="525">
        <v>1</v>
      </c>
      <c r="I41" s="525">
        <v>0</v>
      </c>
      <c r="J41" s="1307">
        <f>SUM(H41:I41)</f>
        <v>1</v>
      </c>
      <c r="K41" s="526"/>
      <c r="L41" s="525">
        <v>85</v>
      </c>
      <c r="M41" s="525">
        <v>0</v>
      </c>
      <c r="N41" s="1307">
        <f>SUM(L41:M41)</f>
        <v>85</v>
      </c>
      <c r="O41" s="94"/>
    </row>
    <row r="42" spans="1:15" s="1327" customFormat="1" ht="10.5" customHeight="1" x14ac:dyDescent="0.2">
      <c r="A42" s="523">
        <v>4</v>
      </c>
      <c r="B42" s="402"/>
      <c r="C42" s="402" t="s">
        <v>838</v>
      </c>
      <c r="D42" s="524">
        <v>0</v>
      </c>
      <c r="E42" s="525">
        <v>0</v>
      </c>
      <c r="F42" s="525">
        <f t="shared" ref="F42:F49" si="6">SUM(D42:E42)</f>
        <v>0</v>
      </c>
      <c r="G42" s="526"/>
      <c r="H42" s="525">
        <v>4</v>
      </c>
      <c r="I42" s="525">
        <v>0</v>
      </c>
      <c r="J42" s="525">
        <f t="shared" ref="J42:J49" si="7">SUM(H42:I42)</f>
        <v>4</v>
      </c>
      <c r="K42" s="526"/>
      <c r="L42" s="525">
        <v>29</v>
      </c>
      <c r="M42" s="525">
        <v>0</v>
      </c>
      <c r="N42" s="525">
        <f t="shared" ref="N42:N49" si="8">SUM(L42:M42)</f>
        <v>29</v>
      </c>
      <c r="O42" s="94"/>
    </row>
    <row r="43" spans="1:15" s="1327" customFormat="1" ht="10.5" customHeight="1" x14ac:dyDescent="0.2">
      <c r="A43" s="523">
        <v>5</v>
      </c>
      <c r="B43" s="402"/>
      <c r="C43" s="402" t="s">
        <v>618</v>
      </c>
      <c r="D43" s="524">
        <v>0</v>
      </c>
      <c r="E43" s="525">
        <v>0</v>
      </c>
      <c r="F43" s="525">
        <f t="shared" si="6"/>
        <v>0</v>
      </c>
      <c r="G43" s="526"/>
      <c r="H43" s="525">
        <v>0</v>
      </c>
      <c r="I43" s="525">
        <v>0</v>
      </c>
      <c r="J43" s="525">
        <f t="shared" si="7"/>
        <v>0</v>
      </c>
      <c r="K43" s="526"/>
      <c r="L43" s="525">
        <v>0</v>
      </c>
      <c r="M43" s="525">
        <v>0</v>
      </c>
      <c r="N43" s="525">
        <f t="shared" si="8"/>
        <v>0</v>
      </c>
      <c r="O43" s="94"/>
    </row>
    <row r="44" spans="1:15" s="1327" customFormat="1" ht="10.5" customHeight="1" x14ac:dyDescent="0.2">
      <c r="A44" s="523">
        <v>6</v>
      </c>
      <c r="B44" s="2626" t="s">
        <v>842</v>
      </c>
      <c r="C44" s="2626"/>
      <c r="D44" s="527">
        <f>SUM(D45:D49)</f>
        <v>0</v>
      </c>
      <c r="E44" s="528">
        <f>SUM(E45:E49)</f>
        <v>0</v>
      </c>
      <c r="F44" s="528">
        <f t="shared" si="6"/>
        <v>0</v>
      </c>
      <c r="G44" s="529"/>
      <c r="H44" s="528">
        <f>SUM(H45:H49)</f>
        <v>3</v>
      </c>
      <c r="I44" s="528">
        <f>SUM(I45:I49)</f>
        <v>0</v>
      </c>
      <c r="J44" s="528">
        <f t="shared" si="7"/>
        <v>3</v>
      </c>
      <c r="K44" s="529"/>
      <c r="L44" s="528">
        <f>SUM(L45:L49)</f>
        <v>2</v>
      </c>
      <c r="M44" s="528">
        <f>SUM(M45:M49)</f>
        <v>0</v>
      </c>
      <c r="N44" s="528">
        <f t="shared" si="8"/>
        <v>2</v>
      </c>
      <c r="O44" s="94"/>
    </row>
    <row r="45" spans="1:15" s="1327" customFormat="1" ht="10.5" customHeight="1" x14ac:dyDescent="0.2">
      <c r="A45" s="523">
        <v>7</v>
      </c>
      <c r="B45" s="402"/>
      <c r="C45" s="402" t="s">
        <v>619</v>
      </c>
      <c r="D45" s="524">
        <v>0</v>
      </c>
      <c r="E45" s="525">
        <v>0</v>
      </c>
      <c r="F45" s="525">
        <f t="shared" si="6"/>
        <v>0</v>
      </c>
      <c r="G45" s="526"/>
      <c r="H45" s="525">
        <v>0</v>
      </c>
      <c r="I45" s="525">
        <v>0</v>
      </c>
      <c r="J45" s="525">
        <f t="shared" si="7"/>
        <v>0</v>
      </c>
      <c r="K45" s="526"/>
      <c r="L45" s="525">
        <v>0</v>
      </c>
      <c r="M45" s="525">
        <v>0</v>
      </c>
      <c r="N45" s="525">
        <f t="shared" si="8"/>
        <v>0</v>
      </c>
      <c r="O45" s="94"/>
    </row>
    <row r="46" spans="1:15" s="1327" customFormat="1" ht="10.5" customHeight="1" x14ac:dyDescent="0.2">
      <c r="A46" s="523">
        <v>8</v>
      </c>
      <c r="B46" s="402"/>
      <c r="C46" s="402" t="s">
        <v>620</v>
      </c>
      <c r="D46" s="524">
        <v>0</v>
      </c>
      <c r="E46" s="525">
        <v>0</v>
      </c>
      <c r="F46" s="525">
        <f t="shared" si="6"/>
        <v>0</v>
      </c>
      <c r="G46" s="526"/>
      <c r="H46" s="525">
        <v>0</v>
      </c>
      <c r="I46" s="525">
        <v>0</v>
      </c>
      <c r="J46" s="525">
        <f t="shared" si="7"/>
        <v>0</v>
      </c>
      <c r="K46" s="526"/>
      <c r="L46" s="525">
        <v>1</v>
      </c>
      <c r="M46" s="525">
        <v>0</v>
      </c>
      <c r="N46" s="525">
        <f t="shared" si="8"/>
        <v>1</v>
      </c>
      <c r="O46" s="94"/>
    </row>
    <row r="47" spans="1:15" s="1327" customFormat="1" ht="10.5" customHeight="1" x14ac:dyDescent="0.2">
      <c r="A47" s="523">
        <v>9</v>
      </c>
      <c r="B47" s="402"/>
      <c r="C47" s="402" t="s">
        <v>839</v>
      </c>
      <c r="D47" s="524">
        <v>0</v>
      </c>
      <c r="E47" s="525">
        <v>0</v>
      </c>
      <c r="F47" s="525">
        <f t="shared" si="6"/>
        <v>0</v>
      </c>
      <c r="G47" s="526"/>
      <c r="H47" s="530">
        <v>2</v>
      </c>
      <c r="I47" s="525">
        <v>0</v>
      </c>
      <c r="J47" s="525">
        <f t="shared" si="7"/>
        <v>2</v>
      </c>
      <c r="K47" s="526"/>
      <c r="L47" s="525">
        <v>1</v>
      </c>
      <c r="M47" s="525">
        <v>0</v>
      </c>
      <c r="N47" s="525">
        <f t="shared" si="8"/>
        <v>1</v>
      </c>
      <c r="O47" s="94"/>
    </row>
    <row r="48" spans="1:15" s="1327" customFormat="1" ht="10.5" customHeight="1" x14ac:dyDescent="0.2">
      <c r="A48" s="523">
        <v>10</v>
      </c>
      <c r="B48" s="402"/>
      <c r="C48" s="402" t="s">
        <v>840</v>
      </c>
      <c r="D48" s="524">
        <v>0</v>
      </c>
      <c r="E48" s="525">
        <v>0</v>
      </c>
      <c r="F48" s="525">
        <f t="shared" si="6"/>
        <v>0</v>
      </c>
      <c r="G48" s="526"/>
      <c r="H48" s="525">
        <v>1</v>
      </c>
      <c r="I48" s="525">
        <v>0</v>
      </c>
      <c r="J48" s="525">
        <f t="shared" si="7"/>
        <v>1</v>
      </c>
      <c r="K48" s="526"/>
      <c r="L48" s="525">
        <v>0</v>
      </c>
      <c r="M48" s="525">
        <v>0</v>
      </c>
      <c r="N48" s="525">
        <f t="shared" si="8"/>
        <v>0</v>
      </c>
      <c r="O48" s="94"/>
    </row>
    <row r="49" spans="1:15" s="1327" customFormat="1" ht="12" customHeight="1" thickBot="1" x14ac:dyDescent="0.25">
      <c r="A49" s="169">
        <v>11</v>
      </c>
      <c r="B49" s="155"/>
      <c r="C49" s="155" t="s">
        <v>618</v>
      </c>
      <c r="D49" s="531">
        <v>0</v>
      </c>
      <c r="E49" s="532">
        <v>0</v>
      </c>
      <c r="F49" s="532">
        <f t="shared" si="6"/>
        <v>0</v>
      </c>
      <c r="G49" s="533"/>
      <c r="H49" s="532">
        <v>0</v>
      </c>
      <c r="I49" s="532">
        <v>0</v>
      </c>
      <c r="J49" s="532">
        <f t="shared" si="7"/>
        <v>0</v>
      </c>
      <c r="K49" s="533"/>
      <c r="L49" s="532">
        <v>0</v>
      </c>
      <c r="M49" s="532">
        <v>0</v>
      </c>
      <c r="N49" s="532">
        <f t="shared" si="8"/>
        <v>0</v>
      </c>
      <c r="O49" s="96"/>
    </row>
    <row r="50" spans="1:15" ht="3.75" customHeight="1" x14ac:dyDescent="0.2">
      <c r="A50" s="2710"/>
      <c r="B50" s="2710"/>
      <c r="C50" s="2710"/>
      <c r="D50" s="2710"/>
      <c r="E50" s="2710"/>
      <c r="F50" s="2710"/>
      <c r="G50" s="2710"/>
      <c r="H50" s="2710"/>
      <c r="I50" s="2710"/>
      <c r="J50" s="2710"/>
      <c r="K50" s="2710"/>
      <c r="L50" s="2710"/>
      <c r="M50" s="2710"/>
      <c r="N50" s="2710"/>
      <c r="O50" s="2710"/>
    </row>
    <row r="51" spans="1:15" s="534" customFormat="1" ht="11.1" customHeight="1" x14ac:dyDescent="0.15">
      <c r="A51" s="1375" t="s">
        <v>907</v>
      </c>
      <c r="B51" s="2625" t="s">
        <v>843</v>
      </c>
      <c r="C51" s="2625"/>
      <c r="D51" s="2625"/>
      <c r="E51" s="2625"/>
      <c r="F51" s="2625"/>
      <c r="G51" s="2625"/>
      <c r="H51" s="2625"/>
      <c r="I51" s="2625"/>
      <c r="J51" s="2625"/>
      <c r="K51" s="2625"/>
      <c r="L51" s="2625"/>
      <c r="M51" s="2625"/>
      <c r="N51" s="2625"/>
      <c r="O51" s="2625"/>
    </row>
    <row r="52" spans="1:15" s="130" customFormat="1" ht="11.1" customHeight="1" x14ac:dyDescent="0.15">
      <c r="A52" s="1375" t="s">
        <v>908</v>
      </c>
      <c r="B52" s="2625" t="s">
        <v>844</v>
      </c>
      <c r="C52" s="2625"/>
      <c r="D52" s="2625"/>
      <c r="E52" s="2625"/>
      <c r="F52" s="2625"/>
      <c r="G52" s="2625"/>
      <c r="H52" s="2625"/>
      <c r="I52" s="2625"/>
      <c r="J52" s="2625"/>
      <c r="K52" s="2625"/>
      <c r="L52" s="2625"/>
      <c r="M52" s="2625"/>
      <c r="N52" s="2625"/>
      <c r="O52" s="2625"/>
    </row>
    <row r="53" spans="1:15" s="130" customFormat="1" ht="11.1" customHeight="1" x14ac:dyDescent="0.15">
      <c r="A53" s="1375" t="s">
        <v>911</v>
      </c>
      <c r="B53" s="2625" t="s">
        <v>845</v>
      </c>
      <c r="C53" s="2625"/>
      <c r="D53" s="2625"/>
      <c r="E53" s="2625"/>
      <c r="F53" s="2625"/>
      <c r="G53" s="2625"/>
      <c r="H53" s="2625"/>
      <c r="I53" s="2625"/>
      <c r="J53" s="2625"/>
      <c r="K53" s="2625"/>
      <c r="L53" s="2625"/>
      <c r="M53" s="2625"/>
      <c r="N53" s="2625"/>
      <c r="O53" s="2625"/>
    </row>
  </sheetData>
  <sheetProtection formatCells="0" formatColumns="0" formatRows="0" sort="0" autoFilter="0" pivotTables="0"/>
  <mergeCells count="26">
    <mergeCell ref="A1:O1"/>
    <mergeCell ref="A35:C35"/>
    <mergeCell ref="D35:O35"/>
    <mergeCell ref="D37:F37"/>
    <mergeCell ref="H37:J37"/>
    <mergeCell ref="L37:N37"/>
    <mergeCell ref="A3:C3"/>
    <mergeCell ref="D3:O3"/>
    <mergeCell ref="D5:F5"/>
    <mergeCell ref="H5:J5"/>
    <mergeCell ref="L5:N5"/>
    <mergeCell ref="B7:C7"/>
    <mergeCell ref="B12:C12"/>
    <mergeCell ref="A19:C19"/>
    <mergeCell ref="D19:O19"/>
    <mergeCell ref="D21:F21"/>
    <mergeCell ref="H21:J21"/>
    <mergeCell ref="L21:N21"/>
    <mergeCell ref="B23:C23"/>
    <mergeCell ref="B28:C28"/>
    <mergeCell ref="B53:O53"/>
    <mergeCell ref="B39:C39"/>
    <mergeCell ref="B44:C44"/>
    <mergeCell ref="A50:O50"/>
    <mergeCell ref="B51:O51"/>
    <mergeCell ref="B52:O52"/>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zoomScaleNormal="100" zoomScaleSheetLayoutView="100" workbookViewId="0">
      <selection activeCell="Q29" sqref="Q29:T29"/>
    </sheetView>
  </sheetViews>
  <sheetFormatPr defaultColWidth="9.140625" defaultRowHeight="9" customHeight="1" x14ac:dyDescent="0.2"/>
  <cols>
    <col min="1" max="1" width="2.85546875" style="15" customWidth="1"/>
    <col min="2" max="4" width="1.28515625" style="15" customWidth="1"/>
    <col min="5" max="5" width="23.85546875" style="15" customWidth="1"/>
    <col min="6" max="7" width="7" style="15" customWidth="1"/>
    <col min="8" max="10" width="7.7109375" style="15" customWidth="1"/>
    <col min="11" max="11" width="1.28515625" style="15" customWidth="1"/>
    <col min="12" max="12" width="8.28515625" style="15" customWidth="1"/>
    <col min="13" max="13" width="9.5703125" style="15" customWidth="1"/>
    <col min="14" max="14" width="6.42578125" style="15" customWidth="1"/>
    <col min="15" max="15" width="7.85546875" style="15" customWidth="1"/>
    <col min="16" max="16" width="1.28515625" style="15" customWidth="1"/>
    <col min="17" max="17" width="9.5703125" style="15" customWidth="1"/>
    <col min="18" max="18" width="10.140625" style="15" customWidth="1"/>
    <col min="19" max="19" width="5.7109375" style="15" customWidth="1"/>
    <col min="20" max="20" width="6.85546875" style="15" customWidth="1"/>
    <col min="21" max="21" width="1.28515625" style="15" customWidth="1"/>
    <col min="22" max="22" width="9.42578125" style="15" customWidth="1"/>
    <col min="23" max="23" width="9.85546875" style="15" customWidth="1"/>
    <col min="24" max="24" width="6.7109375" style="15" customWidth="1"/>
    <col min="25" max="25" width="6.85546875" style="15" customWidth="1"/>
    <col min="26" max="26" width="1.28515625" style="15" customWidth="1"/>
    <col min="27" max="27" width="9.140625" style="15" customWidth="1"/>
    <col min="28" max="16384" width="9.140625" style="15"/>
  </cols>
  <sheetData>
    <row r="1" spans="1:26" ht="33.75" customHeight="1" x14ac:dyDescent="0.25">
      <c r="A1" s="2398" t="s">
        <v>1221</v>
      </c>
      <c r="B1" s="2398"/>
      <c r="C1" s="2398"/>
      <c r="D1" s="2398"/>
      <c r="E1" s="2398"/>
      <c r="F1" s="2398"/>
      <c r="G1" s="2398"/>
      <c r="H1" s="2398"/>
      <c r="I1" s="2398"/>
      <c r="J1" s="2398"/>
      <c r="K1" s="2398"/>
      <c r="L1" s="2398"/>
      <c r="M1" s="2398"/>
      <c r="N1" s="2398"/>
      <c r="O1" s="2398"/>
      <c r="P1" s="2398"/>
      <c r="Q1" s="2398"/>
      <c r="R1" s="2398"/>
      <c r="S1" s="2398"/>
      <c r="T1" s="2398"/>
      <c r="U1" s="2398"/>
      <c r="V1" s="2398"/>
      <c r="W1" s="2398"/>
      <c r="X1" s="2398"/>
      <c r="Y1" s="2398"/>
      <c r="Z1" s="2398"/>
    </row>
    <row r="2" spans="1:26" ht="9" customHeight="1" x14ac:dyDescent="0.25">
      <c r="A2" s="2426"/>
      <c r="B2" s="2426"/>
      <c r="C2" s="2426"/>
      <c r="D2" s="2426"/>
      <c r="E2" s="2426"/>
      <c r="F2" s="2426"/>
      <c r="G2" s="2426"/>
      <c r="H2" s="2426"/>
      <c r="I2" s="2426"/>
      <c r="J2" s="2426"/>
      <c r="K2" s="2426"/>
      <c r="L2" s="2426"/>
      <c r="M2" s="2426"/>
      <c r="N2" s="2426"/>
      <c r="O2" s="2426"/>
      <c r="P2" s="2426"/>
      <c r="Q2" s="2426"/>
      <c r="R2" s="2426"/>
      <c r="S2" s="2426"/>
      <c r="T2" s="2426"/>
      <c r="U2" s="2426"/>
      <c r="V2" s="2426"/>
      <c r="W2" s="2426"/>
      <c r="X2" s="2426"/>
      <c r="Y2" s="2426"/>
      <c r="Z2" s="264"/>
    </row>
    <row r="3" spans="1:26" ht="11.25" customHeight="1" x14ac:dyDescent="0.2">
      <c r="A3" s="2328" t="s">
        <v>420</v>
      </c>
      <c r="B3" s="2328"/>
      <c r="C3" s="2328"/>
      <c r="D3" s="2328"/>
      <c r="E3" s="2328"/>
      <c r="F3" s="2554" t="s">
        <v>1274</v>
      </c>
      <c r="G3" s="2555"/>
      <c r="H3" s="2555"/>
      <c r="I3" s="2555"/>
      <c r="J3" s="2555"/>
      <c r="K3" s="2555"/>
      <c r="L3" s="2555"/>
      <c r="M3" s="2555"/>
      <c r="N3" s="2555"/>
      <c r="O3" s="2555"/>
      <c r="P3" s="2555"/>
      <c r="Q3" s="2555"/>
      <c r="R3" s="2555"/>
      <c r="S3" s="2555"/>
      <c r="T3" s="2555"/>
      <c r="U3" s="2555"/>
      <c r="V3" s="2555"/>
      <c r="W3" s="2555"/>
      <c r="X3" s="2555"/>
      <c r="Y3" s="2555"/>
      <c r="Z3" s="2556"/>
    </row>
    <row r="4" spans="1:26"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33</v>
      </c>
      <c r="U4" s="90"/>
      <c r="V4" s="90" t="s">
        <v>34</v>
      </c>
      <c r="W4" s="90" t="s">
        <v>35</v>
      </c>
      <c r="X4" s="90" t="s">
        <v>36</v>
      </c>
      <c r="Y4" s="90" t="s">
        <v>37</v>
      </c>
      <c r="Z4" s="91"/>
    </row>
    <row r="5" spans="1:26" ht="11.25" customHeight="1" x14ac:dyDescent="0.2">
      <c r="A5" s="39"/>
      <c r="B5" s="39"/>
      <c r="C5" s="39"/>
      <c r="D5" s="39"/>
      <c r="E5" s="39"/>
      <c r="F5" s="1023"/>
      <c r="G5" s="1023"/>
      <c r="H5" s="1023" t="s">
        <v>623</v>
      </c>
      <c r="I5" s="1023"/>
      <c r="J5" s="1023"/>
      <c r="K5" s="1023"/>
      <c r="L5" s="2715" t="s">
        <v>624</v>
      </c>
      <c r="M5" s="2715"/>
      <c r="N5" s="2715"/>
      <c r="O5" s="2715"/>
      <c r="P5" s="1023"/>
      <c r="Q5" s="1023"/>
      <c r="R5" s="1023"/>
      <c r="S5" s="1023"/>
      <c r="T5" s="1023"/>
      <c r="U5" s="1023"/>
      <c r="V5" s="2715" t="s">
        <v>852</v>
      </c>
      <c r="W5" s="2715"/>
      <c r="X5" s="2715"/>
      <c r="Y5" s="2715"/>
      <c r="Z5" s="1023"/>
    </row>
    <row r="6" spans="1:26" ht="11.25" customHeight="1" x14ac:dyDescent="0.2">
      <c r="A6" s="39"/>
      <c r="B6" s="39"/>
      <c r="C6" s="39"/>
      <c r="D6" s="39"/>
      <c r="E6" s="39"/>
      <c r="F6" s="2430" t="s">
        <v>622</v>
      </c>
      <c r="G6" s="2430"/>
      <c r="H6" s="2430"/>
      <c r="I6" s="2430"/>
      <c r="J6" s="2430"/>
      <c r="K6" s="1023"/>
      <c r="L6" s="2430" t="s">
        <v>625</v>
      </c>
      <c r="M6" s="2430"/>
      <c r="N6" s="2430"/>
      <c r="O6" s="2430"/>
      <c r="P6" s="1023"/>
      <c r="Q6" s="2716" t="s">
        <v>1222</v>
      </c>
      <c r="R6" s="2716"/>
      <c r="S6" s="2716"/>
      <c r="T6" s="2716"/>
      <c r="U6" s="1023"/>
      <c r="V6" s="2621" t="s">
        <v>627</v>
      </c>
      <c r="W6" s="2621"/>
      <c r="X6" s="2621"/>
      <c r="Y6" s="2621"/>
      <c r="Z6" s="41"/>
    </row>
    <row r="7" spans="1:26" ht="11.25" customHeight="1" x14ac:dyDescent="0.2">
      <c r="A7" s="39"/>
      <c r="B7" s="39"/>
      <c r="C7" s="39"/>
      <c r="D7" s="39"/>
      <c r="E7" s="39"/>
      <c r="F7" s="1024"/>
      <c r="G7" s="1379"/>
      <c r="H7" s="1379"/>
      <c r="I7" s="1401"/>
      <c r="J7" s="1390"/>
      <c r="K7" s="1390"/>
      <c r="L7" s="1390"/>
      <c r="M7" s="1390" t="s">
        <v>1046</v>
      </c>
      <c r="N7" s="1390"/>
      <c r="O7" s="1390"/>
      <c r="P7" s="1390"/>
      <c r="Q7" s="1390"/>
      <c r="R7" s="1390" t="s">
        <v>1046</v>
      </c>
      <c r="S7" s="1390"/>
      <c r="T7" s="1390"/>
      <c r="U7" s="1390"/>
      <c r="V7" s="1390"/>
      <c r="W7" s="1390" t="s">
        <v>1046</v>
      </c>
      <c r="X7" s="1390"/>
      <c r="Y7" s="1024"/>
      <c r="Z7" s="42"/>
    </row>
    <row r="8" spans="1:26" ht="11.25" customHeight="1" x14ac:dyDescent="0.2">
      <c r="A8" s="39"/>
      <c r="B8" s="39"/>
      <c r="C8" s="39"/>
      <c r="D8" s="39"/>
      <c r="E8" s="39"/>
      <c r="F8" s="1024"/>
      <c r="G8" s="1379" t="s">
        <v>847</v>
      </c>
      <c r="H8" s="1379" t="s">
        <v>848</v>
      </c>
      <c r="I8" s="1379" t="s">
        <v>1259</v>
      </c>
      <c r="J8" s="38"/>
      <c r="K8" s="2717"/>
      <c r="L8" s="2717"/>
      <c r="M8" s="1390" t="s">
        <v>635</v>
      </c>
      <c r="N8" s="1390"/>
      <c r="O8" s="1390"/>
      <c r="P8" s="2717"/>
      <c r="Q8" s="2717"/>
      <c r="R8" s="1390" t="s">
        <v>635</v>
      </c>
      <c r="S8" s="1390"/>
      <c r="T8" s="1390"/>
      <c r="U8" s="2717"/>
      <c r="V8" s="2717"/>
      <c r="W8" s="1390" t="s">
        <v>635</v>
      </c>
      <c r="X8" s="1390"/>
      <c r="Y8" s="1024"/>
      <c r="Z8" s="42"/>
    </row>
    <row r="9" spans="1:26" ht="14.25" customHeight="1" x14ac:dyDescent="0.3">
      <c r="A9" s="2"/>
      <c r="B9" s="2"/>
      <c r="C9" s="2"/>
      <c r="D9" s="2"/>
      <c r="E9" s="2"/>
      <c r="F9" s="177" t="s">
        <v>1258</v>
      </c>
      <c r="G9" s="176" t="s">
        <v>507</v>
      </c>
      <c r="H9" s="176" t="s">
        <v>509</v>
      </c>
      <c r="I9" s="176" t="s">
        <v>846</v>
      </c>
      <c r="J9" s="1391" t="s">
        <v>846</v>
      </c>
      <c r="K9" s="1392"/>
      <c r="L9" s="1392" t="s">
        <v>980</v>
      </c>
      <c r="M9" s="1392" t="s">
        <v>636</v>
      </c>
      <c r="N9" s="1392" t="s">
        <v>959</v>
      </c>
      <c r="O9" s="1393" t="s">
        <v>846</v>
      </c>
      <c r="P9" s="1392"/>
      <c r="Q9" s="1392" t="s">
        <v>980</v>
      </c>
      <c r="R9" s="1392" t="s">
        <v>636</v>
      </c>
      <c r="S9" s="1392" t="s">
        <v>959</v>
      </c>
      <c r="T9" s="1393" t="s">
        <v>846</v>
      </c>
      <c r="U9" s="1392"/>
      <c r="V9" s="1392" t="s">
        <v>980</v>
      </c>
      <c r="W9" s="1392" t="s">
        <v>636</v>
      </c>
      <c r="X9" s="1392" t="s">
        <v>959</v>
      </c>
      <c r="Y9" s="536" t="s">
        <v>846</v>
      </c>
      <c r="Z9" s="1005"/>
    </row>
    <row r="10" spans="1:26" ht="11.25" customHeight="1" x14ac:dyDescent="0.2">
      <c r="A10" s="537">
        <v>1</v>
      </c>
      <c r="B10" s="2718" t="s">
        <v>628</v>
      </c>
      <c r="C10" s="2718"/>
      <c r="D10" s="2718"/>
      <c r="E10" s="2718"/>
      <c r="F10" s="1353">
        <v>9364</v>
      </c>
      <c r="G10" s="1354">
        <v>0</v>
      </c>
      <c r="H10" s="1354">
        <v>0</v>
      </c>
      <c r="I10" s="1354">
        <v>211</v>
      </c>
      <c r="J10" s="1354">
        <v>0</v>
      </c>
      <c r="K10" s="1354"/>
      <c r="L10" s="1354">
        <v>636</v>
      </c>
      <c r="M10" s="1354">
        <v>8939</v>
      </c>
      <c r="N10" s="1354">
        <v>0</v>
      </c>
      <c r="O10" s="1354">
        <v>0</v>
      </c>
      <c r="P10" s="1354"/>
      <c r="Q10" s="1354">
        <v>87</v>
      </c>
      <c r="R10" s="1354">
        <v>1182</v>
      </c>
      <c r="S10" s="1354">
        <v>0</v>
      </c>
      <c r="T10" s="1354">
        <v>0</v>
      </c>
      <c r="U10" s="1354"/>
      <c r="V10" s="1354">
        <v>7</v>
      </c>
      <c r="W10" s="1354">
        <v>95</v>
      </c>
      <c r="X10" s="1354">
        <v>0</v>
      </c>
      <c r="Y10" s="1354">
        <v>0</v>
      </c>
      <c r="Z10" s="93"/>
    </row>
    <row r="11" spans="1:26" ht="11.25" customHeight="1" x14ac:dyDescent="0.2">
      <c r="A11" s="540">
        <v>2</v>
      </c>
      <c r="B11" s="2711" t="s">
        <v>629</v>
      </c>
      <c r="C11" s="2711"/>
      <c r="D11" s="2711"/>
      <c r="E11" s="2711"/>
      <c r="F11" s="548">
        <v>9364</v>
      </c>
      <c r="G11" s="549">
        <v>0</v>
      </c>
      <c r="H11" s="549">
        <v>0</v>
      </c>
      <c r="I11" s="549">
        <v>211</v>
      </c>
      <c r="J11" s="549">
        <v>0</v>
      </c>
      <c r="K11" s="549"/>
      <c r="L11" s="549">
        <v>636</v>
      </c>
      <c r="M11" s="549">
        <v>8939</v>
      </c>
      <c r="N11" s="549">
        <v>0</v>
      </c>
      <c r="O11" s="549">
        <v>0</v>
      </c>
      <c r="P11" s="549"/>
      <c r="Q11" s="549">
        <v>87</v>
      </c>
      <c r="R11" s="549">
        <v>1182</v>
      </c>
      <c r="S11" s="549">
        <v>0</v>
      </c>
      <c r="T11" s="549">
        <v>0</v>
      </c>
      <c r="U11" s="549"/>
      <c r="V11" s="549">
        <v>7</v>
      </c>
      <c r="W11" s="549">
        <v>95</v>
      </c>
      <c r="X11" s="549">
        <v>0</v>
      </c>
      <c r="Y11" s="549">
        <v>0</v>
      </c>
      <c r="Z11" s="94"/>
    </row>
    <row r="12" spans="1:26" ht="11.25" customHeight="1" x14ac:dyDescent="0.2">
      <c r="A12" s="540">
        <v>3</v>
      </c>
      <c r="B12" s="543"/>
      <c r="C12" s="2711" t="s">
        <v>630</v>
      </c>
      <c r="D12" s="2711"/>
      <c r="E12" s="2712"/>
      <c r="F12" s="546">
        <v>9364</v>
      </c>
      <c r="G12" s="547">
        <v>0</v>
      </c>
      <c r="H12" s="547">
        <v>0</v>
      </c>
      <c r="I12" s="547">
        <v>211</v>
      </c>
      <c r="J12" s="547">
        <v>0</v>
      </c>
      <c r="K12" s="547"/>
      <c r="L12" s="547">
        <v>636</v>
      </c>
      <c r="M12" s="547">
        <v>8939</v>
      </c>
      <c r="N12" s="547">
        <v>0</v>
      </c>
      <c r="O12" s="547">
        <v>0</v>
      </c>
      <c r="P12" s="547"/>
      <c r="Q12" s="547">
        <v>87</v>
      </c>
      <c r="R12" s="547">
        <v>1182</v>
      </c>
      <c r="S12" s="547">
        <v>0</v>
      </c>
      <c r="T12" s="547">
        <v>0</v>
      </c>
      <c r="U12" s="547"/>
      <c r="V12" s="547">
        <v>7</v>
      </c>
      <c r="W12" s="547">
        <v>95</v>
      </c>
      <c r="X12" s="547">
        <v>0</v>
      </c>
      <c r="Y12" s="547">
        <v>0</v>
      </c>
      <c r="Z12" s="94"/>
    </row>
    <row r="13" spans="1:26" ht="11.25" customHeight="1" x14ac:dyDescent="0.2">
      <c r="A13" s="540">
        <v>4</v>
      </c>
      <c r="B13" s="543"/>
      <c r="C13" s="543"/>
      <c r="D13" s="2711" t="s">
        <v>853</v>
      </c>
      <c r="E13" s="2712"/>
      <c r="F13" s="546">
        <v>6568</v>
      </c>
      <c r="G13" s="547">
        <v>0</v>
      </c>
      <c r="H13" s="547">
        <v>0</v>
      </c>
      <c r="I13" s="547">
        <v>211</v>
      </c>
      <c r="J13" s="547">
        <v>0</v>
      </c>
      <c r="K13" s="547"/>
      <c r="L13" s="547">
        <v>0</v>
      </c>
      <c r="M13" s="547">
        <v>6779</v>
      </c>
      <c r="N13" s="547">
        <v>0</v>
      </c>
      <c r="O13" s="547">
        <v>0</v>
      </c>
      <c r="P13" s="547"/>
      <c r="Q13" s="547">
        <v>0</v>
      </c>
      <c r="R13" s="547">
        <v>966</v>
      </c>
      <c r="S13" s="547">
        <v>0</v>
      </c>
      <c r="T13" s="547">
        <v>0</v>
      </c>
      <c r="U13" s="547"/>
      <c r="V13" s="547">
        <v>0</v>
      </c>
      <c r="W13" s="547">
        <v>78</v>
      </c>
      <c r="X13" s="547">
        <v>0</v>
      </c>
      <c r="Y13" s="547">
        <v>0</v>
      </c>
      <c r="Z13" s="94"/>
    </row>
    <row r="14" spans="1:26" ht="11.25" customHeight="1" x14ac:dyDescent="0.2">
      <c r="A14" s="540">
        <v>5</v>
      </c>
      <c r="B14" s="543"/>
      <c r="C14" s="543"/>
      <c r="D14" s="2711" t="s">
        <v>854</v>
      </c>
      <c r="E14" s="2712"/>
      <c r="F14" s="546">
        <v>2796</v>
      </c>
      <c r="G14" s="547">
        <v>0</v>
      </c>
      <c r="H14" s="547">
        <v>0</v>
      </c>
      <c r="I14" s="547">
        <v>0</v>
      </c>
      <c r="J14" s="547">
        <v>0</v>
      </c>
      <c r="K14" s="547"/>
      <c r="L14" s="547">
        <v>636</v>
      </c>
      <c r="M14" s="547">
        <v>2160</v>
      </c>
      <c r="N14" s="547">
        <v>0</v>
      </c>
      <c r="O14" s="547">
        <v>0</v>
      </c>
      <c r="P14" s="547"/>
      <c r="Q14" s="547">
        <v>87</v>
      </c>
      <c r="R14" s="547">
        <v>216</v>
      </c>
      <c r="S14" s="547">
        <v>0</v>
      </c>
      <c r="T14" s="547">
        <v>0</v>
      </c>
      <c r="U14" s="547"/>
      <c r="V14" s="547">
        <v>7</v>
      </c>
      <c r="W14" s="547">
        <v>17</v>
      </c>
      <c r="X14" s="547">
        <v>0</v>
      </c>
      <c r="Y14" s="547">
        <v>0</v>
      </c>
      <c r="Z14" s="94"/>
    </row>
    <row r="15" spans="1:26" ht="11.25" customHeight="1" x14ac:dyDescent="0.2">
      <c r="A15" s="540">
        <v>6</v>
      </c>
      <c r="B15" s="543"/>
      <c r="C15" s="2711" t="s">
        <v>631</v>
      </c>
      <c r="D15" s="2711"/>
      <c r="E15" s="2712"/>
      <c r="F15" s="546">
        <v>0</v>
      </c>
      <c r="G15" s="547">
        <v>0</v>
      </c>
      <c r="H15" s="547">
        <v>0</v>
      </c>
      <c r="I15" s="547">
        <v>0</v>
      </c>
      <c r="J15" s="547">
        <v>0</v>
      </c>
      <c r="K15" s="547"/>
      <c r="L15" s="547">
        <v>0</v>
      </c>
      <c r="M15" s="547">
        <v>0</v>
      </c>
      <c r="N15" s="547">
        <v>0</v>
      </c>
      <c r="O15" s="547">
        <v>0</v>
      </c>
      <c r="P15" s="547"/>
      <c r="Q15" s="547">
        <v>0</v>
      </c>
      <c r="R15" s="547">
        <v>0</v>
      </c>
      <c r="S15" s="547">
        <v>0</v>
      </c>
      <c r="T15" s="547">
        <v>0</v>
      </c>
      <c r="U15" s="547"/>
      <c r="V15" s="547">
        <v>0</v>
      </c>
      <c r="W15" s="547">
        <v>0</v>
      </c>
      <c r="X15" s="547">
        <v>0</v>
      </c>
      <c r="Y15" s="547">
        <v>0</v>
      </c>
      <c r="Z15" s="94"/>
    </row>
    <row r="16" spans="1:26" ht="11.25" customHeight="1" x14ac:dyDescent="0.2">
      <c r="A16" s="540">
        <v>7</v>
      </c>
      <c r="B16" s="543"/>
      <c r="C16" s="543"/>
      <c r="D16" s="2711" t="s">
        <v>632</v>
      </c>
      <c r="E16" s="2712"/>
      <c r="F16" s="546">
        <v>0</v>
      </c>
      <c r="G16" s="547">
        <v>0</v>
      </c>
      <c r="H16" s="547">
        <v>0</v>
      </c>
      <c r="I16" s="547">
        <v>0</v>
      </c>
      <c r="J16" s="547">
        <v>0</v>
      </c>
      <c r="K16" s="547"/>
      <c r="L16" s="547">
        <v>0</v>
      </c>
      <c r="M16" s="547">
        <v>0</v>
      </c>
      <c r="N16" s="547">
        <v>0</v>
      </c>
      <c r="O16" s="547">
        <v>0</v>
      </c>
      <c r="P16" s="547"/>
      <c r="Q16" s="547">
        <v>0</v>
      </c>
      <c r="R16" s="547">
        <v>0</v>
      </c>
      <c r="S16" s="547">
        <v>0</v>
      </c>
      <c r="T16" s="547">
        <v>0</v>
      </c>
      <c r="U16" s="547"/>
      <c r="V16" s="547">
        <v>0</v>
      </c>
      <c r="W16" s="547">
        <v>0</v>
      </c>
      <c r="X16" s="547">
        <v>0</v>
      </c>
      <c r="Y16" s="547">
        <v>0</v>
      </c>
      <c r="Z16" s="94"/>
    </row>
    <row r="17" spans="1:26" ht="11.25" customHeight="1" x14ac:dyDescent="0.2">
      <c r="A17" s="540">
        <v>8</v>
      </c>
      <c r="B17" s="543"/>
      <c r="C17" s="543"/>
      <c r="D17" s="2711" t="s">
        <v>633</v>
      </c>
      <c r="E17" s="2712"/>
      <c r="F17" s="546">
        <v>0</v>
      </c>
      <c r="G17" s="547">
        <v>0</v>
      </c>
      <c r="H17" s="547">
        <v>0</v>
      </c>
      <c r="I17" s="547">
        <v>0</v>
      </c>
      <c r="J17" s="547">
        <v>0</v>
      </c>
      <c r="K17" s="547"/>
      <c r="L17" s="547">
        <v>0</v>
      </c>
      <c r="M17" s="547">
        <v>0</v>
      </c>
      <c r="N17" s="547">
        <v>0</v>
      </c>
      <c r="O17" s="547">
        <v>0</v>
      </c>
      <c r="P17" s="547"/>
      <c r="Q17" s="547">
        <v>0</v>
      </c>
      <c r="R17" s="547">
        <v>0</v>
      </c>
      <c r="S17" s="547">
        <v>0</v>
      </c>
      <c r="T17" s="547">
        <v>0</v>
      </c>
      <c r="U17" s="547"/>
      <c r="V17" s="547">
        <v>0</v>
      </c>
      <c r="W17" s="547">
        <v>0</v>
      </c>
      <c r="X17" s="547">
        <v>0</v>
      </c>
      <c r="Y17" s="547">
        <v>0</v>
      </c>
      <c r="Z17" s="94"/>
    </row>
    <row r="18" spans="1:26" ht="11.25" customHeight="1" x14ac:dyDescent="0.2">
      <c r="A18" s="540">
        <v>9</v>
      </c>
      <c r="B18" s="2711" t="s">
        <v>634</v>
      </c>
      <c r="C18" s="2711"/>
      <c r="D18" s="2711"/>
      <c r="E18" s="2712"/>
      <c r="F18" s="548">
        <v>0</v>
      </c>
      <c r="G18" s="549">
        <v>0</v>
      </c>
      <c r="H18" s="549">
        <v>0</v>
      </c>
      <c r="I18" s="549">
        <v>0</v>
      </c>
      <c r="J18" s="549">
        <v>0</v>
      </c>
      <c r="K18" s="549"/>
      <c r="L18" s="549">
        <v>0</v>
      </c>
      <c r="M18" s="549">
        <v>0</v>
      </c>
      <c r="N18" s="549">
        <v>0</v>
      </c>
      <c r="O18" s="549">
        <v>0</v>
      </c>
      <c r="P18" s="549"/>
      <c r="Q18" s="549">
        <v>0</v>
      </c>
      <c r="R18" s="549">
        <v>0</v>
      </c>
      <c r="S18" s="549">
        <v>0</v>
      </c>
      <c r="T18" s="549">
        <v>0</v>
      </c>
      <c r="U18" s="549"/>
      <c r="V18" s="549">
        <v>0</v>
      </c>
      <c r="W18" s="549">
        <v>0</v>
      </c>
      <c r="X18" s="549">
        <v>0</v>
      </c>
      <c r="Y18" s="549">
        <v>0</v>
      </c>
      <c r="Z18" s="94"/>
    </row>
    <row r="19" spans="1:26" ht="11.25" customHeight="1" x14ac:dyDescent="0.2">
      <c r="A19" s="540">
        <v>10</v>
      </c>
      <c r="B19" s="543"/>
      <c r="C19" s="2711" t="s">
        <v>630</v>
      </c>
      <c r="D19" s="2711"/>
      <c r="E19" s="2712"/>
      <c r="F19" s="546">
        <v>0</v>
      </c>
      <c r="G19" s="547">
        <v>0</v>
      </c>
      <c r="H19" s="547">
        <v>0</v>
      </c>
      <c r="I19" s="547">
        <v>0</v>
      </c>
      <c r="J19" s="547">
        <v>0</v>
      </c>
      <c r="K19" s="547"/>
      <c r="L19" s="547">
        <v>0</v>
      </c>
      <c r="M19" s="547">
        <v>0</v>
      </c>
      <c r="N19" s="547">
        <v>0</v>
      </c>
      <c r="O19" s="547">
        <v>0</v>
      </c>
      <c r="P19" s="547"/>
      <c r="Q19" s="547">
        <v>0</v>
      </c>
      <c r="R19" s="547">
        <v>0</v>
      </c>
      <c r="S19" s="547">
        <v>0</v>
      </c>
      <c r="T19" s="547">
        <v>0</v>
      </c>
      <c r="U19" s="547"/>
      <c r="V19" s="547">
        <v>0</v>
      </c>
      <c r="W19" s="547">
        <v>0</v>
      </c>
      <c r="X19" s="547">
        <v>0</v>
      </c>
      <c r="Y19" s="547">
        <v>0</v>
      </c>
      <c r="Z19" s="94"/>
    </row>
    <row r="20" spans="1:26" ht="11.25" customHeight="1" x14ac:dyDescent="0.2">
      <c r="A20" s="540">
        <v>11</v>
      </c>
      <c r="B20" s="543"/>
      <c r="C20" s="543"/>
      <c r="D20" s="2711" t="s">
        <v>853</v>
      </c>
      <c r="E20" s="2712"/>
      <c r="F20" s="546">
        <v>0</v>
      </c>
      <c r="G20" s="547">
        <v>0</v>
      </c>
      <c r="H20" s="547">
        <v>0</v>
      </c>
      <c r="I20" s="547">
        <v>0</v>
      </c>
      <c r="J20" s="547">
        <v>0</v>
      </c>
      <c r="K20" s="547"/>
      <c r="L20" s="547">
        <v>0</v>
      </c>
      <c r="M20" s="547">
        <v>0</v>
      </c>
      <c r="N20" s="547">
        <v>0</v>
      </c>
      <c r="O20" s="547">
        <v>0</v>
      </c>
      <c r="P20" s="547"/>
      <c r="Q20" s="547">
        <v>0</v>
      </c>
      <c r="R20" s="547">
        <v>0</v>
      </c>
      <c r="S20" s="547">
        <v>0</v>
      </c>
      <c r="T20" s="547">
        <v>0</v>
      </c>
      <c r="U20" s="547"/>
      <c r="V20" s="547">
        <v>0</v>
      </c>
      <c r="W20" s="547">
        <v>0</v>
      </c>
      <c r="X20" s="547">
        <v>0</v>
      </c>
      <c r="Y20" s="547">
        <v>0</v>
      </c>
      <c r="Z20" s="94"/>
    </row>
    <row r="21" spans="1:26" ht="11.25" customHeight="1" x14ac:dyDescent="0.2">
      <c r="A21" s="540">
        <v>12</v>
      </c>
      <c r="B21" s="543"/>
      <c r="C21" s="543"/>
      <c r="D21" s="2711" t="s">
        <v>854</v>
      </c>
      <c r="E21" s="2712"/>
      <c r="F21" s="546">
        <v>0</v>
      </c>
      <c r="G21" s="547">
        <v>0</v>
      </c>
      <c r="H21" s="547">
        <v>0</v>
      </c>
      <c r="I21" s="547">
        <v>0</v>
      </c>
      <c r="J21" s="547">
        <v>0</v>
      </c>
      <c r="K21" s="547"/>
      <c r="L21" s="547">
        <v>0</v>
      </c>
      <c r="M21" s="547">
        <v>0</v>
      </c>
      <c r="N21" s="547">
        <v>0</v>
      </c>
      <c r="O21" s="547">
        <v>0</v>
      </c>
      <c r="P21" s="547"/>
      <c r="Q21" s="547">
        <v>0</v>
      </c>
      <c r="R21" s="547">
        <v>0</v>
      </c>
      <c r="S21" s="547">
        <v>0</v>
      </c>
      <c r="T21" s="547">
        <v>0</v>
      </c>
      <c r="U21" s="547"/>
      <c r="V21" s="547">
        <v>0</v>
      </c>
      <c r="W21" s="547">
        <v>0</v>
      </c>
      <c r="X21" s="547">
        <v>0</v>
      </c>
      <c r="Y21" s="547">
        <v>0</v>
      </c>
      <c r="Z21" s="94"/>
    </row>
    <row r="22" spans="1:26" ht="11.25" customHeight="1" x14ac:dyDescent="0.2">
      <c r="A22" s="540">
        <v>13</v>
      </c>
      <c r="B22" s="543"/>
      <c r="C22" s="2713" t="s">
        <v>631</v>
      </c>
      <c r="D22" s="2713"/>
      <c r="E22" s="2714"/>
      <c r="F22" s="546">
        <v>0</v>
      </c>
      <c r="G22" s="547">
        <v>0</v>
      </c>
      <c r="H22" s="547">
        <v>0</v>
      </c>
      <c r="I22" s="547">
        <v>0</v>
      </c>
      <c r="J22" s="547">
        <v>0</v>
      </c>
      <c r="K22" s="547"/>
      <c r="L22" s="547">
        <v>0</v>
      </c>
      <c r="M22" s="547">
        <v>0</v>
      </c>
      <c r="N22" s="547">
        <v>0</v>
      </c>
      <c r="O22" s="547">
        <v>0</v>
      </c>
      <c r="P22" s="547"/>
      <c r="Q22" s="547">
        <v>0</v>
      </c>
      <c r="R22" s="547">
        <v>0</v>
      </c>
      <c r="S22" s="547">
        <v>0</v>
      </c>
      <c r="T22" s="547">
        <v>0</v>
      </c>
      <c r="U22" s="547"/>
      <c r="V22" s="547">
        <v>0</v>
      </c>
      <c r="W22" s="547">
        <v>0</v>
      </c>
      <c r="X22" s="547">
        <v>0</v>
      </c>
      <c r="Y22" s="547">
        <v>0</v>
      </c>
      <c r="Z22" s="94"/>
    </row>
    <row r="23" spans="1:26" ht="11.25" customHeight="1" x14ac:dyDescent="0.2">
      <c r="A23" s="540">
        <v>14</v>
      </c>
      <c r="B23" s="543"/>
      <c r="C23" s="543"/>
      <c r="D23" s="2711" t="s">
        <v>632</v>
      </c>
      <c r="E23" s="2712"/>
      <c r="F23" s="546">
        <v>0</v>
      </c>
      <c r="G23" s="547">
        <v>0</v>
      </c>
      <c r="H23" s="547">
        <v>0</v>
      </c>
      <c r="I23" s="547">
        <v>0</v>
      </c>
      <c r="J23" s="547">
        <v>0</v>
      </c>
      <c r="K23" s="547"/>
      <c r="L23" s="547">
        <v>0</v>
      </c>
      <c r="M23" s="547">
        <v>0</v>
      </c>
      <c r="N23" s="547">
        <v>0</v>
      </c>
      <c r="O23" s="547">
        <v>0</v>
      </c>
      <c r="P23" s="547"/>
      <c r="Q23" s="547">
        <v>0</v>
      </c>
      <c r="R23" s="547">
        <v>0</v>
      </c>
      <c r="S23" s="547">
        <v>0</v>
      </c>
      <c r="T23" s="547">
        <v>0</v>
      </c>
      <c r="U23" s="547"/>
      <c r="V23" s="547">
        <v>0</v>
      </c>
      <c r="W23" s="547">
        <v>0</v>
      </c>
      <c r="X23" s="547">
        <v>0</v>
      </c>
      <c r="Y23" s="547">
        <v>0</v>
      </c>
      <c r="Z23" s="94"/>
    </row>
    <row r="24" spans="1:26" ht="11.25" customHeight="1" thickBot="1" x14ac:dyDescent="0.25">
      <c r="A24" s="169">
        <v>15</v>
      </c>
      <c r="B24" s="155"/>
      <c r="C24" s="155"/>
      <c r="D24" s="2560" t="s">
        <v>633</v>
      </c>
      <c r="E24" s="2560"/>
      <c r="F24" s="550">
        <v>0</v>
      </c>
      <c r="G24" s="551">
        <v>0</v>
      </c>
      <c r="H24" s="551">
        <v>0</v>
      </c>
      <c r="I24" s="551">
        <v>0</v>
      </c>
      <c r="J24" s="551">
        <v>0</v>
      </c>
      <c r="K24" s="551"/>
      <c r="L24" s="551">
        <v>0</v>
      </c>
      <c r="M24" s="551">
        <v>0</v>
      </c>
      <c r="N24" s="551">
        <v>0</v>
      </c>
      <c r="O24" s="551">
        <v>0</v>
      </c>
      <c r="P24" s="551"/>
      <c r="Q24" s="551">
        <v>0</v>
      </c>
      <c r="R24" s="551">
        <v>0</v>
      </c>
      <c r="S24" s="551">
        <v>0</v>
      </c>
      <c r="T24" s="551">
        <v>0</v>
      </c>
      <c r="U24" s="551"/>
      <c r="V24" s="551">
        <v>0</v>
      </c>
      <c r="W24" s="551">
        <v>0</v>
      </c>
      <c r="X24" s="551">
        <v>0</v>
      </c>
      <c r="Y24" s="551">
        <v>0</v>
      </c>
      <c r="Z24" s="96"/>
    </row>
    <row r="25" spans="1:26" ht="11.25" customHeight="1" x14ac:dyDescent="0.25">
      <c r="A25" s="1003"/>
      <c r="B25" s="1003"/>
      <c r="C25" s="1003"/>
      <c r="D25" s="1003"/>
      <c r="E25" s="1003"/>
      <c r="F25" s="1003"/>
      <c r="G25" s="1003"/>
      <c r="H25" s="1003"/>
      <c r="I25" s="1003"/>
      <c r="J25" s="1003"/>
      <c r="K25" s="1003"/>
      <c r="L25" s="1003"/>
      <c r="M25" s="1003"/>
      <c r="N25" s="1003"/>
      <c r="O25" s="1003"/>
      <c r="P25" s="1003"/>
      <c r="Q25" s="1003"/>
      <c r="R25" s="1003"/>
      <c r="S25" s="1003"/>
      <c r="T25" s="1003"/>
      <c r="U25" s="1003"/>
      <c r="V25" s="1003"/>
      <c r="W25" s="1003"/>
      <c r="X25" s="1003"/>
      <c r="Y25" s="1003"/>
      <c r="Z25" s="1003"/>
    </row>
    <row r="26" spans="1:26" ht="11.25" customHeight="1" x14ac:dyDescent="0.2">
      <c r="A26" s="2328" t="s">
        <v>420</v>
      </c>
      <c r="B26" s="2328"/>
      <c r="C26" s="2328"/>
      <c r="D26" s="2328"/>
      <c r="E26" s="2328"/>
      <c r="F26" s="2550" t="s">
        <v>949</v>
      </c>
      <c r="G26" s="2551"/>
      <c r="H26" s="2551"/>
      <c r="I26" s="2551"/>
      <c r="J26" s="2551"/>
      <c r="K26" s="2551"/>
      <c r="L26" s="2551"/>
      <c r="M26" s="2551"/>
      <c r="N26" s="2551"/>
      <c r="O26" s="2551"/>
      <c r="P26" s="2551"/>
      <c r="Q26" s="2551"/>
      <c r="R26" s="2551"/>
      <c r="S26" s="2551"/>
      <c r="T26" s="2551"/>
      <c r="U26" s="2551"/>
      <c r="V26" s="2551"/>
      <c r="W26" s="2551"/>
      <c r="X26" s="2551"/>
      <c r="Y26" s="2551"/>
      <c r="Z26" s="2552"/>
    </row>
    <row r="27" spans="1:26" ht="11.25" customHeight="1" x14ac:dyDescent="0.2">
      <c r="A27" s="39"/>
      <c r="B27" s="39"/>
      <c r="C27" s="39"/>
      <c r="D27" s="39"/>
      <c r="E27" s="39"/>
      <c r="F27" s="90" t="s">
        <v>0</v>
      </c>
      <c r="G27" s="90" t="s">
        <v>1</v>
      </c>
      <c r="H27" s="90" t="s">
        <v>2</v>
      </c>
      <c r="I27" s="90" t="s">
        <v>4</v>
      </c>
      <c r="J27" s="90" t="s">
        <v>5</v>
      </c>
      <c r="K27" s="90"/>
      <c r="L27" s="90" t="s">
        <v>6</v>
      </c>
      <c r="M27" s="90" t="s">
        <v>7</v>
      </c>
      <c r="N27" s="90" t="s">
        <v>16</v>
      </c>
      <c r="O27" s="90" t="s">
        <v>17</v>
      </c>
      <c r="P27" s="90"/>
      <c r="Q27" s="90" t="s">
        <v>18</v>
      </c>
      <c r="R27" s="90" t="s">
        <v>19</v>
      </c>
      <c r="S27" s="90" t="s">
        <v>20</v>
      </c>
      <c r="T27" s="90" t="s">
        <v>33</v>
      </c>
      <c r="U27" s="90"/>
      <c r="V27" s="90" t="s">
        <v>34</v>
      </c>
      <c r="W27" s="90" t="s">
        <v>35</v>
      </c>
      <c r="X27" s="90" t="s">
        <v>36</v>
      </c>
      <c r="Y27" s="90" t="s">
        <v>37</v>
      </c>
      <c r="Z27" s="91"/>
    </row>
    <row r="28" spans="1:26" ht="11.25" customHeight="1" x14ac:dyDescent="0.2">
      <c r="A28" s="39"/>
      <c r="B28" s="39"/>
      <c r="C28" s="39"/>
      <c r="D28" s="39"/>
      <c r="E28" s="39"/>
      <c r="F28" s="291"/>
      <c r="G28" s="291"/>
      <c r="H28" s="291" t="s">
        <v>623</v>
      </c>
      <c r="I28" s="291"/>
      <c r="J28" s="291"/>
      <c r="K28" s="291"/>
      <c r="L28" s="2715" t="s">
        <v>624</v>
      </c>
      <c r="M28" s="2715"/>
      <c r="N28" s="2715"/>
      <c r="O28" s="2715"/>
      <c r="P28" s="291"/>
      <c r="Q28" s="291"/>
      <c r="R28" s="291"/>
      <c r="S28" s="291"/>
      <c r="T28" s="291"/>
      <c r="U28" s="291"/>
      <c r="V28" s="2715" t="s">
        <v>852</v>
      </c>
      <c r="W28" s="2715"/>
      <c r="X28" s="2715"/>
      <c r="Y28" s="2715"/>
      <c r="Z28" s="291"/>
    </row>
    <row r="29" spans="1:26" ht="11.25" customHeight="1" x14ac:dyDescent="0.2">
      <c r="A29" s="39"/>
      <c r="B29" s="39"/>
      <c r="C29" s="39"/>
      <c r="D29" s="39"/>
      <c r="E29" s="39"/>
      <c r="F29" s="2430" t="s">
        <v>622</v>
      </c>
      <c r="G29" s="2430"/>
      <c r="H29" s="2430"/>
      <c r="I29" s="2430"/>
      <c r="J29" s="2430"/>
      <c r="K29" s="291"/>
      <c r="L29" s="2430" t="s">
        <v>625</v>
      </c>
      <c r="M29" s="2430"/>
      <c r="N29" s="2430"/>
      <c r="O29" s="2430"/>
      <c r="P29" s="291"/>
      <c r="Q29" s="2716" t="s">
        <v>1222</v>
      </c>
      <c r="R29" s="2716"/>
      <c r="S29" s="2716"/>
      <c r="T29" s="2716"/>
      <c r="U29" s="291"/>
      <c r="V29" s="2621" t="s">
        <v>627</v>
      </c>
      <c r="W29" s="2621"/>
      <c r="X29" s="2621"/>
      <c r="Y29" s="2621"/>
      <c r="Z29" s="41"/>
    </row>
    <row r="30" spans="1:26" ht="11.25" customHeight="1" x14ac:dyDescent="0.2">
      <c r="A30" s="39"/>
      <c r="B30" s="39"/>
      <c r="C30" s="39"/>
      <c r="D30" s="39"/>
      <c r="E30" s="39"/>
      <c r="F30" s="290"/>
      <c r="G30" s="599"/>
      <c r="H30" s="599"/>
      <c r="I30" s="599"/>
      <c r="J30" s="290"/>
      <c r="K30" s="599"/>
      <c r="L30" s="599" t="s">
        <v>849</v>
      </c>
      <c r="M30" s="599"/>
      <c r="N30" s="599"/>
      <c r="O30" s="599"/>
      <c r="P30" s="599"/>
      <c r="Q30" s="599" t="s">
        <v>849</v>
      </c>
      <c r="R30" s="290"/>
      <c r="S30" s="290"/>
      <c r="T30" s="290"/>
      <c r="U30" s="599"/>
      <c r="V30" s="599" t="s">
        <v>849</v>
      </c>
      <c r="W30" s="290"/>
      <c r="X30" s="290"/>
      <c r="Y30" s="290"/>
      <c r="Z30" s="42"/>
    </row>
    <row r="31" spans="1:26" ht="11.25" customHeight="1" x14ac:dyDescent="0.2">
      <c r="A31" s="39"/>
      <c r="B31" s="39"/>
      <c r="C31" s="39"/>
      <c r="D31" s="39"/>
      <c r="E31" s="39"/>
      <c r="F31" s="290"/>
      <c r="G31" s="599" t="s">
        <v>847</v>
      </c>
      <c r="H31" s="599" t="s">
        <v>848</v>
      </c>
      <c r="I31" s="599" t="s">
        <v>1259</v>
      </c>
      <c r="K31" s="2719" t="s">
        <v>635</v>
      </c>
      <c r="L31" s="2719"/>
      <c r="M31" s="599"/>
      <c r="N31" s="599"/>
      <c r="O31" s="599"/>
      <c r="P31" s="2719" t="s">
        <v>635</v>
      </c>
      <c r="Q31" s="2719"/>
      <c r="R31" s="599"/>
      <c r="S31" s="599"/>
      <c r="T31" s="290"/>
      <c r="U31" s="2719" t="s">
        <v>635</v>
      </c>
      <c r="V31" s="2719"/>
      <c r="W31" s="599"/>
      <c r="X31" s="599"/>
      <c r="Y31" s="290"/>
      <c r="Z31" s="42"/>
    </row>
    <row r="32" spans="1:26" ht="14.25" customHeight="1" x14ac:dyDescent="0.3">
      <c r="A32" s="2"/>
      <c r="B32" s="2"/>
      <c r="C32" s="2"/>
      <c r="D32" s="2"/>
      <c r="E32" s="2"/>
      <c r="F32" s="177" t="s">
        <v>1258</v>
      </c>
      <c r="G32" s="176" t="s">
        <v>507</v>
      </c>
      <c r="H32" s="176" t="s">
        <v>509</v>
      </c>
      <c r="I32" s="176" t="s">
        <v>846</v>
      </c>
      <c r="J32" s="535" t="s">
        <v>846</v>
      </c>
      <c r="K32" s="177"/>
      <c r="L32" s="177" t="s">
        <v>636</v>
      </c>
      <c r="M32" s="177" t="s">
        <v>850</v>
      </c>
      <c r="N32" s="177" t="s">
        <v>851</v>
      </c>
      <c r="O32" s="536" t="s">
        <v>846</v>
      </c>
      <c r="P32" s="177"/>
      <c r="Q32" s="177" t="s">
        <v>636</v>
      </c>
      <c r="R32" s="177" t="s">
        <v>850</v>
      </c>
      <c r="S32" s="177" t="s">
        <v>851</v>
      </c>
      <c r="T32" s="536" t="s">
        <v>846</v>
      </c>
      <c r="U32" s="177"/>
      <c r="V32" s="177" t="s">
        <v>636</v>
      </c>
      <c r="W32" s="177" t="s">
        <v>850</v>
      </c>
      <c r="X32" s="177" t="s">
        <v>851</v>
      </c>
      <c r="Y32" s="536" t="s">
        <v>846</v>
      </c>
      <c r="Z32" s="271"/>
    </row>
    <row r="33" spans="1:26" ht="11.25" customHeight="1" x14ac:dyDescent="0.2">
      <c r="A33" s="537">
        <v>1</v>
      </c>
      <c r="B33" s="2718" t="s">
        <v>628</v>
      </c>
      <c r="C33" s="2718"/>
      <c r="D33" s="2718"/>
      <c r="E33" s="2718"/>
      <c r="F33" s="1353">
        <v>9748</v>
      </c>
      <c r="G33" s="1354">
        <v>0</v>
      </c>
      <c r="H33" s="1354">
        <v>0</v>
      </c>
      <c r="I33" s="1354">
        <v>318</v>
      </c>
      <c r="J33" s="1354">
        <v>0</v>
      </c>
      <c r="K33" s="1354"/>
      <c r="L33" s="1354">
        <v>624</v>
      </c>
      <c r="M33" s="1354">
        <v>9442</v>
      </c>
      <c r="N33" s="1354">
        <v>0</v>
      </c>
      <c r="O33" s="1354">
        <v>0</v>
      </c>
      <c r="P33" s="1354"/>
      <c r="Q33" s="1354">
        <v>86</v>
      </c>
      <c r="R33" s="1354">
        <v>1381</v>
      </c>
      <c r="S33" s="1354">
        <v>0</v>
      </c>
      <c r="T33" s="1354">
        <v>0</v>
      </c>
      <c r="U33" s="1354"/>
      <c r="V33" s="1354">
        <v>7</v>
      </c>
      <c r="W33" s="1354">
        <v>110</v>
      </c>
      <c r="X33" s="1354">
        <v>0</v>
      </c>
      <c r="Y33" s="1354">
        <v>0</v>
      </c>
      <c r="Z33" s="93"/>
    </row>
    <row r="34" spans="1:26" ht="11.25" customHeight="1" x14ac:dyDescent="0.2">
      <c r="A34" s="540">
        <v>2</v>
      </c>
      <c r="B34" s="2711" t="s">
        <v>629</v>
      </c>
      <c r="C34" s="2711"/>
      <c r="D34" s="2711"/>
      <c r="E34" s="2711"/>
      <c r="F34" s="548">
        <v>9748</v>
      </c>
      <c r="G34" s="549">
        <v>0</v>
      </c>
      <c r="H34" s="549">
        <v>0</v>
      </c>
      <c r="I34" s="549">
        <v>318</v>
      </c>
      <c r="J34" s="549">
        <v>0</v>
      </c>
      <c r="K34" s="549"/>
      <c r="L34" s="549">
        <v>624</v>
      </c>
      <c r="M34" s="549">
        <v>9442</v>
      </c>
      <c r="N34" s="549">
        <v>0</v>
      </c>
      <c r="O34" s="549">
        <v>0</v>
      </c>
      <c r="P34" s="549"/>
      <c r="Q34" s="549">
        <v>86</v>
      </c>
      <c r="R34" s="549">
        <v>1381</v>
      </c>
      <c r="S34" s="549">
        <v>0</v>
      </c>
      <c r="T34" s="549">
        <v>0</v>
      </c>
      <c r="U34" s="549"/>
      <c r="V34" s="549">
        <v>7</v>
      </c>
      <c r="W34" s="549">
        <v>110</v>
      </c>
      <c r="X34" s="549">
        <v>0</v>
      </c>
      <c r="Y34" s="549">
        <v>0</v>
      </c>
      <c r="Z34" s="94"/>
    </row>
    <row r="35" spans="1:26" ht="11.25" customHeight="1" x14ac:dyDescent="0.2">
      <c r="A35" s="540">
        <v>3</v>
      </c>
      <c r="B35" s="543"/>
      <c r="C35" s="2711" t="s">
        <v>630</v>
      </c>
      <c r="D35" s="2711"/>
      <c r="E35" s="2712"/>
      <c r="F35" s="546">
        <v>9748</v>
      </c>
      <c r="G35" s="547">
        <v>0</v>
      </c>
      <c r="H35" s="547">
        <v>0</v>
      </c>
      <c r="I35" s="547">
        <v>318</v>
      </c>
      <c r="J35" s="547">
        <v>0</v>
      </c>
      <c r="K35" s="547"/>
      <c r="L35" s="547">
        <v>624</v>
      </c>
      <c r="M35" s="547">
        <v>9442</v>
      </c>
      <c r="N35" s="547">
        <v>0</v>
      </c>
      <c r="O35" s="547">
        <v>0</v>
      </c>
      <c r="P35" s="547"/>
      <c r="Q35" s="547">
        <v>86</v>
      </c>
      <c r="R35" s="547">
        <v>1381</v>
      </c>
      <c r="S35" s="547">
        <v>0</v>
      </c>
      <c r="T35" s="547">
        <v>0</v>
      </c>
      <c r="U35" s="547"/>
      <c r="V35" s="547">
        <v>7</v>
      </c>
      <c r="W35" s="547">
        <v>110</v>
      </c>
      <c r="X35" s="547">
        <v>0</v>
      </c>
      <c r="Y35" s="547">
        <v>0</v>
      </c>
      <c r="Z35" s="94"/>
    </row>
    <row r="36" spans="1:26" ht="11.25" customHeight="1" x14ac:dyDescent="0.2">
      <c r="A36" s="540">
        <v>4</v>
      </c>
      <c r="B36" s="543"/>
      <c r="C36" s="543"/>
      <c r="D36" s="2711" t="s">
        <v>853</v>
      </c>
      <c r="E36" s="2712"/>
      <c r="F36" s="546">
        <v>7084</v>
      </c>
      <c r="G36" s="547">
        <v>0</v>
      </c>
      <c r="H36" s="547">
        <v>0</v>
      </c>
      <c r="I36" s="547">
        <v>318</v>
      </c>
      <c r="J36" s="547">
        <v>0</v>
      </c>
      <c r="K36" s="547"/>
      <c r="L36" s="547">
        <v>0</v>
      </c>
      <c r="M36" s="547">
        <v>7402</v>
      </c>
      <c r="N36" s="547">
        <v>0</v>
      </c>
      <c r="O36" s="547">
        <v>0</v>
      </c>
      <c r="P36" s="547"/>
      <c r="Q36" s="547">
        <v>0</v>
      </c>
      <c r="R36" s="547">
        <v>1177</v>
      </c>
      <c r="S36" s="547">
        <v>0</v>
      </c>
      <c r="T36" s="547">
        <v>0</v>
      </c>
      <c r="U36" s="547"/>
      <c r="V36" s="547">
        <v>0</v>
      </c>
      <c r="W36" s="547">
        <v>94</v>
      </c>
      <c r="X36" s="547">
        <v>0</v>
      </c>
      <c r="Y36" s="547">
        <v>0</v>
      </c>
      <c r="Z36" s="94"/>
    </row>
    <row r="37" spans="1:26" ht="11.25" customHeight="1" x14ac:dyDescent="0.2">
      <c r="A37" s="540">
        <v>5</v>
      </c>
      <c r="B37" s="543"/>
      <c r="C37" s="543"/>
      <c r="D37" s="2711" t="s">
        <v>854</v>
      </c>
      <c r="E37" s="2712"/>
      <c r="F37" s="546">
        <v>2664</v>
      </c>
      <c r="G37" s="547">
        <v>0</v>
      </c>
      <c r="H37" s="547">
        <v>0</v>
      </c>
      <c r="I37" s="547">
        <v>0</v>
      </c>
      <c r="J37" s="547">
        <v>0</v>
      </c>
      <c r="K37" s="547"/>
      <c r="L37" s="547">
        <v>624</v>
      </c>
      <c r="M37" s="547">
        <v>2040</v>
      </c>
      <c r="N37" s="547">
        <v>0</v>
      </c>
      <c r="O37" s="547">
        <v>0</v>
      </c>
      <c r="P37" s="547"/>
      <c r="Q37" s="547">
        <v>86</v>
      </c>
      <c r="R37" s="547">
        <v>204</v>
      </c>
      <c r="S37" s="547">
        <v>0</v>
      </c>
      <c r="T37" s="547">
        <v>0</v>
      </c>
      <c r="U37" s="547"/>
      <c r="V37" s="547">
        <v>7</v>
      </c>
      <c r="W37" s="547">
        <v>16</v>
      </c>
      <c r="X37" s="547">
        <v>0</v>
      </c>
      <c r="Y37" s="547">
        <v>0</v>
      </c>
      <c r="Z37" s="94"/>
    </row>
    <row r="38" spans="1:26" ht="11.25" customHeight="1" x14ac:dyDescent="0.2">
      <c r="A38" s="540">
        <v>6</v>
      </c>
      <c r="B38" s="543"/>
      <c r="C38" s="2711" t="s">
        <v>631</v>
      </c>
      <c r="D38" s="2711"/>
      <c r="E38" s="2712"/>
      <c r="F38" s="546">
        <v>0</v>
      </c>
      <c r="G38" s="547">
        <v>0</v>
      </c>
      <c r="H38" s="547">
        <v>0</v>
      </c>
      <c r="I38" s="547">
        <v>0</v>
      </c>
      <c r="J38" s="547">
        <v>0</v>
      </c>
      <c r="K38" s="547"/>
      <c r="L38" s="547">
        <v>0</v>
      </c>
      <c r="M38" s="547">
        <v>0</v>
      </c>
      <c r="N38" s="547">
        <v>0</v>
      </c>
      <c r="O38" s="547">
        <v>0</v>
      </c>
      <c r="P38" s="547"/>
      <c r="Q38" s="547">
        <v>0</v>
      </c>
      <c r="R38" s="547">
        <v>0</v>
      </c>
      <c r="S38" s="547">
        <v>0</v>
      </c>
      <c r="T38" s="547">
        <v>0</v>
      </c>
      <c r="U38" s="547"/>
      <c r="V38" s="547">
        <v>0</v>
      </c>
      <c r="W38" s="547">
        <v>0</v>
      </c>
      <c r="X38" s="547">
        <v>0</v>
      </c>
      <c r="Y38" s="547">
        <v>0</v>
      </c>
      <c r="Z38" s="94"/>
    </row>
    <row r="39" spans="1:26" ht="11.25" customHeight="1" x14ac:dyDescent="0.2">
      <c r="A39" s="540">
        <v>7</v>
      </c>
      <c r="B39" s="543"/>
      <c r="C39" s="543"/>
      <c r="D39" s="2711" t="s">
        <v>632</v>
      </c>
      <c r="E39" s="2712"/>
      <c r="F39" s="546">
        <v>0</v>
      </c>
      <c r="G39" s="547">
        <v>0</v>
      </c>
      <c r="H39" s="547">
        <v>0</v>
      </c>
      <c r="I39" s="547">
        <v>0</v>
      </c>
      <c r="J39" s="547">
        <v>0</v>
      </c>
      <c r="K39" s="547"/>
      <c r="L39" s="547">
        <v>0</v>
      </c>
      <c r="M39" s="547">
        <v>0</v>
      </c>
      <c r="N39" s="547">
        <v>0</v>
      </c>
      <c r="O39" s="547">
        <v>0</v>
      </c>
      <c r="P39" s="547"/>
      <c r="Q39" s="547">
        <v>0</v>
      </c>
      <c r="R39" s="547">
        <v>0</v>
      </c>
      <c r="S39" s="547">
        <v>0</v>
      </c>
      <c r="T39" s="547">
        <v>0</v>
      </c>
      <c r="U39" s="547"/>
      <c r="V39" s="547">
        <v>0</v>
      </c>
      <c r="W39" s="547">
        <v>0</v>
      </c>
      <c r="X39" s="547">
        <v>0</v>
      </c>
      <c r="Y39" s="547">
        <v>0</v>
      </c>
      <c r="Z39" s="94"/>
    </row>
    <row r="40" spans="1:26" ht="11.25" customHeight="1" x14ac:dyDescent="0.2">
      <c r="A40" s="540">
        <v>8</v>
      </c>
      <c r="B40" s="543"/>
      <c r="C40" s="543"/>
      <c r="D40" s="2711" t="s">
        <v>633</v>
      </c>
      <c r="E40" s="2712"/>
      <c r="F40" s="546">
        <v>0</v>
      </c>
      <c r="G40" s="547">
        <v>0</v>
      </c>
      <c r="H40" s="547">
        <v>0</v>
      </c>
      <c r="I40" s="547">
        <v>0</v>
      </c>
      <c r="J40" s="547">
        <v>0</v>
      </c>
      <c r="K40" s="547"/>
      <c r="L40" s="547">
        <v>0</v>
      </c>
      <c r="M40" s="547">
        <v>0</v>
      </c>
      <c r="N40" s="547">
        <v>0</v>
      </c>
      <c r="O40" s="547">
        <v>0</v>
      </c>
      <c r="P40" s="547"/>
      <c r="Q40" s="547">
        <v>0</v>
      </c>
      <c r="R40" s="547">
        <v>0</v>
      </c>
      <c r="S40" s="547">
        <v>0</v>
      </c>
      <c r="T40" s="547">
        <v>0</v>
      </c>
      <c r="U40" s="547"/>
      <c r="V40" s="547">
        <v>0</v>
      </c>
      <c r="W40" s="547">
        <v>0</v>
      </c>
      <c r="X40" s="547">
        <v>0</v>
      </c>
      <c r="Y40" s="547">
        <v>0</v>
      </c>
      <c r="Z40" s="94"/>
    </row>
    <row r="41" spans="1:26" ht="11.25" customHeight="1" x14ac:dyDescent="0.2">
      <c r="A41" s="540">
        <v>9</v>
      </c>
      <c r="B41" s="2711" t="s">
        <v>634</v>
      </c>
      <c r="C41" s="2711"/>
      <c r="D41" s="2711"/>
      <c r="E41" s="2712"/>
      <c r="F41" s="548">
        <v>0</v>
      </c>
      <c r="G41" s="549">
        <v>0</v>
      </c>
      <c r="H41" s="549">
        <v>0</v>
      </c>
      <c r="I41" s="549">
        <v>0</v>
      </c>
      <c r="J41" s="549">
        <v>0</v>
      </c>
      <c r="K41" s="549"/>
      <c r="L41" s="549">
        <v>0</v>
      </c>
      <c r="M41" s="549">
        <v>0</v>
      </c>
      <c r="N41" s="549">
        <v>0</v>
      </c>
      <c r="O41" s="549">
        <v>0</v>
      </c>
      <c r="P41" s="549"/>
      <c r="Q41" s="549">
        <v>0</v>
      </c>
      <c r="R41" s="549">
        <v>0</v>
      </c>
      <c r="S41" s="549">
        <v>0</v>
      </c>
      <c r="T41" s="549">
        <v>0</v>
      </c>
      <c r="U41" s="549"/>
      <c r="V41" s="549">
        <v>0</v>
      </c>
      <c r="W41" s="549">
        <v>0</v>
      </c>
      <c r="X41" s="549">
        <v>0</v>
      </c>
      <c r="Y41" s="549">
        <v>0</v>
      </c>
      <c r="Z41" s="94"/>
    </row>
    <row r="42" spans="1:26" ht="11.25" customHeight="1" x14ac:dyDescent="0.2">
      <c r="A42" s="540">
        <v>10</v>
      </c>
      <c r="B42" s="543"/>
      <c r="C42" s="2711" t="s">
        <v>630</v>
      </c>
      <c r="D42" s="2711"/>
      <c r="E42" s="2712"/>
      <c r="F42" s="546">
        <v>0</v>
      </c>
      <c r="G42" s="547">
        <v>0</v>
      </c>
      <c r="H42" s="547">
        <v>0</v>
      </c>
      <c r="I42" s="547">
        <v>0</v>
      </c>
      <c r="J42" s="547">
        <v>0</v>
      </c>
      <c r="K42" s="547"/>
      <c r="L42" s="547">
        <v>0</v>
      </c>
      <c r="M42" s="547">
        <v>0</v>
      </c>
      <c r="N42" s="547">
        <v>0</v>
      </c>
      <c r="O42" s="547">
        <v>0</v>
      </c>
      <c r="P42" s="547"/>
      <c r="Q42" s="547">
        <v>0</v>
      </c>
      <c r="R42" s="547">
        <v>0</v>
      </c>
      <c r="S42" s="547">
        <v>0</v>
      </c>
      <c r="T42" s="547">
        <v>0</v>
      </c>
      <c r="U42" s="547"/>
      <c r="V42" s="547">
        <v>0</v>
      </c>
      <c r="W42" s="547">
        <v>0</v>
      </c>
      <c r="X42" s="547">
        <v>0</v>
      </c>
      <c r="Y42" s="547">
        <v>0</v>
      </c>
      <c r="Z42" s="94"/>
    </row>
    <row r="43" spans="1:26" ht="11.25" customHeight="1" x14ac:dyDescent="0.2">
      <c r="A43" s="540">
        <v>11</v>
      </c>
      <c r="B43" s="543"/>
      <c r="C43" s="543"/>
      <c r="D43" s="2711" t="s">
        <v>853</v>
      </c>
      <c r="E43" s="2712"/>
      <c r="F43" s="546">
        <v>0</v>
      </c>
      <c r="G43" s="547">
        <v>0</v>
      </c>
      <c r="H43" s="547">
        <v>0</v>
      </c>
      <c r="I43" s="547">
        <v>0</v>
      </c>
      <c r="J43" s="547">
        <v>0</v>
      </c>
      <c r="K43" s="547"/>
      <c r="L43" s="547">
        <v>0</v>
      </c>
      <c r="M43" s="547">
        <v>0</v>
      </c>
      <c r="N43" s="547">
        <v>0</v>
      </c>
      <c r="O43" s="547">
        <v>0</v>
      </c>
      <c r="P43" s="547"/>
      <c r="Q43" s="547">
        <v>0</v>
      </c>
      <c r="R43" s="547">
        <v>0</v>
      </c>
      <c r="S43" s="547">
        <v>0</v>
      </c>
      <c r="T43" s="547">
        <v>0</v>
      </c>
      <c r="U43" s="547"/>
      <c r="V43" s="547">
        <v>0</v>
      </c>
      <c r="W43" s="547">
        <v>0</v>
      </c>
      <c r="X43" s="547">
        <v>0</v>
      </c>
      <c r="Y43" s="547">
        <v>0</v>
      </c>
      <c r="Z43" s="94"/>
    </row>
    <row r="44" spans="1:26" ht="11.25" customHeight="1" x14ac:dyDescent="0.2">
      <c r="A44" s="540">
        <v>12</v>
      </c>
      <c r="B44" s="543"/>
      <c r="C44" s="543"/>
      <c r="D44" s="2711" t="s">
        <v>854</v>
      </c>
      <c r="E44" s="2712"/>
      <c r="F44" s="546">
        <v>0</v>
      </c>
      <c r="G44" s="547">
        <v>0</v>
      </c>
      <c r="H44" s="547">
        <v>0</v>
      </c>
      <c r="I44" s="547">
        <v>0</v>
      </c>
      <c r="J44" s="547">
        <v>0</v>
      </c>
      <c r="K44" s="547"/>
      <c r="L44" s="547">
        <v>0</v>
      </c>
      <c r="M44" s="547">
        <v>0</v>
      </c>
      <c r="N44" s="547">
        <v>0</v>
      </c>
      <c r="O44" s="547">
        <v>0</v>
      </c>
      <c r="P44" s="547"/>
      <c r="Q44" s="547">
        <v>0</v>
      </c>
      <c r="R44" s="547">
        <v>0</v>
      </c>
      <c r="S44" s="547">
        <v>0</v>
      </c>
      <c r="T44" s="547">
        <v>0</v>
      </c>
      <c r="U44" s="547"/>
      <c r="V44" s="547">
        <v>0</v>
      </c>
      <c r="W44" s="547">
        <v>0</v>
      </c>
      <c r="X44" s="547">
        <v>0</v>
      </c>
      <c r="Y44" s="547">
        <v>0</v>
      </c>
      <c r="Z44" s="94"/>
    </row>
    <row r="45" spans="1:26" ht="11.25" customHeight="1" x14ac:dyDescent="0.2">
      <c r="A45" s="540">
        <v>13</v>
      </c>
      <c r="B45" s="543"/>
      <c r="C45" s="2713" t="s">
        <v>631</v>
      </c>
      <c r="D45" s="2713"/>
      <c r="E45" s="2714"/>
      <c r="F45" s="546">
        <v>0</v>
      </c>
      <c r="G45" s="547">
        <v>0</v>
      </c>
      <c r="H45" s="547">
        <v>0</v>
      </c>
      <c r="I45" s="547">
        <v>0</v>
      </c>
      <c r="J45" s="547">
        <v>0</v>
      </c>
      <c r="K45" s="547"/>
      <c r="L45" s="547">
        <v>0</v>
      </c>
      <c r="M45" s="547">
        <v>0</v>
      </c>
      <c r="N45" s="547">
        <v>0</v>
      </c>
      <c r="O45" s="547">
        <v>0</v>
      </c>
      <c r="P45" s="547"/>
      <c r="Q45" s="547">
        <v>0</v>
      </c>
      <c r="R45" s="547">
        <v>0</v>
      </c>
      <c r="S45" s="547">
        <v>0</v>
      </c>
      <c r="T45" s="547">
        <v>0</v>
      </c>
      <c r="U45" s="547"/>
      <c r="V45" s="547">
        <v>0</v>
      </c>
      <c r="W45" s="547">
        <v>0</v>
      </c>
      <c r="X45" s="547">
        <v>0</v>
      </c>
      <c r="Y45" s="547">
        <v>0</v>
      </c>
      <c r="Z45" s="94"/>
    </row>
    <row r="46" spans="1:26" ht="11.25" customHeight="1" x14ac:dyDescent="0.2">
      <c r="A46" s="540">
        <v>14</v>
      </c>
      <c r="B46" s="543"/>
      <c r="C46" s="543"/>
      <c r="D46" s="2711" t="s">
        <v>632</v>
      </c>
      <c r="E46" s="2712"/>
      <c r="F46" s="546">
        <v>0</v>
      </c>
      <c r="G46" s="547">
        <v>0</v>
      </c>
      <c r="H46" s="547">
        <v>0</v>
      </c>
      <c r="I46" s="547">
        <v>0</v>
      </c>
      <c r="J46" s="547">
        <v>0</v>
      </c>
      <c r="K46" s="547"/>
      <c r="L46" s="547">
        <v>0</v>
      </c>
      <c r="M46" s="547">
        <v>0</v>
      </c>
      <c r="N46" s="547">
        <v>0</v>
      </c>
      <c r="O46" s="547">
        <v>0</v>
      </c>
      <c r="P46" s="547"/>
      <c r="Q46" s="547">
        <v>0</v>
      </c>
      <c r="R46" s="547">
        <v>0</v>
      </c>
      <c r="S46" s="547">
        <v>0</v>
      </c>
      <c r="T46" s="547">
        <v>0</v>
      </c>
      <c r="U46" s="547"/>
      <c r="V46" s="547">
        <v>0</v>
      </c>
      <c r="W46" s="547">
        <v>0</v>
      </c>
      <c r="X46" s="547">
        <v>0</v>
      </c>
      <c r="Y46" s="547">
        <v>0</v>
      </c>
      <c r="Z46" s="94"/>
    </row>
    <row r="47" spans="1:26" ht="11.25" customHeight="1" thickBot="1" x14ac:dyDescent="0.25">
      <c r="A47" s="169">
        <v>15</v>
      </c>
      <c r="B47" s="155"/>
      <c r="C47" s="155"/>
      <c r="D47" s="2560" t="s">
        <v>633</v>
      </c>
      <c r="E47" s="2560"/>
      <c r="F47" s="550">
        <v>0</v>
      </c>
      <c r="G47" s="551">
        <v>0</v>
      </c>
      <c r="H47" s="551">
        <v>0</v>
      </c>
      <c r="I47" s="551">
        <v>0</v>
      </c>
      <c r="J47" s="551">
        <v>0</v>
      </c>
      <c r="K47" s="551"/>
      <c r="L47" s="551">
        <v>0</v>
      </c>
      <c r="M47" s="551">
        <v>0</v>
      </c>
      <c r="N47" s="551">
        <v>0</v>
      </c>
      <c r="O47" s="551">
        <v>0</v>
      </c>
      <c r="P47" s="551"/>
      <c r="Q47" s="551">
        <v>0</v>
      </c>
      <c r="R47" s="551">
        <v>0</v>
      </c>
      <c r="S47" s="551">
        <v>0</v>
      </c>
      <c r="T47" s="551">
        <v>0</v>
      </c>
      <c r="U47" s="551"/>
      <c r="V47" s="551">
        <v>0</v>
      </c>
      <c r="W47" s="551">
        <v>0</v>
      </c>
      <c r="X47" s="551">
        <v>0</v>
      </c>
      <c r="Y47" s="551">
        <v>0</v>
      </c>
      <c r="Z47" s="96"/>
    </row>
    <row r="48" spans="1:26" ht="4.5" customHeight="1" x14ac:dyDescent="0.2">
      <c r="A48" s="2609"/>
      <c r="B48" s="2609"/>
      <c r="C48" s="2609"/>
      <c r="D48" s="2609"/>
      <c r="E48" s="2609"/>
      <c r="F48" s="2609"/>
      <c r="G48" s="2609"/>
      <c r="H48" s="2609"/>
      <c r="I48" s="2609"/>
      <c r="J48" s="2609"/>
      <c r="K48" s="2609"/>
      <c r="L48" s="2609"/>
      <c r="M48" s="2609"/>
      <c r="N48" s="2609"/>
      <c r="O48" s="2609"/>
      <c r="P48" s="2609"/>
      <c r="Q48" s="2609"/>
      <c r="R48" s="2609"/>
      <c r="S48" s="2609"/>
      <c r="T48" s="2609"/>
      <c r="U48" s="2609"/>
      <c r="V48" s="2609"/>
      <c r="W48" s="2609"/>
      <c r="X48" s="2609"/>
      <c r="Y48" s="2609"/>
      <c r="Z48" s="2609"/>
    </row>
    <row r="49" spans="1:26" s="130" customFormat="1" ht="9" customHeight="1" x14ac:dyDescent="0.15">
      <c r="A49" s="489" t="s">
        <v>907</v>
      </c>
      <c r="B49" s="2625" t="s">
        <v>1048</v>
      </c>
      <c r="C49" s="2625"/>
      <c r="D49" s="2625"/>
      <c r="E49" s="2625"/>
      <c r="F49" s="2625"/>
      <c r="G49" s="2625"/>
      <c r="H49" s="2625"/>
      <c r="I49" s="2625"/>
      <c r="J49" s="2625"/>
      <c r="K49" s="2625"/>
      <c r="L49" s="2625"/>
      <c r="M49" s="2625"/>
      <c r="N49" s="2625"/>
      <c r="O49" s="2625"/>
      <c r="P49" s="2625"/>
      <c r="Q49" s="2625"/>
      <c r="R49" s="2625"/>
      <c r="S49" s="2625"/>
      <c r="T49" s="2625"/>
      <c r="U49" s="2625"/>
      <c r="V49" s="2625"/>
      <c r="W49" s="2625"/>
      <c r="X49" s="2625"/>
      <c r="Y49" s="2625"/>
      <c r="Z49" s="2625"/>
    </row>
    <row r="50" spans="1:26" s="130" customFormat="1" ht="9" customHeight="1" x14ac:dyDescent="0.15">
      <c r="A50" s="1394" t="s">
        <v>908</v>
      </c>
      <c r="B50" s="130" t="s">
        <v>1152</v>
      </c>
    </row>
  </sheetData>
  <mergeCells count="56">
    <mergeCell ref="D24:E24"/>
    <mergeCell ref="C19:E19"/>
    <mergeCell ref="D20:E20"/>
    <mergeCell ref="D21:E21"/>
    <mergeCell ref="C22:E22"/>
    <mergeCell ref="D23:E23"/>
    <mergeCell ref="F29:J29"/>
    <mergeCell ref="L29:O29"/>
    <mergeCell ref="Q29:T29"/>
    <mergeCell ref="V29:Y29"/>
    <mergeCell ref="B41:E41"/>
    <mergeCell ref="K31:L31"/>
    <mergeCell ref="P31:Q31"/>
    <mergeCell ref="U31:V31"/>
    <mergeCell ref="B33:E33"/>
    <mergeCell ref="C35:E35"/>
    <mergeCell ref="D36:E36"/>
    <mergeCell ref="D37:E37"/>
    <mergeCell ref="C38:E38"/>
    <mergeCell ref="D39:E39"/>
    <mergeCell ref="D40:E40"/>
    <mergeCell ref="B34:E34"/>
    <mergeCell ref="D14:E14"/>
    <mergeCell ref="C15:E15"/>
    <mergeCell ref="D16:E16"/>
    <mergeCell ref="D17:E17"/>
    <mergeCell ref="B18:E18"/>
    <mergeCell ref="U8:V8"/>
    <mergeCell ref="B10:E10"/>
    <mergeCell ref="B11:E11"/>
    <mergeCell ref="C12:E12"/>
    <mergeCell ref="D13:E13"/>
    <mergeCell ref="A1:Z1"/>
    <mergeCell ref="A2:Y2"/>
    <mergeCell ref="A26:E26"/>
    <mergeCell ref="F26:Z26"/>
    <mergeCell ref="L28:O28"/>
    <mergeCell ref="V28:Y28"/>
    <mergeCell ref="A3:E3"/>
    <mergeCell ref="F3:Z3"/>
    <mergeCell ref="L5:O5"/>
    <mergeCell ref="V5:Y5"/>
    <mergeCell ref="F6:J6"/>
    <mergeCell ref="L6:O6"/>
    <mergeCell ref="Q6:T6"/>
    <mergeCell ref="V6:Y6"/>
    <mergeCell ref="K8:L8"/>
    <mergeCell ref="P8:Q8"/>
    <mergeCell ref="A48:Z48"/>
    <mergeCell ref="B49:Z49"/>
    <mergeCell ref="C42:E42"/>
    <mergeCell ref="D43:E43"/>
    <mergeCell ref="D44:E44"/>
    <mergeCell ref="C45:E45"/>
    <mergeCell ref="D46:E46"/>
    <mergeCell ref="D47:E47"/>
  </mergeCells>
  <printOptions horizontalCentered="1"/>
  <pageMargins left="0.23622047244094491" right="0.23622047244094491" top="0.31496062992125984" bottom="0.23622047244094491" header="0.11811023622047245" footer="0.11811023622047245"/>
  <pageSetup scale="8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zoomScaleNormal="100" zoomScaleSheetLayoutView="100" workbookViewId="0">
      <selection activeCell="G38" sqref="G38"/>
    </sheetView>
  </sheetViews>
  <sheetFormatPr defaultColWidth="9.140625" defaultRowHeight="9" customHeight="1" x14ac:dyDescent="0.2"/>
  <cols>
    <col min="1" max="1" width="2.85546875" style="1327" customWidth="1"/>
    <col min="2" max="4" width="1.28515625" style="1327" customWidth="1"/>
    <col min="5" max="5" width="23.7109375" style="1327" customWidth="1"/>
    <col min="6" max="7" width="7" style="1327" customWidth="1"/>
    <col min="8" max="10" width="7.7109375" style="1327" customWidth="1"/>
    <col min="11" max="11" width="1.28515625" style="1327" customWidth="1"/>
    <col min="12" max="12" width="8.28515625" style="1327" customWidth="1"/>
    <col min="13" max="13" width="9.5703125" style="1327" customWidth="1"/>
    <col min="14" max="14" width="6.42578125" style="1327" customWidth="1"/>
    <col min="15" max="15" width="7.85546875" style="1327" customWidth="1"/>
    <col min="16" max="16" width="1.28515625" style="1327" customWidth="1"/>
    <col min="17" max="17" width="9.5703125" style="1327" customWidth="1"/>
    <col min="18" max="18" width="10.140625" style="1327" customWidth="1"/>
    <col min="19" max="19" width="5.7109375" style="1327" customWidth="1"/>
    <col min="20" max="20" width="6.85546875" style="1327" customWidth="1"/>
    <col min="21" max="21" width="1.28515625" style="1327" customWidth="1"/>
    <col min="22" max="22" width="9.42578125" style="1327" customWidth="1"/>
    <col min="23" max="23" width="9.85546875" style="1327" customWidth="1"/>
    <col min="24" max="24" width="6.7109375" style="1327" customWidth="1"/>
    <col min="25" max="25" width="6.85546875" style="1327" customWidth="1"/>
    <col min="26" max="26" width="1.28515625" style="1327" customWidth="1"/>
    <col min="27" max="27" width="9.140625" style="1327" customWidth="1"/>
    <col min="28" max="16384" width="9.140625" style="1327"/>
  </cols>
  <sheetData>
    <row r="1" spans="1:26" ht="33.75" customHeight="1" x14ac:dyDescent="0.25">
      <c r="A1" s="2398" t="s">
        <v>1221</v>
      </c>
      <c r="B1" s="2398"/>
      <c r="C1" s="2398"/>
      <c r="D1" s="2398"/>
      <c r="E1" s="2398"/>
      <c r="F1" s="2398"/>
      <c r="G1" s="2398"/>
      <c r="H1" s="2398"/>
      <c r="I1" s="2398"/>
      <c r="J1" s="2398"/>
      <c r="K1" s="2398"/>
      <c r="L1" s="2398"/>
      <c r="M1" s="2398"/>
      <c r="N1" s="2398"/>
      <c r="O1" s="2398"/>
      <c r="P1" s="2398"/>
      <c r="Q1" s="2398"/>
      <c r="R1" s="2398"/>
      <c r="S1" s="2398"/>
      <c r="T1" s="2398"/>
      <c r="U1" s="2398"/>
      <c r="V1" s="2398"/>
      <c r="W1" s="2398"/>
      <c r="X1" s="2398"/>
      <c r="Y1" s="2398"/>
      <c r="Z1" s="2398"/>
    </row>
    <row r="2" spans="1:26" ht="9" customHeight="1" x14ac:dyDescent="0.25">
      <c r="A2" s="2426"/>
      <c r="B2" s="2426"/>
      <c r="C2" s="2426"/>
      <c r="D2" s="2426"/>
      <c r="E2" s="2426"/>
      <c r="F2" s="2426"/>
      <c r="G2" s="2426"/>
      <c r="H2" s="2426"/>
      <c r="I2" s="2426"/>
      <c r="J2" s="2426"/>
      <c r="K2" s="2426"/>
      <c r="L2" s="2426"/>
      <c r="M2" s="2426"/>
      <c r="N2" s="2426"/>
      <c r="O2" s="2426"/>
      <c r="P2" s="2426"/>
      <c r="Q2" s="2426"/>
      <c r="R2" s="2426"/>
      <c r="S2" s="2426"/>
      <c r="T2" s="2426"/>
      <c r="U2" s="2426"/>
      <c r="V2" s="2426"/>
      <c r="W2" s="2426"/>
      <c r="X2" s="2426"/>
      <c r="Y2" s="2426"/>
      <c r="Z2" s="1422"/>
    </row>
    <row r="3" spans="1:26" ht="11.25" customHeight="1" x14ac:dyDescent="0.2">
      <c r="A3" s="2328" t="s">
        <v>420</v>
      </c>
      <c r="B3" s="2328"/>
      <c r="C3" s="2328"/>
      <c r="D3" s="2328"/>
      <c r="E3" s="2328"/>
      <c r="F3" s="2550" t="s">
        <v>102</v>
      </c>
      <c r="G3" s="2551"/>
      <c r="H3" s="2551"/>
      <c r="I3" s="2551"/>
      <c r="J3" s="2551"/>
      <c r="K3" s="2551"/>
      <c r="L3" s="2551"/>
      <c r="M3" s="2551"/>
      <c r="N3" s="2551"/>
      <c r="O3" s="2551"/>
      <c r="P3" s="2551"/>
      <c r="Q3" s="2551"/>
      <c r="R3" s="2551"/>
      <c r="S3" s="2551"/>
      <c r="T3" s="2551"/>
      <c r="U3" s="2551"/>
      <c r="V3" s="2551"/>
      <c r="W3" s="2551"/>
      <c r="X3" s="2551"/>
      <c r="Y3" s="2551"/>
      <c r="Z3" s="2552"/>
    </row>
    <row r="4" spans="1:26"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33</v>
      </c>
      <c r="U4" s="90"/>
      <c r="V4" s="90" t="s">
        <v>34</v>
      </c>
      <c r="W4" s="90" t="s">
        <v>35</v>
      </c>
      <c r="X4" s="90" t="s">
        <v>36</v>
      </c>
      <c r="Y4" s="90" t="s">
        <v>37</v>
      </c>
      <c r="Z4" s="91"/>
    </row>
    <row r="5" spans="1:26" ht="11.25" customHeight="1" x14ac:dyDescent="0.2">
      <c r="A5" s="39"/>
      <c r="B5" s="39"/>
      <c r="C5" s="39"/>
      <c r="D5" s="39"/>
      <c r="E5" s="39"/>
      <c r="F5" s="1446"/>
      <c r="G5" s="1446"/>
      <c r="H5" s="1446" t="s">
        <v>623</v>
      </c>
      <c r="I5" s="1446"/>
      <c r="J5" s="1446"/>
      <c r="K5" s="1446"/>
      <c r="L5" s="2715" t="s">
        <v>624</v>
      </c>
      <c r="M5" s="2715"/>
      <c r="N5" s="2715"/>
      <c r="O5" s="2715"/>
      <c r="P5" s="1446"/>
      <c r="Q5" s="1446"/>
      <c r="R5" s="1446"/>
      <c r="S5" s="1446"/>
      <c r="T5" s="1446"/>
      <c r="U5" s="1446"/>
      <c r="V5" s="2715" t="s">
        <v>852</v>
      </c>
      <c r="W5" s="2715"/>
      <c r="X5" s="2715"/>
      <c r="Y5" s="2715"/>
      <c r="Z5" s="1446"/>
    </row>
    <row r="6" spans="1:26" ht="11.25" customHeight="1" x14ac:dyDescent="0.2">
      <c r="A6" s="39"/>
      <c r="B6" s="39"/>
      <c r="C6" s="39"/>
      <c r="D6" s="39"/>
      <c r="E6" s="39"/>
      <c r="F6" s="2430" t="s">
        <v>622</v>
      </c>
      <c r="G6" s="2430"/>
      <c r="H6" s="2430"/>
      <c r="I6" s="2430"/>
      <c r="J6" s="2430"/>
      <c r="K6" s="1446"/>
      <c r="L6" s="2430" t="s">
        <v>625</v>
      </c>
      <c r="M6" s="2430"/>
      <c r="N6" s="2430"/>
      <c r="O6" s="2430"/>
      <c r="P6" s="1446"/>
      <c r="Q6" s="2430" t="s">
        <v>626</v>
      </c>
      <c r="R6" s="2430"/>
      <c r="S6" s="2430"/>
      <c r="T6" s="2430"/>
      <c r="U6" s="1446"/>
      <c r="V6" s="2621" t="s">
        <v>627</v>
      </c>
      <c r="W6" s="2621"/>
      <c r="X6" s="2621"/>
      <c r="Y6" s="2621"/>
      <c r="Z6" s="41"/>
    </row>
    <row r="7" spans="1:26" ht="11.25" customHeight="1" x14ac:dyDescent="0.2">
      <c r="A7" s="39"/>
      <c r="B7" s="39"/>
      <c r="C7" s="39"/>
      <c r="D7" s="39"/>
      <c r="E7" s="39"/>
      <c r="F7" s="1445"/>
      <c r="G7" s="1445"/>
      <c r="H7" s="1445"/>
      <c r="I7" s="1445"/>
      <c r="J7" s="1445"/>
      <c r="K7" s="1445"/>
      <c r="L7" s="1445" t="s">
        <v>849</v>
      </c>
      <c r="M7" s="1445"/>
      <c r="N7" s="1445"/>
      <c r="O7" s="1445"/>
      <c r="P7" s="1445"/>
      <c r="Q7" s="1445" t="s">
        <v>849</v>
      </c>
      <c r="R7" s="1445"/>
      <c r="S7" s="1445"/>
      <c r="T7" s="1445"/>
      <c r="U7" s="1445"/>
      <c r="V7" s="1445" t="s">
        <v>849</v>
      </c>
      <c r="W7" s="1445"/>
      <c r="X7" s="1445"/>
      <c r="Y7" s="1445"/>
      <c r="Z7" s="42"/>
    </row>
    <row r="8" spans="1:26" ht="11.25" customHeight="1" x14ac:dyDescent="0.2">
      <c r="A8" s="39"/>
      <c r="B8" s="39"/>
      <c r="C8" s="39"/>
      <c r="D8" s="39"/>
      <c r="E8" s="39"/>
      <c r="F8" s="1445"/>
      <c r="G8" s="1445" t="s">
        <v>847</v>
      </c>
      <c r="H8" s="1445" t="s">
        <v>848</v>
      </c>
      <c r="I8" s="1445" t="s">
        <v>1259</v>
      </c>
      <c r="K8" s="2719" t="s">
        <v>635</v>
      </c>
      <c r="L8" s="2719"/>
      <c r="M8" s="1445"/>
      <c r="N8" s="1445"/>
      <c r="O8" s="1445"/>
      <c r="P8" s="2719" t="s">
        <v>635</v>
      </c>
      <c r="Q8" s="2719"/>
      <c r="R8" s="1445"/>
      <c r="S8" s="1445"/>
      <c r="T8" s="1445"/>
      <c r="U8" s="2719" t="s">
        <v>635</v>
      </c>
      <c r="V8" s="2719"/>
      <c r="W8" s="1445"/>
      <c r="X8" s="1445"/>
      <c r="Y8" s="1445"/>
      <c r="Z8" s="42"/>
    </row>
    <row r="9" spans="1:26" ht="14.25" customHeight="1" x14ac:dyDescent="0.3">
      <c r="A9" s="2"/>
      <c r="B9" s="2"/>
      <c r="C9" s="2"/>
      <c r="D9" s="2"/>
      <c r="E9" s="2"/>
      <c r="F9" s="177" t="s">
        <v>1258</v>
      </c>
      <c r="G9" s="176" t="s">
        <v>507</v>
      </c>
      <c r="H9" s="176" t="s">
        <v>509</v>
      </c>
      <c r="I9" s="176" t="s">
        <v>846</v>
      </c>
      <c r="J9" s="535" t="s">
        <v>846</v>
      </c>
      <c r="K9" s="177"/>
      <c r="L9" s="177" t="s">
        <v>636</v>
      </c>
      <c r="M9" s="177" t="s">
        <v>850</v>
      </c>
      <c r="N9" s="177" t="s">
        <v>851</v>
      </c>
      <c r="O9" s="536" t="s">
        <v>846</v>
      </c>
      <c r="P9" s="177"/>
      <c r="Q9" s="177" t="s">
        <v>636</v>
      </c>
      <c r="R9" s="177" t="s">
        <v>850</v>
      </c>
      <c r="S9" s="177" t="s">
        <v>851</v>
      </c>
      <c r="T9" s="536" t="s">
        <v>846</v>
      </c>
      <c r="U9" s="177"/>
      <c r="V9" s="177" t="s">
        <v>636</v>
      </c>
      <c r="W9" s="177" t="s">
        <v>850</v>
      </c>
      <c r="X9" s="177" t="s">
        <v>851</v>
      </c>
      <c r="Y9" s="536" t="s">
        <v>846</v>
      </c>
      <c r="Z9" s="1425"/>
    </row>
    <row r="10" spans="1:26" ht="11.25" customHeight="1" x14ac:dyDescent="0.2">
      <c r="A10" s="537">
        <v>1</v>
      </c>
      <c r="B10" s="2718" t="s">
        <v>628</v>
      </c>
      <c r="C10" s="2718"/>
      <c r="D10" s="2718"/>
      <c r="E10" s="2718"/>
      <c r="F10" s="538">
        <v>9385</v>
      </c>
      <c r="G10" s="539">
        <v>0</v>
      </c>
      <c r="H10" s="539">
        <v>0</v>
      </c>
      <c r="I10" s="539">
        <v>0</v>
      </c>
      <c r="J10" s="539">
        <v>0</v>
      </c>
      <c r="K10" s="539"/>
      <c r="L10" s="539">
        <v>8759</v>
      </c>
      <c r="M10" s="539">
        <v>625</v>
      </c>
      <c r="N10" s="539">
        <v>0</v>
      </c>
      <c r="O10" s="539">
        <v>0</v>
      </c>
      <c r="P10" s="539"/>
      <c r="Q10" s="539">
        <v>650</v>
      </c>
      <c r="R10" s="539">
        <v>68</v>
      </c>
      <c r="S10" s="539">
        <v>0</v>
      </c>
      <c r="T10" s="539">
        <v>0</v>
      </c>
      <c r="U10" s="539"/>
      <c r="V10" s="539">
        <v>54</v>
      </c>
      <c r="W10" s="539">
        <v>5</v>
      </c>
      <c r="X10" s="539">
        <v>0</v>
      </c>
      <c r="Y10" s="539">
        <v>0</v>
      </c>
      <c r="Z10" s="93"/>
    </row>
    <row r="11" spans="1:26" ht="11.25" customHeight="1" x14ac:dyDescent="0.2">
      <c r="A11" s="540">
        <v>2</v>
      </c>
      <c r="B11" s="2711" t="s">
        <v>629</v>
      </c>
      <c r="C11" s="2711"/>
      <c r="D11" s="2711"/>
      <c r="E11" s="2711"/>
      <c r="F11" s="541">
        <v>9385</v>
      </c>
      <c r="G11" s="542">
        <v>0</v>
      </c>
      <c r="H11" s="542">
        <v>0</v>
      </c>
      <c r="I11" s="542">
        <v>0</v>
      </c>
      <c r="J11" s="542">
        <v>0</v>
      </c>
      <c r="K11" s="542"/>
      <c r="L11" s="542">
        <v>8759</v>
      </c>
      <c r="M11" s="542">
        <v>625</v>
      </c>
      <c r="N11" s="542">
        <v>0</v>
      </c>
      <c r="O11" s="542">
        <v>0</v>
      </c>
      <c r="P11" s="542"/>
      <c r="Q11" s="542">
        <v>650</v>
      </c>
      <c r="R11" s="542">
        <v>68</v>
      </c>
      <c r="S11" s="542">
        <v>0</v>
      </c>
      <c r="T11" s="542">
        <v>0</v>
      </c>
      <c r="U11" s="542"/>
      <c r="V11" s="542">
        <v>54</v>
      </c>
      <c r="W11" s="542">
        <v>5</v>
      </c>
      <c r="X11" s="542">
        <v>0</v>
      </c>
      <c r="Y11" s="542">
        <v>0</v>
      </c>
      <c r="Z11" s="94"/>
    </row>
    <row r="12" spans="1:26" ht="11.25" customHeight="1" x14ac:dyDescent="0.2">
      <c r="A12" s="540">
        <v>3</v>
      </c>
      <c r="B12" s="543"/>
      <c r="C12" s="2711" t="s">
        <v>630</v>
      </c>
      <c r="D12" s="2711"/>
      <c r="E12" s="2712"/>
      <c r="F12" s="544">
        <v>9385</v>
      </c>
      <c r="G12" s="545">
        <v>0</v>
      </c>
      <c r="H12" s="545">
        <v>0</v>
      </c>
      <c r="I12" s="545">
        <v>0</v>
      </c>
      <c r="J12" s="545">
        <v>0</v>
      </c>
      <c r="K12" s="545"/>
      <c r="L12" s="545">
        <v>8759</v>
      </c>
      <c r="M12" s="545">
        <v>625</v>
      </c>
      <c r="N12" s="545">
        <v>0</v>
      </c>
      <c r="O12" s="545">
        <v>0</v>
      </c>
      <c r="P12" s="545"/>
      <c r="Q12" s="545">
        <v>650</v>
      </c>
      <c r="R12" s="545">
        <v>68</v>
      </c>
      <c r="S12" s="545">
        <v>0</v>
      </c>
      <c r="T12" s="545">
        <v>0</v>
      </c>
      <c r="U12" s="545"/>
      <c r="V12" s="545">
        <v>54</v>
      </c>
      <c r="W12" s="545">
        <v>5</v>
      </c>
      <c r="X12" s="545">
        <v>0</v>
      </c>
      <c r="Y12" s="545">
        <v>0</v>
      </c>
      <c r="Z12" s="94"/>
    </row>
    <row r="13" spans="1:26" ht="11.25" customHeight="1" x14ac:dyDescent="0.2">
      <c r="A13" s="540">
        <v>4</v>
      </c>
      <c r="B13" s="543"/>
      <c r="C13" s="543"/>
      <c r="D13" s="2711" t="s">
        <v>853</v>
      </c>
      <c r="E13" s="2712"/>
      <c r="F13" s="546">
        <v>6327</v>
      </c>
      <c r="G13" s="547">
        <v>0</v>
      </c>
      <c r="H13" s="547">
        <v>0</v>
      </c>
      <c r="I13" s="547">
        <v>0</v>
      </c>
      <c r="J13" s="547">
        <v>0</v>
      </c>
      <c r="K13" s="547"/>
      <c r="L13" s="547">
        <v>6326</v>
      </c>
      <c r="M13" s="547">
        <v>0</v>
      </c>
      <c r="N13" s="547">
        <v>0</v>
      </c>
      <c r="O13" s="547">
        <v>0</v>
      </c>
      <c r="P13" s="547"/>
      <c r="Q13" s="547">
        <v>470</v>
      </c>
      <c r="R13" s="547">
        <v>0</v>
      </c>
      <c r="S13" s="547">
        <v>0</v>
      </c>
      <c r="T13" s="547">
        <v>0</v>
      </c>
      <c r="U13" s="547"/>
      <c r="V13" s="547">
        <v>39</v>
      </c>
      <c r="W13" s="547">
        <v>0</v>
      </c>
      <c r="X13" s="547">
        <v>0</v>
      </c>
      <c r="Y13" s="547">
        <v>0</v>
      </c>
      <c r="Z13" s="94"/>
    </row>
    <row r="14" spans="1:26" ht="11.25" customHeight="1" x14ac:dyDescent="0.2">
      <c r="A14" s="540">
        <v>5</v>
      </c>
      <c r="B14" s="543"/>
      <c r="C14" s="543"/>
      <c r="D14" s="2711" t="s">
        <v>854</v>
      </c>
      <c r="E14" s="2712"/>
      <c r="F14" s="546">
        <v>3058</v>
      </c>
      <c r="G14" s="547">
        <v>0</v>
      </c>
      <c r="H14" s="547">
        <v>0</v>
      </c>
      <c r="I14" s="547">
        <v>0</v>
      </c>
      <c r="J14" s="547">
        <v>0</v>
      </c>
      <c r="K14" s="547"/>
      <c r="L14" s="547">
        <v>2433</v>
      </c>
      <c r="M14" s="547">
        <v>625</v>
      </c>
      <c r="N14" s="547">
        <v>0</v>
      </c>
      <c r="O14" s="547">
        <v>0</v>
      </c>
      <c r="P14" s="547"/>
      <c r="Q14" s="547">
        <v>180</v>
      </c>
      <c r="R14" s="547">
        <v>68</v>
      </c>
      <c r="S14" s="547">
        <v>0</v>
      </c>
      <c r="T14" s="547">
        <v>0</v>
      </c>
      <c r="U14" s="547"/>
      <c r="V14" s="547">
        <v>15</v>
      </c>
      <c r="W14" s="547">
        <v>5</v>
      </c>
      <c r="X14" s="547">
        <v>0</v>
      </c>
      <c r="Y14" s="547">
        <v>0</v>
      </c>
      <c r="Z14" s="94"/>
    </row>
    <row r="15" spans="1:26" ht="11.25" customHeight="1" x14ac:dyDescent="0.2">
      <c r="A15" s="540">
        <v>6</v>
      </c>
      <c r="B15" s="543"/>
      <c r="C15" s="2711" t="s">
        <v>631</v>
      </c>
      <c r="D15" s="2711"/>
      <c r="E15" s="2712"/>
      <c r="F15" s="546">
        <v>0</v>
      </c>
      <c r="G15" s="547">
        <v>0</v>
      </c>
      <c r="H15" s="547">
        <v>0</v>
      </c>
      <c r="I15" s="547">
        <v>0</v>
      </c>
      <c r="J15" s="547">
        <v>0</v>
      </c>
      <c r="K15" s="547"/>
      <c r="L15" s="547">
        <v>0</v>
      </c>
      <c r="M15" s="547">
        <v>0</v>
      </c>
      <c r="N15" s="547">
        <v>0</v>
      </c>
      <c r="O15" s="547">
        <v>0</v>
      </c>
      <c r="P15" s="547"/>
      <c r="Q15" s="547">
        <v>0</v>
      </c>
      <c r="R15" s="547">
        <v>0</v>
      </c>
      <c r="S15" s="547">
        <v>0</v>
      </c>
      <c r="T15" s="547">
        <v>0</v>
      </c>
      <c r="U15" s="547"/>
      <c r="V15" s="547">
        <v>0</v>
      </c>
      <c r="W15" s="547">
        <v>0</v>
      </c>
      <c r="X15" s="547">
        <v>0</v>
      </c>
      <c r="Y15" s="547">
        <v>0</v>
      </c>
      <c r="Z15" s="94"/>
    </row>
    <row r="16" spans="1:26" ht="11.25" customHeight="1" x14ac:dyDescent="0.2">
      <c r="A16" s="540">
        <v>7</v>
      </c>
      <c r="B16" s="543"/>
      <c r="C16" s="543"/>
      <c r="D16" s="2711" t="s">
        <v>632</v>
      </c>
      <c r="E16" s="2712"/>
      <c r="F16" s="546">
        <v>0</v>
      </c>
      <c r="G16" s="547">
        <v>0</v>
      </c>
      <c r="H16" s="547">
        <v>0</v>
      </c>
      <c r="I16" s="547">
        <v>0</v>
      </c>
      <c r="J16" s="547">
        <v>0</v>
      </c>
      <c r="K16" s="547"/>
      <c r="L16" s="547">
        <v>0</v>
      </c>
      <c r="M16" s="547">
        <v>0</v>
      </c>
      <c r="N16" s="547">
        <v>0</v>
      </c>
      <c r="O16" s="547">
        <v>0</v>
      </c>
      <c r="P16" s="547"/>
      <c r="Q16" s="547">
        <v>0</v>
      </c>
      <c r="R16" s="547">
        <v>0</v>
      </c>
      <c r="S16" s="547">
        <v>0</v>
      </c>
      <c r="T16" s="547">
        <v>0</v>
      </c>
      <c r="U16" s="547"/>
      <c r="V16" s="547">
        <v>0</v>
      </c>
      <c r="W16" s="547">
        <v>0</v>
      </c>
      <c r="X16" s="547">
        <v>0</v>
      </c>
      <c r="Y16" s="547">
        <v>0</v>
      </c>
      <c r="Z16" s="94"/>
    </row>
    <row r="17" spans="1:26" ht="11.25" customHeight="1" x14ac:dyDescent="0.2">
      <c r="A17" s="540">
        <v>8</v>
      </c>
      <c r="B17" s="543"/>
      <c r="C17" s="543"/>
      <c r="D17" s="2711" t="s">
        <v>633</v>
      </c>
      <c r="E17" s="2712"/>
      <c r="F17" s="546">
        <v>0</v>
      </c>
      <c r="G17" s="547">
        <v>0</v>
      </c>
      <c r="H17" s="547">
        <v>0</v>
      </c>
      <c r="I17" s="547">
        <v>0</v>
      </c>
      <c r="J17" s="547">
        <v>0</v>
      </c>
      <c r="K17" s="547"/>
      <c r="L17" s="547">
        <v>0</v>
      </c>
      <c r="M17" s="547">
        <v>0</v>
      </c>
      <c r="N17" s="547">
        <v>0</v>
      </c>
      <c r="O17" s="547">
        <v>0</v>
      </c>
      <c r="P17" s="547"/>
      <c r="Q17" s="547">
        <v>0</v>
      </c>
      <c r="R17" s="547">
        <v>0</v>
      </c>
      <c r="S17" s="547">
        <v>0</v>
      </c>
      <c r="T17" s="547">
        <v>0</v>
      </c>
      <c r="U17" s="547"/>
      <c r="V17" s="547">
        <v>0</v>
      </c>
      <c r="W17" s="547">
        <v>0</v>
      </c>
      <c r="X17" s="547">
        <v>0</v>
      </c>
      <c r="Y17" s="547">
        <v>0</v>
      </c>
      <c r="Z17" s="94"/>
    </row>
    <row r="18" spans="1:26" ht="11.25" customHeight="1" x14ac:dyDescent="0.2">
      <c r="A18" s="540">
        <v>9</v>
      </c>
      <c r="B18" s="2711" t="s">
        <v>634</v>
      </c>
      <c r="C18" s="2711"/>
      <c r="D18" s="2711"/>
      <c r="E18" s="2712"/>
      <c r="F18" s="548">
        <v>0</v>
      </c>
      <c r="G18" s="549">
        <v>0</v>
      </c>
      <c r="H18" s="549">
        <v>0</v>
      </c>
      <c r="I18" s="549">
        <v>0</v>
      </c>
      <c r="J18" s="549">
        <v>0</v>
      </c>
      <c r="K18" s="549"/>
      <c r="L18" s="549">
        <v>0</v>
      </c>
      <c r="M18" s="549">
        <v>0</v>
      </c>
      <c r="N18" s="549">
        <v>0</v>
      </c>
      <c r="O18" s="549">
        <v>0</v>
      </c>
      <c r="P18" s="549"/>
      <c r="Q18" s="549">
        <v>0</v>
      </c>
      <c r="R18" s="549">
        <v>0</v>
      </c>
      <c r="S18" s="549">
        <v>0</v>
      </c>
      <c r="T18" s="549">
        <v>0</v>
      </c>
      <c r="U18" s="549"/>
      <c r="V18" s="549">
        <v>0</v>
      </c>
      <c r="W18" s="549">
        <v>0</v>
      </c>
      <c r="X18" s="549">
        <v>0</v>
      </c>
      <c r="Y18" s="549">
        <v>0</v>
      </c>
      <c r="Z18" s="94"/>
    </row>
    <row r="19" spans="1:26" ht="11.25" customHeight="1" x14ac:dyDescent="0.2">
      <c r="A19" s="540">
        <v>10</v>
      </c>
      <c r="B19" s="543"/>
      <c r="C19" s="2711" t="s">
        <v>630</v>
      </c>
      <c r="D19" s="2711"/>
      <c r="E19" s="2712"/>
      <c r="F19" s="546">
        <v>0</v>
      </c>
      <c r="G19" s="547">
        <v>0</v>
      </c>
      <c r="H19" s="547">
        <v>0</v>
      </c>
      <c r="I19" s="547">
        <v>0</v>
      </c>
      <c r="J19" s="547">
        <v>0</v>
      </c>
      <c r="K19" s="547"/>
      <c r="L19" s="547">
        <v>0</v>
      </c>
      <c r="M19" s="547">
        <v>0</v>
      </c>
      <c r="N19" s="547">
        <v>0</v>
      </c>
      <c r="O19" s="547">
        <v>0</v>
      </c>
      <c r="P19" s="547"/>
      <c r="Q19" s="547">
        <v>0</v>
      </c>
      <c r="R19" s="547">
        <v>0</v>
      </c>
      <c r="S19" s="547">
        <v>0</v>
      </c>
      <c r="T19" s="547">
        <v>0</v>
      </c>
      <c r="U19" s="547"/>
      <c r="V19" s="547">
        <v>0</v>
      </c>
      <c r="W19" s="547">
        <v>0</v>
      </c>
      <c r="X19" s="547">
        <v>0</v>
      </c>
      <c r="Y19" s="547">
        <v>0</v>
      </c>
      <c r="Z19" s="94"/>
    </row>
    <row r="20" spans="1:26" ht="11.25" customHeight="1" x14ac:dyDescent="0.2">
      <c r="A20" s="540">
        <v>11</v>
      </c>
      <c r="B20" s="543"/>
      <c r="C20" s="543"/>
      <c r="D20" s="2711" t="s">
        <v>853</v>
      </c>
      <c r="E20" s="2712"/>
      <c r="F20" s="546">
        <v>0</v>
      </c>
      <c r="G20" s="547">
        <v>0</v>
      </c>
      <c r="H20" s="547">
        <v>0</v>
      </c>
      <c r="I20" s="547">
        <v>0</v>
      </c>
      <c r="J20" s="547">
        <v>0</v>
      </c>
      <c r="K20" s="547"/>
      <c r="L20" s="547">
        <v>0</v>
      </c>
      <c r="M20" s="547">
        <v>0</v>
      </c>
      <c r="N20" s="547">
        <v>0</v>
      </c>
      <c r="O20" s="547">
        <v>0</v>
      </c>
      <c r="P20" s="547"/>
      <c r="Q20" s="547">
        <v>0</v>
      </c>
      <c r="R20" s="547">
        <v>0</v>
      </c>
      <c r="S20" s="547">
        <v>0</v>
      </c>
      <c r="T20" s="547">
        <v>0</v>
      </c>
      <c r="U20" s="547"/>
      <c r="V20" s="547">
        <v>0</v>
      </c>
      <c r="W20" s="547">
        <v>0</v>
      </c>
      <c r="X20" s="547">
        <v>0</v>
      </c>
      <c r="Y20" s="547">
        <v>0</v>
      </c>
      <c r="Z20" s="94"/>
    </row>
    <row r="21" spans="1:26" ht="11.25" customHeight="1" x14ac:dyDescent="0.2">
      <c r="A21" s="540">
        <v>12</v>
      </c>
      <c r="B21" s="543"/>
      <c r="C21" s="543"/>
      <c r="D21" s="2711" t="s">
        <v>854</v>
      </c>
      <c r="E21" s="2712"/>
      <c r="F21" s="546">
        <v>0</v>
      </c>
      <c r="G21" s="547">
        <v>0</v>
      </c>
      <c r="H21" s="547">
        <v>0</v>
      </c>
      <c r="I21" s="547">
        <v>0</v>
      </c>
      <c r="J21" s="547">
        <v>0</v>
      </c>
      <c r="K21" s="547"/>
      <c r="L21" s="547">
        <v>0</v>
      </c>
      <c r="M21" s="547">
        <v>0</v>
      </c>
      <c r="N21" s="547">
        <v>0</v>
      </c>
      <c r="O21" s="547">
        <v>0</v>
      </c>
      <c r="P21" s="547"/>
      <c r="Q21" s="547">
        <v>0</v>
      </c>
      <c r="R21" s="547">
        <v>0</v>
      </c>
      <c r="S21" s="547">
        <v>0</v>
      </c>
      <c r="T21" s="547">
        <v>0</v>
      </c>
      <c r="U21" s="547"/>
      <c r="V21" s="547">
        <v>0</v>
      </c>
      <c r="W21" s="547">
        <v>0</v>
      </c>
      <c r="X21" s="547">
        <v>0</v>
      </c>
      <c r="Y21" s="547">
        <v>0</v>
      </c>
      <c r="Z21" s="94"/>
    </row>
    <row r="22" spans="1:26" ht="11.25" customHeight="1" x14ac:dyDescent="0.2">
      <c r="A22" s="540">
        <v>13</v>
      </c>
      <c r="B22" s="543"/>
      <c r="C22" s="2713" t="s">
        <v>631</v>
      </c>
      <c r="D22" s="2713"/>
      <c r="E22" s="2714"/>
      <c r="F22" s="546">
        <v>0</v>
      </c>
      <c r="G22" s="547">
        <v>0</v>
      </c>
      <c r="H22" s="547">
        <v>0</v>
      </c>
      <c r="I22" s="547">
        <v>0</v>
      </c>
      <c r="J22" s="547">
        <v>0</v>
      </c>
      <c r="K22" s="547"/>
      <c r="L22" s="547">
        <v>0</v>
      </c>
      <c r="M22" s="547">
        <v>0</v>
      </c>
      <c r="N22" s="547">
        <v>0</v>
      </c>
      <c r="O22" s="547">
        <v>0</v>
      </c>
      <c r="P22" s="547"/>
      <c r="Q22" s="547">
        <v>0</v>
      </c>
      <c r="R22" s="547">
        <v>0</v>
      </c>
      <c r="S22" s="547">
        <v>0</v>
      </c>
      <c r="T22" s="547">
        <v>0</v>
      </c>
      <c r="U22" s="547"/>
      <c r="V22" s="547">
        <v>0</v>
      </c>
      <c r="W22" s="547">
        <v>0</v>
      </c>
      <c r="X22" s="547">
        <v>0</v>
      </c>
      <c r="Y22" s="547">
        <v>0</v>
      </c>
      <c r="Z22" s="94"/>
    </row>
    <row r="23" spans="1:26" ht="11.25" customHeight="1" x14ac:dyDescent="0.2">
      <c r="A23" s="540">
        <v>14</v>
      </c>
      <c r="B23" s="543"/>
      <c r="C23" s="543"/>
      <c r="D23" s="2711" t="s">
        <v>632</v>
      </c>
      <c r="E23" s="2712"/>
      <c r="F23" s="546">
        <v>0</v>
      </c>
      <c r="G23" s="547">
        <v>0</v>
      </c>
      <c r="H23" s="547">
        <v>0</v>
      </c>
      <c r="I23" s="547">
        <v>0</v>
      </c>
      <c r="J23" s="547">
        <v>0</v>
      </c>
      <c r="K23" s="547"/>
      <c r="L23" s="547">
        <v>0</v>
      </c>
      <c r="M23" s="547">
        <v>0</v>
      </c>
      <c r="N23" s="547">
        <v>0</v>
      </c>
      <c r="O23" s="547">
        <v>0</v>
      </c>
      <c r="P23" s="547"/>
      <c r="Q23" s="547">
        <v>0</v>
      </c>
      <c r="R23" s="547">
        <v>0</v>
      </c>
      <c r="S23" s="547">
        <v>0</v>
      </c>
      <c r="T23" s="547">
        <v>0</v>
      </c>
      <c r="U23" s="547"/>
      <c r="V23" s="547">
        <v>0</v>
      </c>
      <c r="W23" s="547">
        <v>0</v>
      </c>
      <c r="X23" s="547">
        <v>0</v>
      </c>
      <c r="Y23" s="547">
        <v>0</v>
      </c>
      <c r="Z23" s="94"/>
    </row>
    <row r="24" spans="1:26" ht="11.25" customHeight="1" thickBot="1" x14ac:dyDescent="0.25">
      <c r="A24" s="169">
        <v>15</v>
      </c>
      <c r="B24" s="155"/>
      <c r="C24" s="155"/>
      <c r="D24" s="2560" t="s">
        <v>633</v>
      </c>
      <c r="E24" s="2560"/>
      <c r="F24" s="550">
        <v>0</v>
      </c>
      <c r="G24" s="551">
        <v>0</v>
      </c>
      <c r="H24" s="551">
        <v>0</v>
      </c>
      <c r="I24" s="551">
        <v>0</v>
      </c>
      <c r="J24" s="551">
        <v>0</v>
      </c>
      <c r="K24" s="551"/>
      <c r="L24" s="551">
        <v>0</v>
      </c>
      <c r="M24" s="551">
        <v>0</v>
      </c>
      <c r="N24" s="551">
        <v>0</v>
      </c>
      <c r="O24" s="551">
        <v>0</v>
      </c>
      <c r="P24" s="551"/>
      <c r="Q24" s="551">
        <v>0</v>
      </c>
      <c r="R24" s="551">
        <v>0</v>
      </c>
      <c r="S24" s="551">
        <v>0</v>
      </c>
      <c r="T24" s="551">
        <v>0</v>
      </c>
      <c r="U24" s="551"/>
      <c r="V24" s="551">
        <v>0</v>
      </c>
      <c r="W24" s="551">
        <v>0</v>
      </c>
      <c r="X24" s="551">
        <v>0</v>
      </c>
      <c r="Y24" s="551">
        <v>0</v>
      </c>
      <c r="Z24" s="96"/>
    </row>
    <row r="25" spans="1:26" ht="4.5" customHeight="1" x14ac:dyDescent="0.2">
      <c r="A25" s="2609"/>
      <c r="B25" s="2609"/>
      <c r="C25" s="2609"/>
      <c r="D25" s="2609"/>
      <c r="E25" s="2609"/>
      <c r="F25" s="2609"/>
      <c r="G25" s="2609"/>
      <c r="H25" s="2609"/>
      <c r="I25" s="2609"/>
      <c r="J25" s="2609"/>
      <c r="K25" s="2609"/>
      <c r="L25" s="2609"/>
      <c r="M25" s="2609"/>
      <c r="N25" s="2609"/>
      <c r="O25" s="2609"/>
      <c r="P25" s="2609"/>
      <c r="Q25" s="2609"/>
      <c r="R25" s="2609"/>
      <c r="S25" s="2609"/>
      <c r="T25" s="2609"/>
      <c r="U25" s="2609"/>
      <c r="V25" s="2609"/>
      <c r="W25" s="2609"/>
      <c r="X25" s="2609"/>
      <c r="Y25" s="2609"/>
      <c r="Z25" s="2609"/>
    </row>
    <row r="26" spans="1:26" s="130" customFormat="1" ht="9" customHeight="1" x14ac:dyDescent="0.15">
      <c r="A26" s="2720" t="s">
        <v>1282</v>
      </c>
      <c r="B26" s="2720"/>
      <c r="C26" s="2720"/>
      <c r="D26" s="2720"/>
      <c r="E26" s="2720"/>
      <c r="F26" s="2720"/>
      <c r="G26" s="2720"/>
      <c r="H26" s="2720"/>
      <c r="I26" s="2720"/>
      <c r="J26" s="2720"/>
      <c r="K26" s="2720"/>
      <c r="L26" s="2720"/>
      <c r="M26" s="2720"/>
      <c r="N26" s="2720"/>
      <c r="O26" s="2720"/>
      <c r="P26" s="2720"/>
      <c r="Q26" s="2720"/>
      <c r="R26" s="2720"/>
      <c r="S26" s="2720"/>
      <c r="T26" s="2720"/>
      <c r="U26" s="2720"/>
      <c r="V26" s="2720"/>
      <c r="W26" s="2720"/>
      <c r="X26" s="2720"/>
      <c r="Y26" s="2720"/>
      <c r="Z26" s="2720"/>
    </row>
  </sheetData>
  <mergeCells count="30">
    <mergeCell ref="C22:E22"/>
    <mergeCell ref="D23:E23"/>
    <mergeCell ref="D24:E24"/>
    <mergeCell ref="A25:Z25"/>
    <mergeCell ref="A26:Z26"/>
    <mergeCell ref="D21:E21"/>
    <mergeCell ref="B10:E10"/>
    <mergeCell ref="B11:E11"/>
    <mergeCell ref="C12:E12"/>
    <mergeCell ref="D13:E13"/>
    <mergeCell ref="D14:E14"/>
    <mergeCell ref="C15:E15"/>
    <mergeCell ref="D16:E16"/>
    <mergeCell ref="D17:E17"/>
    <mergeCell ref="B18:E18"/>
    <mergeCell ref="C19:E19"/>
    <mergeCell ref="D20:E20"/>
    <mergeCell ref="F6:J6"/>
    <mergeCell ref="L6:O6"/>
    <mergeCell ref="Q6:T6"/>
    <mergeCell ref="V6:Y6"/>
    <mergeCell ref="K8:L8"/>
    <mergeCell ref="P8:Q8"/>
    <mergeCell ref="U8:V8"/>
    <mergeCell ref="A3:E3"/>
    <mergeCell ref="F3:Z3"/>
    <mergeCell ref="L5:O5"/>
    <mergeCell ref="V5:Y5"/>
    <mergeCell ref="A1:Z1"/>
    <mergeCell ref="A2:Y2"/>
  </mergeCells>
  <printOptions horizontalCentered="1"/>
  <pageMargins left="0.23622047244094491" right="0.23622047244094491" top="0.31496062992125984" bottom="0.23622047244094491" header="0.11811023622047245" footer="0.11811023622047245"/>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100" workbookViewId="0">
      <selection activeCell="C19" sqref="C19"/>
    </sheetView>
  </sheetViews>
  <sheetFormatPr defaultColWidth="9.140625" defaultRowHeight="11.25" x14ac:dyDescent="0.2"/>
  <cols>
    <col min="1" max="2" width="2.85546875" style="15" customWidth="1"/>
    <col min="3" max="3" width="115.85546875" style="15" customWidth="1"/>
    <col min="4" max="4" width="7.5703125" style="15" customWidth="1"/>
    <col min="5" max="5" width="7.140625" style="15" customWidth="1"/>
    <col min="6" max="8" width="7.140625" style="15" hidden="1" customWidth="1"/>
    <col min="9" max="9" width="1.28515625" style="15" customWidth="1"/>
    <col min="10" max="16384" width="9.140625" style="15"/>
  </cols>
  <sheetData>
    <row r="1" spans="1:9" ht="17.25" customHeight="1" x14ac:dyDescent="0.25">
      <c r="A1" s="2297" t="s">
        <v>1168</v>
      </c>
      <c r="B1" s="2297"/>
      <c r="C1" s="2297"/>
      <c r="D1" s="2297"/>
      <c r="E1" s="2297"/>
      <c r="F1" s="2297"/>
      <c r="G1" s="2297"/>
      <c r="H1" s="2297"/>
      <c r="I1" s="2297"/>
    </row>
    <row r="2" spans="1:9" ht="10.5" customHeight="1" x14ac:dyDescent="0.2">
      <c r="A2" s="2328"/>
      <c r="B2" s="2328"/>
      <c r="C2" s="2328"/>
      <c r="D2" s="2328"/>
      <c r="E2" s="2328"/>
      <c r="F2" s="2328"/>
      <c r="G2" s="2328"/>
      <c r="H2" s="2328"/>
      <c r="I2" s="1309"/>
    </row>
    <row r="3" spans="1:9" ht="10.5" customHeight="1" x14ac:dyDescent="0.2">
      <c r="A3" s="2329" t="s">
        <v>420</v>
      </c>
      <c r="B3" s="2329"/>
      <c r="C3" s="2330"/>
      <c r="D3" s="1031" t="s">
        <v>1272</v>
      </c>
      <c r="E3" s="1035" t="s">
        <v>997</v>
      </c>
      <c r="F3" s="1035" t="s">
        <v>1272</v>
      </c>
      <c r="G3" s="1035" t="s">
        <v>997</v>
      </c>
      <c r="H3" s="1035" t="s">
        <v>1273</v>
      </c>
      <c r="I3" s="1312"/>
    </row>
    <row r="4" spans="1:9" ht="10.5" customHeight="1" x14ac:dyDescent="0.2">
      <c r="A4" s="1846"/>
      <c r="B4" s="1847"/>
      <c r="C4" s="1847"/>
      <c r="D4" s="1848" t="s">
        <v>0</v>
      </c>
      <c r="E4" s="1848" t="s">
        <v>1</v>
      </c>
      <c r="F4" s="1848" t="s">
        <v>2</v>
      </c>
      <c r="G4" s="1848" t="s">
        <v>4</v>
      </c>
      <c r="H4" s="1848" t="s">
        <v>5</v>
      </c>
      <c r="I4" s="1849"/>
    </row>
    <row r="5" spans="1:9" ht="10.5" customHeight="1" x14ac:dyDescent="0.2">
      <c r="A5" s="1850" t="s">
        <v>941</v>
      </c>
      <c r="B5" s="2331" t="s">
        <v>1290</v>
      </c>
      <c r="C5" s="2331"/>
      <c r="D5" s="1851">
        <v>37012</v>
      </c>
      <c r="E5" s="1852">
        <v>34652</v>
      </c>
      <c r="F5" s="1852">
        <v>0</v>
      </c>
      <c r="G5" s="1852">
        <v>0</v>
      </c>
      <c r="H5" s="1852">
        <v>0</v>
      </c>
      <c r="I5" s="1853"/>
    </row>
    <row r="6" spans="1:9" ht="10.5" customHeight="1" x14ac:dyDescent="0.2">
      <c r="A6" s="1854" t="s">
        <v>942</v>
      </c>
      <c r="B6" s="2332" t="s">
        <v>1000</v>
      </c>
      <c r="C6" s="2332"/>
      <c r="D6" s="1855">
        <v>234816</v>
      </c>
      <c r="E6" s="1856">
        <v>225663</v>
      </c>
      <c r="F6" s="1856">
        <v>0</v>
      </c>
      <c r="G6" s="1856">
        <v>0</v>
      </c>
      <c r="H6" s="1856">
        <v>0</v>
      </c>
      <c r="I6" s="1853"/>
    </row>
    <row r="7" spans="1:9" ht="10.5" customHeight="1" x14ac:dyDescent="0.2">
      <c r="A7" s="1850" t="s">
        <v>943</v>
      </c>
      <c r="B7" s="2327" t="s">
        <v>1072</v>
      </c>
      <c r="C7" s="2327"/>
      <c r="D7" s="1857">
        <v>0.158</v>
      </c>
      <c r="E7" s="1858">
        <v>0.154</v>
      </c>
      <c r="F7" s="1858">
        <v>0</v>
      </c>
      <c r="G7" s="1858">
        <v>0</v>
      </c>
      <c r="H7" s="1858">
        <v>0</v>
      </c>
      <c r="I7" s="1859"/>
    </row>
    <row r="8" spans="1:9" ht="10.5" customHeight="1" x14ac:dyDescent="0.2">
      <c r="A8" s="1860" t="s">
        <v>944</v>
      </c>
      <c r="B8" s="2322" t="s">
        <v>1001</v>
      </c>
      <c r="C8" s="2322"/>
      <c r="D8" s="1855">
        <v>696026</v>
      </c>
      <c r="E8" s="1856">
        <v>674962</v>
      </c>
      <c r="F8" s="1856">
        <v>0</v>
      </c>
      <c r="G8" s="1856">
        <v>0</v>
      </c>
      <c r="H8" s="1856">
        <v>0</v>
      </c>
      <c r="I8" s="1853"/>
    </row>
    <row r="9" spans="1:9" ht="10.5" customHeight="1" x14ac:dyDescent="0.2">
      <c r="A9" s="1861" t="s">
        <v>945</v>
      </c>
      <c r="B9" s="2323" t="s">
        <v>1073</v>
      </c>
      <c r="C9" s="2323"/>
      <c r="D9" s="1857">
        <v>5.2999999999999999E-2</v>
      </c>
      <c r="E9" s="1858">
        <v>5.0999999999999997E-2</v>
      </c>
      <c r="F9" s="1858">
        <v>0</v>
      </c>
      <c r="G9" s="1858">
        <v>0</v>
      </c>
      <c r="H9" s="1858">
        <v>0</v>
      </c>
      <c r="I9" s="1859"/>
    </row>
    <row r="10" spans="1:9" ht="10.5" customHeight="1" x14ac:dyDescent="0.2">
      <c r="A10" s="1862" t="s">
        <v>946</v>
      </c>
      <c r="B10" s="2322" t="s">
        <v>1266</v>
      </c>
      <c r="C10" s="2322"/>
      <c r="D10" s="1855" t="s">
        <v>998</v>
      </c>
      <c r="E10" s="1856" t="s">
        <v>998</v>
      </c>
      <c r="F10" s="1856" t="s">
        <v>998</v>
      </c>
      <c r="G10" s="1856" t="s">
        <v>998</v>
      </c>
      <c r="H10" s="1856" t="s">
        <v>998</v>
      </c>
      <c r="I10" s="1853"/>
    </row>
    <row r="11" spans="1:9" ht="10.5" customHeight="1" x14ac:dyDescent="0.2">
      <c r="A11" s="1862" t="s">
        <v>947</v>
      </c>
      <c r="B11" s="2322" t="s">
        <v>1074</v>
      </c>
      <c r="C11" s="2322"/>
      <c r="D11" s="1855" t="s">
        <v>999</v>
      </c>
      <c r="E11" s="1856" t="s">
        <v>999</v>
      </c>
      <c r="F11" s="1856" t="s">
        <v>999</v>
      </c>
      <c r="G11" s="1856" t="s">
        <v>999</v>
      </c>
      <c r="H11" s="1856" t="s">
        <v>999</v>
      </c>
      <c r="I11" s="1853"/>
    </row>
    <row r="12" spans="1:9" ht="23.25" customHeight="1" thickBot="1" x14ac:dyDescent="0.25">
      <c r="A12" s="1863" t="s">
        <v>948</v>
      </c>
      <c r="B12" s="2324" t="s">
        <v>1075</v>
      </c>
      <c r="C12" s="2324"/>
      <c r="D12" s="1864" t="s">
        <v>133</v>
      </c>
      <c r="E12" s="1865" t="s">
        <v>133</v>
      </c>
      <c r="F12" s="1865" t="s">
        <v>133</v>
      </c>
      <c r="G12" s="1865" t="s">
        <v>133</v>
      </c>
      <c r="H12" s="1865" t="s">
        <v>133</v>
      </c>
      <c r="I12" s="1866"/>
    </row>
    <row r="13" spans="1:9" s="130" customFormat="1" ht="4.5" customHeight="1" x14ac:dyDescent="0.15">
      <c r="A13" s="2325"/>
      <c r="B13" s="2325"/>
      <c r="C13" s="2325"/>
      <c r="D13" s="2325"/>
      <c r="E13" s="2325"/>
      <c r="F13" s="2325"/>
      <c r="G13" s="2325"/>
      <c r="H13" s="2325"/>
      <c r="I13" s="2325"/>
    </row>
    <row r="14" spans="1:9" s="130" customFormat="1" ht="27.75" customHeight="1" x14ac:dyDescent="0.15">
      <c r="A14" s="2245" t="s">
        <v>907</v>
      </c>
      <c r="B14" s="2326" t="s">
        <v>1324</v>
      </c>
      <c r="C14" s="2326"/>
      <c r="D14" s="2326"/>
      <c r="E14" s="2326"/>
      <c r="F14" s="2326"/>
      <c r="G14" s="2326"/>
      <c r="H14" s="2326"/>
      <c r="I14" s="2326"/>
    </row>
    <row r="15" spans="1:9" s="130" customFormat="1" ht="9" customHeight="1" x14ac:dyDescent="0.15">
      <c r="A15" s="1037" t="s">
        <v>133</v>
      </c>
      <c r="B15" s="2321" t="s">
        <v>154</v>
      </c>
      <c r="C15" s="2321"/>
      <c r="D15" s="2321"/>
      <c r="E15" s="2321"/>
      <c r="F15" s="2321"/>
      <c r="G15" s="2321"/>
      <c r="H15" s="2321"/>
      <c r="I15" s="2321"/>
    </row>
  </sheetData>
  <mergeCells count="14">
    <mergeCell ref="B7:C7"/>
    <mergeCell ref="A1:I1"/>
    <mergeCell ref="A2:H2"/>
    <mergeCell ref="A3:C3"/>
    <mergeCell ref="B5:C5"/>
    <mergeCell ref="B6:C6"/>
    <mergeCell ref="B15:I15"/>
    <mergeCell ref="B8:C8"/>
    <mergeCell ref="B9:C9"/>
    <mergeCell ref="B10:C10"/>
    <mergeCell ref="B11:C11"/>
    <mergeCell ref="B12:C12"/>
    <mergeCell ref="A13:I13"/>
    <mergeCell ref="B14:I1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100" workbookViewId="0">
      <selection activeCell="G38" sqref="G38"/>
    </sheetView>
  </sheetViews>
  <sheetFormatPr defaultColWidth="9.140625" defaultRowHeight="9" customHeight="1" x14ac:dyDescent="0.2"/>
  <cols>
    <col min="1" max="1" width="2.85546875" style="15" customWidth="1"/>
    <col min="2" max="4" width="1.28515625" style="15" customWidth="1"/>
    <col min="5" max="5" width="23.28515625" style="15" customWidth="1"/>
    <col min="6" max="6" width="6.28515625" style="15" customWidth="1"/>
    <col min="7" max="7" width="7" style="15" customWidth="1"/>
    <col min="8" max="8" width="7.28515625" style="15" customWidth="1"/>
    <col min="9" max="9" width="7.85546875" style="15" customWidth="1"/>
    <col min="10" max="10" width="7" style="15" customWidth="1"/>
    <col min="11" max="11" width="1.28515625" style="15" customWidth="1"/>
    <col min="12" max="12" width="8.28515625" style="15" customWidth="1"/>
    <col min="13" max="13" width="9.7109375" style="15" customWidth="1"/>
    <col min="14" max="14" width="6.140625" style="15" customWidth="1"/>
    <col min="15" max="15" width="7" style="15" customWidth="1"/>
    <col min="16" max="16" width="1.28515625" style="15" customWidth="1"/>
    <col min="17" max="17" width="8.7109375" style="15" customWidth="1"/>
    <col min="18" max="18" width="9.42578125" style="15" customWidth="1"/>
    <col min="19" max="19" width="6.140625" style="15" customWidth="1"/>
    <col min="20" max="20" width="6.5703125" style="15" customWidth="1"/>
    <col min="21" max="21" width="1.28515625" style="15" customWidth="1"/>
    <col min="22" max="22" width="9.140625" style="15" customWidth="1"/>
    <col min="23" max="23" width="9.28515625" style="15" customWidth="1"/>
    <col min="24" max="24" width="6.140625" style="15" customWidth="1"/>
    <col min="25" max="25" width="6.85546875" style="15" customWidth="1"/>
    <col min="26" max="26" width="1.28515625" style="15" customWidth="1"/>
    <col min="27" max="27" width="9.140625" style="15" customWidth="1"/>
    <col min="28" max="16384" width="9.140625" style="15"/>
  </cols>
  <sheetData>
    <row r="1" spans="1:26" ht="33.75" customHeight="1" x14ac:dyDescent="0.25">
      <c r="A1" s="2398" t="s">
        <v>855</v>
      </c>
      <c r="B1" s="2398"/>
      <c r="C1" s="2398"/>
      <c r="D1" s="2398"/>
      <c r="E1" s="2398"/>
      <c r="F1" s="2398"/>
      <c r="G1" s="2398"/>
      <c r="H1" s="2398"/>
      <c r="I1" s="2398"/>
      <c r="J1" s="2398"/>
      <c r="K1" s="2398"/>
      <c r="L1" s="2398"/>
      <c r="M1" s="2398"/>
      <c r="N1" s="2398"/>
      <c r="O1" s="2398"/>
      <c r="P1" s="2398"/>
      <c r="Q1" s="2398"/>
      <c r="R1" s="2398"/>
      <c r="S1" s="2398"/>
      <c r="T1" s="2398"/>
      <c r="U1" s="2398"/>
      <c r="V1" s="2398"/>
      <c r="W1" s="2398"/>
      <c r="X1" s="2398"/>
      <c r="Y1" s="2398"/>
      <c r="Z1" s="2398"/>
    </row>
    <row r="2" spans="1:26" ht="9" customHeight="1" x14ac:dyDescent="0.25">
      <c r="A2" s="2426"/>
      <c r="B2" s="2426"/>
      <c r="C2" s="2426"/>
      <c r="D2" s="2426"/>
      <c r="E2" s="2426"/>
      <c r="F2" s="2426"/>
      <c r="G2" s="2426"/>
      <c r="H2" s="2426"/>
      <c r="I2" s="2426"/>
      <c r="J2" s="2426"/>
      <c r="K2" s="2426"/>
      <c r="L2" s="2426"/>
      <c r="M2" s="2426"/>
      <c r="N2" s="2426"/>
      <c r="O2" s="2426"/>
      <c r="P2" s="2426"/>
      <c r="Q2" s="2426"/>
      <c r="R2" s="2426"/>
      <c r="S2" s="2426"/>
      <c r="T2" s="2426"/>
      <c r="U2" s="2426"/>
      <c r="V2" s="2426"/>
      <c r="W2" s="2426"/>
      <c r="X2" s="2426"/>
      <c r="Y2" s="2426"/>
      <c r="Z2" s="264"/>
    </row>
    <row r="3" spans="1:26" ht="11.25" customHeight="1" x14ac:dyDescent="0.2">
      <c r="A3" s="2328" t="s">
        <v>420</v>
      </c>
      <c r="B3" s="2328"/>
      <c r="C3" s="2328"/>
      <c r="D3" s="2328"/>
      <c r="E3" s="2328"/>
      <c r="F3" s="2554" t="s">
        <v>1274</v>
      </c>
      <c r="G3" s="2555"/>
      <c r="H3" s="2555"/>
      <c r="I3" s="2555"/>
      <c r="J3" s="2555"/>
      <c r="K3" s="2555"/>
      <c r="L3" s="2555"/>
      <c r="M3" s="2555"/>
      <c r="N3" s="2555"/>
      <c r="O3" s="2555"/>
      <c r="P3" s="2555"/>
      <c r="Q3" s="2555"/>
      <c r="R3" s="2555"/>
      <c r="S3" s="2555"/>
      <c r="T3" s="2555"/>
      <c r="U3" s="2555"/>
      <c r="V3" s="2555"/>
      <c r="W3" s="2555"/>
      <c r="X3" s="2555"/>
      <c r="Y3" s="2555"/>
      <c r="Z3" s="2556"/>
    </row>
    <row r="4" spans="1:26"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33</v>
      </c>
      <c r="U4" s="90"/>
      <c r="V4" s="90" t="s">
        <v>34</v>
      </c>
      <c r="W4" s="90" t="s">
        <v>35</v>
      </c>
      <c r="X4" s="90" t="s">
        <v>36</v>
      </c>
      <c r="Y4" s="90" t="s">
        <v>37</v>
      </c>
      <c r="Z4" s="91"/>
    </row>
    <row r="5" spans="1:26" ht="11.25" customHeight="1" x14ac:dyDescent="0.2">
      <c r="A5" s="39"/>
      <c r="B5" s="39"/>
      <c r="C5" s="39"/>
      <c r="D5" s="39"/>
      <c r="E5" s="39"/>
      <c r="F5" s="598"/>
      <c r="G5" s="598"/>
      <c r="H5" s="598" t="s">
        <v>623</v>
      </c>
      <c r="I5" s="598"/>
      <c r="J5" s="598"/>
      <c r="K5" s="598"/>
      <c r="L5" s="2715" t="s">
        <v>624</v>
      </c>
      <c r="M5" s="2715"/>
      <c r="N5" s="2715"/>
      <c r="O5" s="2715"/>
      <c r="P5" s="598"/>
      <c r="Q5" s="598"/>
      <c r="R5" s="598"/>
      <c r="S5" s="598"/>
      <c r="T5" s="598"/>
      <c r="U5" s="598"/>
      <c r="V5" s="2715" t="s">
        <v>694</v>
      </c>
      <c r="W5" s="2715"/>
      <c r="X5" s="2715"/>
      <c r="Y5" s="2715"/>
      <c r="Z5" s="291"/>
    </row>
    <row r="6" spans="1:26" ht="11.25" customHeight="1" x14ac:dyDescent="0.2">
      <c r="A6" s="39"/>
      <c r="B6" s="39"/>
      <c r="C6" s="39"/>
      <c r="D6" s="39"/>
      <c r="E6" s="39"/>
      <c r="F6" s="2430" t="s">
        <v>622</v>
      </c>
      <c r="G6" s="2430"/>
      <c r="H6" s="2430"/>
      <c r="I6" s="2430"/>
      <c r="J6" s="2430"/>
      <c r="K6" s="598"/>
      <c r="L6" s="2430" t="s">
        <v>625</v>
      </c>
      <c r="M6" s="2430"/>
      <c r="N6" s="2430"/>
      <c r="O6" s="2430"/>
      <c r="P6" s="598"/>
      <c r="Q6" s="2673" t="s">
        <v>1223</v>
      </c>
      <c r="R6" s="2673"/>
      <c r="S6" s="2673"/>
      <c r="T6" s="2673"/>
      <c r="U6" s="598"/>
      <c r="V6" s="2430" t="s">
        <v>627</v>
      </c>
      <c r="W6" s="2430"/>
      <c r="X6" s="2430"/>
      <c r="Y6" s="2430"/>
      <c r="Z6" s="41"/>
    </row>
    <row r="7" spans="1:26" ht="11.25" customHeight="1" x14ac:dyDescent="0.2">
      <c r="A7" s="39"/>
      <c r="B7" s="39"/>
      <c r="C7" s="39"/>
      <c r="D7" s="39"/>
      <c r="E7" s="39"/>
      <c r="F7" s="618"/>
      <c r="G7" s="618"/>
      <c r="H7" s="618"/>
      <c r="I7" s="1390"/>
      <c r="J7" s="1390"/>
      <c r="K7" s="1390"/>
      <c r="L7" s="1390"/>
      <c r="M7" s="1390" t="s">
        <v>1046</v>
      </c>
      <c r="N7" s="1390"/>
      <c r="O7" s="1390"/>
      <c r="P7" s="1390"/>
      <c r="Q7" s="1390"/>
      <c r="R7" s="1390" t="s">
        <v>1046</v>
      </c>
      <c r="S7" s="1390"/>
      <c r="T7" s="1390"/>
      <c r="U7" s="1390"/>
      <c r="V7" s="1390"/>
      <c r="W7" s="1390" t="s">
        <v>1046</v>
      </c>
      <c r="X7" s="1390"/>
      <c r="Y7" s="1390"/>
      <c r="Z7" s="42"/>
    </row>
    <row r="8" spans="1:26" ht="11.25" customHeight="1" x14ac:dyDescent="0.2">
      <c r="A8" s="39"/>
      <c r="B8" s="39"/>
      <c r="C8" s="39"/>
      <c r="D8" s="39"/>
      <c r="E8" s="39"/>
      <c r="F8" s="618"/>
      <c r="G8" s="618" t="s">
        <v>847</v>
      </c>
      <c r="H8" s="618" t="s">
        <v>848</v>
      </c>
      <c r="I8" s="1390" t="s">
        <v>1259</v>
      </c>
      <c r="J8" s="38"/>
      <c r="K8" s="1821"/>
      <c r="L8" s="1822" t="s">
        <v>1374</v>
      </c>
      <c r="M8" s="1390" t="s">
        <v>635</v>
      </c>
      <c r="N8" s="1390"/>
      <c r="O8" s="1390"/>
      <c r="P8" s="1823"/>
      <c r="Q8" s="2721" t="s">
        <v>1376</v>
      </c>
      <c r="R8" s="1390" t="s">
        <v>635</v>
      </c>
      <c r="S8" s="1390"/>
      <c r="T8" s="1390"/>
      <c r="U8" s="2721" t="s">
        <v>1377</v>
      </c>
      <c r="V8" s="2721"/>
      <c r="W8" s="1390" t="s">
        <v>635</v>
      </c>
      <c r="X8" s="1390"/>
      <c r="Y8" s="1390"/>
      <c r="Z8" s="42"/>
    </row>
    <row r="9" spans="1:26" ht="14.25" customHeight="1" x14ac:dyDescent="0.3">
      <c r="A9" s="2"/>
      <c r="B9" s="2"/>
      <c r="C9" s="2"/>
      <c r="D9" s="2"/>
      <c r="E9" s="2"/>
      <c r="F9" s="177" t="s">
        <v>1258</v>
      </c>
      <c r="G9" s="176" t="s">
        <v>507</v>
      </c>
      <c r="H9" s="176" t="s">
        <v>509</v>
      </c>
      <c r="I9" s="1395" t="s">
        <v>846</v>
      </c>
      <c r="J9" s="1391" t="s">
        <v>846</v>
      </c>
      <c r="K9" s="1392"/>
      <c r="L9" s="1812" t="s">
        <v>1384</v>
      </c>
      <c r="M9" s="1392" t="s">
        <v>636</v>
      </c>
      <c r="N9" s="1392" t="s">
        <v>1375</v>
      </c>
      <c r="O9" s="1393" t="s">
        <v>846</v>
      </c>
      <c r="P9" s="1820"/>
      <c r="Q9" s="2619"/>
      <c r="R9" s="1392" t="s">
        <v>636</v>
      </c>
      <c r="S9" s="1392" t="s">
        <v>1375</v>
      </c>
      <c r="T9" s="1393" t="s">
        <v>846</v>
      </c>
      <c r="U9" s="2619"/>
      <c r="V9" s="2619"/>
      <c r="W9" s="1392" t="s">
        <v>636</v>
      </c>
      <c r="X9" s="1392" t="s">
        <v>1375</v>
      </c>
      <c r="Y9" s="1393" t="s">
        <v>846</v>
      </c>
      <c r="Z9" s="271"/>
    </row>
    <row r="10" spans="1:26" ht="11.25" customHeight="1" x14ac:dyDescent="0.2">
      <c r="A10" s="552">
        <v>1</v>
      </c>
      <c r="B10" s="2718" t="s">
        <v>628</v>
      </c>
      <c r="C10" s="2718"/>
      <c r="D10" s="2718"/>
      <c r="E10" s="2718"/>
      <c r="F10" s="1355">
        <v>4348</v>
      </c>
      <c r="G10" s="1356">
        <v>681</v>
      </c>
      <c r="H10" s="1356">
        <v>25</v>
      </c>
      <c r="I10" s="1356">
        <v>27</v>
      </c>
      <c r="J10" s="1356">
        <v>0</v>
      </c>
      <c r="K10" s="1356"/>
      <c r="L10" s="1356">
        <v>1628</v>
      </c>
      <c r="M10" s="1356">
        <v>3426</v>
      </c>
      <c r="N10" s="1356">
        <v>27</v>
      </c>
      <c r="O10" s="1356">
        <v>0</v>
      </c>
      <c r="P10" s="1356"/>
      <c r="Q10" s="1356">
        <v>179</v>
      </c>
      <c r="R10" s="1356">
        <v>526</v>
      </c>
      <c r="S10" s="1356">
        <v>133</v>
      </c>
      <c r="T10" s="1356">
        <v>0</v>
      </c>
      <c r="U10" s="1356"/>
      <c r="V10" s="1356">
        <v>14</v>
      </c>
      <c r="W10" s="1356">
        <v>42</v>
      </c>
      <c r="X10" s="1356">
        <v>11</v>
      </c>
      <c r="Y10" s="1356">
        <v>0</v>
      </c>
      <c r="Z10" s="93"/>
    </row>
    <row r="11" spans="1:26" ht="11.25" customHeight="1" x14ac:dyDescent="0.2">
      <c r="A11" s="555">
        <v>2</v>
      </c>
      <c r="B11" s="2711" t="s">
        <v>629</v>
      </c>
      <c r="C11" s="2711"/>
      <c r="D11" s="2711"/>
      <c r="E11" s="2711"/>
      <c r="F11" s="562">
        <v>4348</v>
      </c>
      <c r="G11" s="563">
        <v>681</v>
      </c>
      <c r="H11" s="563">
        <v>25</v>
      </c>
      <c r="I11" s="563">
        <v>0</v>
      </c>
      <c r="J11" s="563">
        <v>0</v>
      </c>
      <c r="K11" s="563"/>
      <c r="L11" s="563">
        <v>1628</v>
      </c>
      <c r="M11" s="563">
        <v>3426</v>
      </c>
      <c r="N11" s="563">
        <v>0</v>
      </c>
      <c r="O11" s="563">
        <v>0</v>
      </c>
      <c r="P11" s="563"/>
      <c r="Q11" s="563">
        <v>179</v>
      </c>
      <c r="R11" s="563">
        <v>526</v>
      </c>
      <c r="S11" s="563">
        <v>0</v>
      </c>
      <c r="T11" s="563">
        <v>0</v>
      </c>
      <c r="U11" s="563"/>
      <c r="V11" s="563">
        <v>14</v>
      </c>
      <c r="W11" s="563">
        <v>42</v>
      </c>
      <c r="X11" s="563">
        <v>0</v>
      </c>
      <c r="Y11" s="563">
        <v>0</v>
      </c>
      <c r="Z11" s="94"/>
    </row>
    <row r="12" spans="1:26" ht="11.25" customHeight="1" x14ac:dyDescent="0.2">
      <c r="A12" s="555">
        <v>3</v>
      </c>
      <c r="B12" s="543"/>
      <c r="C12" s="2711" t="s">
        <v>630</v>
      </c>
      <c r="D12" s="2711"/>
      <c r="E12" s="2712"/>
      <c r="F12" s="560">
        <v>4348</v>
      </c>
      <c r="G12" s="561">
        <v>681</v>
      </c>
      <c r="H12" s="561">
        <v>25</v>
      </c>
      <c r="I12" s="561">
        <v>0</v>
      </c>
      <c r="J12" s="561">
        <v>0</v>
      </c>
      <c r="K12" s="561"/>
      <c r="L12" s="561">
        <v>1628</v>
      </c>
      <c r="M12" s="561">
        <v>3426</v>
      </c>
      <c r="N12" s="561">
        <v>0</v>
      </c>
      <c r="O12" s="561">
        <v>0</v>
      </c>
      <c r="P12" s="561"/>
      <c r="Q12" s="561">
        <v>179</v>
      </c>
      <c r="R12" s="561">
        <v>526</v>
      </c>
      <c r="S12" s="561">
        <v>0</v>
      </c>
      <c r="T12" s="561">
        <v>0</v>
      </c>
      <c r="U12" s="561"/>
      <c r="V12" s="561">
        <v>14</v>
      </c>
      <c r="W12" s="561">
        <v>42</v>
      </c>
      <c r="X12" s="561">
        <v>0</v>
      </c>
      <c r="Y12" s="561">
        <v>0</v>
      </c>
      <c r="Z12" s="94"/>
    </row>
    <row r="13" spans="1:26" ht="11.25" customHeight="1" x14ac:dyDescent="0.2">
      <c r="A13" s="555">
        <v>4</v>
      </c>
      <c r="B13" s="543"/>
      <c r="C13" s="543"/>
      <c r="D13" s="2711" t="s">
        <v>853</v>
      </c>
      <c r="E13" s="2712"/>
      <c r="F13" s="560">
        <v>2023</v>
      </c>
      <c r="G13" s="561">
        <v>590</v>
      </c>
      <c r="H13" s="561">
        <v>0</v>
      </c>
      <c r="I13" s="561">
        <v>0</v>
      </c>
      <c r="J13" s="561">
        <v>0</v>
      </c>
      <c r="K13" s="561"/>
      <c r="L13" s="561">
        <v>1214</v>
      </c>
      <c r="M13" s="561">
        <v>1399</v>
      </c>
      <c r="N13" s="561">
        <v>0</v>
      </c>
      <c r="O13" s="561">
        <v>0</v>
      </c>
      <c r="P13" s="561"/>
      <c r="Q13" s="561">
        <v>121</v>
      </c>
      <c r="R13" s="561">
        <v>283</v>
      </c>
      <c r="S13" s="561">
        <v>0</v>
      </c>
      <c r="T13" s="561">
        <v>0</v>
      </c>
      <c r="U13" s="561"/>
      <c r="V13" s="561">
        <v>9</v>
      </c>
      <c r="W13" s="561">
        <v>23</v>
      </c>
      <c r="X13" s="561">
        <v>0</v>
      </c>
      <c r="Y13" s="561">
        <v>0</v>
      </c>
      <c r="Z13" s="94"/>
    </row>
    <row r="14" spans="1:26" ht="11.25" customHeight="1" x14ac:dyDescent="0.2">
      <c r="A14" s="555">
        <v>5</v>
      </c>
      <c r="B14" s="543"/>
      <c r="C14" s="543"/>
      <c r="D14" s="2711" t="s">
        <v>854</v>
      </c>
      <c r="E14" s="2712"/>
      <c r="F14" s="560">
        <v>2325</v>
      </c>
      <c r="G14" s="561">
        <v>91</v>
      </c>
      <c r="H14" s="561">
        <v>25</v>
      </c>
      <c r="I14" s="561">
        <v>0</v>
      </c>
      <c r="J14" s="561">
        <v>0</v>
      </c>
      <c r="K14" s="561"/>
      <c r="L14" s="561">
        <v>414</v>
      </c>
      <c r="M14" s="561">
        <v>2027</v>
      </c>
      <c r="N14" s="561">
        <v>0</v>
      </c>
      <c r="O14" s="561">
        <v>0</v>
      </c>
      <c r="P14" s="561"/>
      <c r="Q14" s="561">
        <v>58</v>
      </c>
      <c r="R14" s="561">
        <v>243</v>
      </c>
      <c r="S14" s="561">
        <v>0</v>
      </c>
      <c r="T14" s="561">
        <v>0</v>
      </c>
      <c r="U14" s="561"/>
      <c r="V14" s="561">
        <v>5</v>
      </c>
      <c r="W14" s="561">
        <v>19</v>
      </c>
      <c r="X14" s="561">
        <v>0</v>
      </c>
      <c r="Y14" s="561">
        <v>0</v>
      </c>
      <c r="Z14" s="94"/>
    </row>
    <row r="15" spans="1:26" ht="11.25" customHeight="1" x14ac:dyDescent="0.2">
      <c r="A15" s="555">
        <v>6</v>
      </c>
      <c r="B15" s="543"/>
      <c r="C15" s="2711" t="s">
        <v>631</v>
      </c>
      <c r="D15" s="2711"/>
      <c r="E15" s="2712"/>
      <c r="F15" s="560">
        <v>0</v>
      </c>
      <c r="G15" s="561">
        <v>0</v>
      </c>
      <c r="H15" s="561">
        <v>0</v>
      </c>
      <c r="I15" s="561">
        <v>0</v>
      </c>
      <c r="J15" s="561">
        <v>0</v>
      </c>
      <c r="K15" s="561"/>
      <c r="L15" s="561">
        <v>0</v>
      </c>
      <c r="M15" s="561">
        <v>0</v>
      </c>
      <c r="N15" s="561">
        <v>0</v>
      </c>
      <c r="O15" s="561">
        <v>0</v>
      </c>
      <c r="P15" s="561"/>
      <c r="Q15" s="561">
        <v>0</v>
      </c>
      <c r="R15" s="561">
        <v>0</v>
      </c>
      <c r="S15" s="561">
        <v>0</v>
      </c>
      <c r="T15" s="561">
        <v>0</v>
      </c>
      <c r="U15" s="561"/>
      <c r="V15" s="561">
        <v>0</v>
      </c>
      <c r="W15" s="561">
        <v>0</v>
      </c>
      <c r="X15" s="561">
        <v>0</v>
      </c>
      <c r="Y15" s="561">
        <v>0</v>
      </c>
      <c r="Z15" s="94"/>
    </row>
    <row r="16" spans="1:26" ht="11.25" customHeight="1" x14ac:dyDescent="0.2">
      <c r="A16" s="555">
        <v>7</v>
      </c>
      <c r="B16" s="543"/>
      <c r="C16" s="543"/>
      <c r="D16" s="2711" t="s">
        <v>632</v>
      </c>
      <c r="E16" s="2712"/>
      <c r="F16" s="560">
        <v>0</v>
      </c>
      <c r="G16" s="561">
        <v>0</v>
      </c>
      <c r="H16" s="561">
        <v>0</v>
      </c>
      <c r="I16" s="561">
        <v>0</v>
      </c>
      <c r="J16" s="561">
        <v>0</v>
      </c>
      <c r="K16" s="561"/>
      <c r="L16" s="561">
        <v>0</v>
      </c>
      <c r="M16" s="561">
        <v>0</v>
      </c>
      <c r="N16" s="561">
        <v>0</v>
      </c>
      <c r="O16" s="561">
        <v>0</v>
      </c>
      <c r="P16" s="561"/>
      <c r="Q16" s="561">
        <v>0</v>
      </c>
      <c r="R16" s="561">
        <v>0</v>
      </c>
      <c r="S16" s="561">
        <v>0</v>
      </c>
      <c r="T16" s="561">
        <v>0</v>
      </c>
      <c r="U16" s="561"/>
      <c r="V16" s="561">
        <v>0</v>
      </c>
      <c r="W16" s="561">
        <v>0</v>
      </c>
      <c r="X16" s="561">
        <v>0</v>
      </c>
      <c r="Y16" s="561">
        <v>0</v>
      </c>
      <c r="Z16" s="94"/>
    </row>
    <row r="17" spans="1:26" ht="11.25" customHeight="1" x14ac:dyDescent="0.2">
      <c r="A17" s="555">
        <v>8</v>
      </c>
      <c r="B17" s="543"/>
      <c r="C17" s="543"/>
      <c r="D17" s="2711" t="s">
        <v>633</v>
      </c>
      <c r="E17" s="2712"/>
      <c r="F17" s="560">
        <v>0</v>
      </c>
      <c r="G17" s="561">
        <v>0</v>
      </c>
      <c r="H17" s="561">
        <v>0</v>
      </c>
      <c r="I17" s="561">
        <v>0</v>
      </c>
      <c r="J17" s="561">
        <v>0</v>
      </c>
      <c r="K17" s="561"/>
      <c r="L17" s="561">
        <v>0</v>
      </c>
      <c r="M17" s="561">
        <v>0</v>
      </c>
      <c r="N17" s="561">
        <v>0</v>
      </c>
      <c r="O17" s="561">
        <v>0</v>
      </c>
      <c r="P17" s="561"/>
      <c r="Q17" s="561">
        <v>0</v>
      </c>
      <c r="R17" s="561">
        <v>0</v>
      </c>
      <c r="S17" s="561">
        <v>0</v>
      </c>
      <c r="T17" s="561">
        <v>0</v>
      </c>
      <c r="U17" s="561"/>
      <c r="V17" s="561">
        <v>0</v>
      </c>
      <c r="W17" s="561">
        <v>0</v>
      </c>
      <c r="X17" s="561">
        <v>0</v>
      </c>
      <c r="Y17" s="561">
        <v>0</v>
      </c>
      <c r="Z17" s="94"/>
    </row>
    <row r="18" spans="1:26" ht="11.25" customHeight="1" x14ac:dyDescent="0.2">
      <c r="A18" s="555">
        <v>9</v>
      </c>
      <c r="B18" s="2711" t="s">
        <v>634</v>
      </c>
      <c r="C18" s="2711"/>
      <c r="D18" s="2711"/>
      <c r="E18" s="2712"/>
      <c r="F18" s="562">
        <v>0</v>
      </c>
      <c r="G18" s="563">
        <v>0</v>
      </c>
      <c r="H18" s="563">
        <v>0</v>
      </c>
      <c r="I18" s="563">
        <v>27</v>
      </c>
      <c r="J18" s="563">
        <v>0</v>
      </c>
      <c r="K18" s="563"/>
      <c r="L18" s="563">
        <v>0</v>
      </c>
      <c r="M18" s="563">
        <v>0</v>
      </c>
      <c r="N18" s="563">
        <v>27</v>
      </c>
      <c r="O18" s="563">
        <v>0</v>
      </c>
      <c r="P18" s="563"/>
      <c r="Q18" s="563">
        <v>0</v>
      </c>
      <c r="R18" s="563">
        <v>0</v>
      </c>
      <c r="S18" s="563">
        <v>133</v>
      </c>
      <c r="T18" s="563">
        <v>0</v>
      </c>
      <c r="U18" s="563"/>
      <c r="V18" s="563">
        <v>0</v>
      </c>
      <c r="W18" s="563">
        <v>0</v>
      </c>
      <c r="X18" s="563">
        <v>11</v>
      </c>
      <c r="Y18" s="563">
        <v>0</v>
      </c>
      <c r="Z18" s="94"/>
    </row>
    <row r="19" spans="1:26" ht="11.25" customHeight="1" x14ac:dyDescent="0.2">
      <c r="A19" s="555">
        <v>10</v>
      </c>
      <c r="B19" s="543"/>
      <c r="C19" s="2711" t="s">
        <v>630</v>
      </c>
      <c r="D19" s="2711"/>
      <c r="E19" s="2712"/>
      <c r="F19" s="560">
        <v>0</v>
      </c>
      <c r="G19" s="561">
        <v>0</v>
      </c>
      <c r="H19" s="561">
        <v>0</v>
      </c>
      <c r="I19" s="561">
        <v>0</v>
      </c>
      <c r="J19" s="561">
        <v>0</v>
      </c>
      <c r="K19" s="561"/>
      <c r="L19" s="561">
        <v>0</v>
      </c>
      <c r="M19" s="561">
        <v>0</v>
      </c>
      <c r="N19" s="561">
        <v>0</v>
      </c>
      <c r="O19" s="561">
        <v>0</v>
      </c>
      <c r="P19" s="561"/>
      <c r="Q19" s="561">
        <v>0</v>
      </c>
      <c r="R19" s="561">
        <v>0</v>
      </c>
      <c r="S19" s="561">
        <v>0</v>
      </c>
      <c r="T19" s="561">
        <v>0</v>
      </c>
      <c r="U19" s="561"/>
      <c r="V19" s="561">
        <v>0</v>
      </c>
      <c r="W19" s="561">
        <v>0</v>
      </c>
      <c r="X19" s="561">
        <v>0</v>
      </c>
      <c r="Y19" s="561">
        <v>0</v>
      </c>
      <c r="Z19" s="94"/>
    </row>
    <row r="20" spans="1:26" ht="11.25" customHeight="1" x14ac:dyDescent="0.2">
      <c r="A20" s="555">
        <v>11</v>
      </c>
      <c r="B20" s="543"/>
      <c r="C20" s="543"/>
      <c r="D20" s="2711" t="s">
        <v>853</v>
      </c>
      <c r="E20" s="2712"/>
      <c r="F20" s="560">
        <v>0</v>
      </c>
      <c r="G20" s="561">
        <v>0</v>
      </c>
      <c r="H20" s="561">
        <v>0</v>
      </c>
      <c r="I20" s="561">
        <v>0</v>
      </c>
      <c r="J20" s="561">
        <v>0</v>
      </c>
      <c r="K20" s="561"/>
      <c r="L20" s="561">
        <v>0</v>
      </c>
      <c r="M20" s="561">
        <v>0</v>
      </c>
      <c r="N20" s="561">
        <v>0</v>
      </c>
      <c r="O20" s="561">
        <v>0</v>
      </c>
      <c r="P20" s="561"/>
      <c r="Q20" s="561">
        <v>0</v>
      </c>
      <c r="R20" s="561">
        <v>0</v>
      </c>
      <c r="S20" s="561">
        <v>0</v>
      </c>
      <c r="T20" s="561">
        <v>0</v>
      </c>
      <c r="U20" s="561"/>
      <c r="V20" s="561">
        <v>0</v>
      </c>
      <c r="W20" s="561">
        <v>0</v>
      </c>
      <c r="X20" s="561">
        <v>0</v>
      </c>
      <c r="Y20" s="561">
        <v>0</v>
      </c>
      <c r="Z20" s="94"/>
    </row>
    <row r="21" spans="1:26" ht="11.25" customHeight="1" x14ac:dyDescent="0.2">
      <c r="A21" s="555">
        <v>12</v>
      </c>
      <c r="B21" s="543"/>
      <c r="C21" s="543"/>
      <c r="D21" s="2711" t="s">
        <v>854</v>
      </c>
      <c r="E21" s="2712"/>
      <c r="F21" s="560">
        <v>0</v>
      </c>
      <c r="G21" s="561">
        <v>0</v>
      </c>
      <c r="H21" s="561">
        <v>0</v>
      </c>
      <c r="I21" s="561">
        <v>0</v>
      </c>
      <c r="J21" s="561">
        <v>0</v>
      </c>
      <c r="K21" s="561"/>
      <c r="L21" s="561">
        <v>0</v>
      </c>
      <c r="M21" s="561">
        <v>0</v>
      </c>
      <c r="N21" s="561">
        <v>0</v>
      </c>
      <c r="O21" s="561">
        <v>0</v>
      </c>
      <c r="P21" s="561"/>
      <c r="Q21" s="561">
        <v>0</v>
      </c>
      <c r="R21" s="561">
        <v>0</v>
      </c>
      <c r="S21" s="561">
        <v>0</v>
      </c>
      <c r="T21" s="561">
        <v>0</v>
      </c>
      <c r="U21" s="561"/>
      <c r="V21" s="561">
        <v>0</v>
      </c>
      <c r="W21" s="561">
        <v>0</v>
      </c>
      <c r="X21" s="561">
        <v>0</v>
      </c>
      <c r="Y21" s="561">
        <v>0</v>
      </c>
      <c r="Z21" s="94"/>
    </row>
    <row r="22" spans="1:26" ht="11.25" customHeight="1" x14ac:dyDescent="0.2">
      <c r="A22" s="555">
        <v>13</v>
      </c>
      <c r="B22" s="543"/>
      <c r="C22" s="2711" t="s">
        <v>631</v>
      </c>
      <c r="D22" s="2711"/>
      <c r="E22" s="2712"/>
      <c r="F22" s="560">
        <v>0</v>
      </c>
      <c r="G22" s="561">
        <v>0</v>
      </c>
      <c r="H22" s="561">
        <v>0</v>
      </c>
      <c r="I22" s="561">
        <v>27</v>
      </c>
      <c r="J22" s="561">
        <v>0</v>
      </c>
      <c r="K22" s="561"/>
      <c r="L22" s="561">
        <v>0</v>
      </c>
      <c r="M22" s="561">
        <v>0</v>
      </c>
      <c r="N22" s="561">
        <v>27</v>
      </c>
      <c r="O22" s="561">
        <v>0</v>
      </c>
      <c r="P22" s="561"/>
      <c r="Q22" s="561">
        <v>0</v>
      </c>
      <c r="R22" s="561">
        <v>0</v>
      </c>
      <c r="S22" s="561">
        <v>133</v>
      </c>
      <c r="T22" s="561">
        <v>0</v>
      </c>
      <c r="U22" s="561"/>
      <c r="V22" s="561">
        <v>0</v>
      </c>
      <c r="W22" s="561">
        <v>0</v>
      </c>
      <c r="X22" s="561">
        <v>11</v>
      </c>
      <c r="Y22" s="561">
        <v>0</v>
      </c>
      <c r="Z22" s="94"/>
    </row>
    <row r="23" spans="1:26" ht="11.25" customHeight="1" x14ac:dyDescent="0.2">
      <c r="A23" s="555">
        <v>14</v>
      </c>
      <c r="B23" s="543"/>
      <c r="C23" s="543"/>
      <c r="D23" s="2711" t="s">
        <v>632</v>
      </c>
      <c r="E23" s="2712"/>
      <c r="F23" s="560">
        <v>0</v>
      </c>
      <c r="G23" s="561">
        <v>0</v>
      </c>
      <c r="H23" s="561">
        <v>0</v>
      </c>
      <c r="I23" s="561">
        <v>27</v>
      </c>
      <c r="J23" s="561">
        <v>0</v>
      </c>
      <c r="K23" s="561"/>
      <c r="L23" s="561">
        <v>0</v>
      </c>
      <c r="M23" s="561">
        <v>0</v>
      </c>
      <c r="N23" s="561">
        <v>27</v>
      </c>
      <c r="O23" s="561">
        <v>0</v>
      </c>
      <c r="P23" s="561"/>
      <c r="Q23" s="561">
        <v>0</v>
      </c>
      <c r="R23" s="561">
        <v>0</v>
      </c>
      <c r="S23" s="561">
        <v>133</v>
      </c>
      <c r="T23" s="561">
        <v>0</v>
      </c>
      <c r="U23" s="561"/>
      <c r="V23" s="561">
        <v>0</v>
      </c>
      <c r="W23" s="561">
        <v>0</v>
      </c>
      <c r="X23" s="561">
        <v>11</v>
      </c>
      <c r="Y23" s="561">
        <v>0</v>
      </c>
      <c r="Z23" s="94"/>
    </row>
    <row r="24" spans="1:26" ht="11.25" customHeight="1" thickBot="1" x14ac:dyDescent="0.25">
      <c r="A24" s="169">
        <v>15</v>
      </c>
      <c r="B24" s="155"/>
      <c r="C24" s="155"/>
      <c r="D24" s="2560" t="s">
        <v>633</v>
      </c>
      <c r="E24" s="2560"/>
      <c r="F24" s="564">
        <v>0</v>
      </c>
      <c r="G24" s="565">
        <v>0</v>
      </c>
      <c r="H24" s="565">
        <v>0</v>
      </c>
      <c r="I24" s="565">
        <v>0</v>
      </c>
      <c r="J24" s="565">
        <v>0</v>
      </c>
      <c r="K24" s="565"/>
      <c r="L24" s="565">
        <v>0</v>
      </c>
      <c r="M24" s="565">
        <v>0</v>
      </c>
      <c r="N24" s="565">
        <v>0</v>
      </c>
      <c r="O24" s="565">
        <v>0</v>
      </c>
      <c r="P24" s="565"/>
      <c r="Q24" s="565">
        <v>0</v>
      </c>
      <c r="R24" s="565">
        <v>0</v>
      </c>
      <c r="S24" s="565">
        <v>0</v>
      </c>
      <c r="T24" s="565">
        <v>0</v>
      </c>
      <c r="U24" s="565"/>
      <c r="V24" s="565">
        <v>0</v>
      </c>
      <c r="W24" s="565">
        <v>0</v>
      </c>
      <c r="X24" s="565">
        <v>0</v>
      </c>
      <c r="Y24" s="565">
        <v>0</v>
      </c>
      <c r="Z24" s="96"/>
    </row>
    <row r="25" spans="1:26" ht="11.25" customHeight="1" x14ac:dyDescent="0.2"/>
    <row r="26" spans="1:26" ht="11.25" customHeight="1" x14ac:dyDescent="0.2">
      <c r="A26" s="2328" t="s">
        <v>420</v>
      </c>
      <c r="B26" s="2328"/>
      <c r="C26" s="2328"/>
      <c r="D26" s="2328"/>
      <c r="E26" s="2328"/>
      <c r="F26" s="2550" t="s">
        <v>949</v>
      </c>
      <c r="G26" s="2551"/>
      <c r="H26" s="2551"/>
      <c r="I26" s="2551"/>
      <c r="J26" s="2551"/>
      <c r="K26" s="2551"/>
      <c r="L26" s="2551"/>
      <c r="M26" s="2551"/>
      <c r="N26" s="2551"/>
      <c r="O26" s="2551"/>
      <c r="P26" s="2551"/>
      <c r="Q26" s="2551"/>
      <c r="R26" s="2551"/>
      <c r="S26" s="2551"/>
      <c r="T26" s="2551"/>
      <c r="U26" s="2551"/>
      <c r="V26" s="2551"/>
      <c r="W26" s="2551"/>
      <c r="X26" s="2551"/>
      <c r="Y26" s="2551"/>
      <c r="Z26" s="2552"/>
    </row>
    <row r="27" spans="1:26" ht="11.25" customHeight="1" x14ac:dyDescent="0.2">
      <c r="A27" s="39"/>
      <c r="B27" s="39"/>
      <c r="C27" s="39"/>
      <c r="D27" s="39"/>
      <c r="E27" s="39"/>
      <c r="F27" s="90" t="s">
        <v>0</v>
      </c>
      <c r="G27" s="90" t="s">
        <v>1</v>
      </c>
      <c r="H27" s="90" t="s">
        <v>2</v>
      </c>
      <c r="I27" s="90" t="s">
        <v>4</v>
      </c>
      <c r="J27" s="90" t="s">
        <v>5</v>
      </c>
      <c r="K27" s="90"/>
      <c r="L27" s="90" t="s">
        <v>6</v>
      </c>
      <c r="M27" s="90" t="s">
        <v>7</v>
      </c>
      <c r="N27" s="90" t="s">
        <v>16</v>
      </c>
      <c r="O27" s="90" t="s">
        <v>17</v>
      </c>
      <c r="P27" s="90"/>
      <c r="Q27" s="90" t="s">
        <v>18</v>
      </c>
      <c r="R27" s="90" t="s">
        <v>19</v>
      </c>
      <c r="S27" s="90" t="s">
        <v>20</v>
      </c>
      <c r="T27" s="90" t="s">
        <v>33</v>
      </c>
      <c r="U27" s="90"/>
      <c r="V27" s="90" t="s">
        <v>34</v>
      </c>
      <c r="W27" s="90" t="s">
        <v>35</v>
      </c>
      <c r="X27" s="90" t="s">
        <v>36</v>
      </c>
      <c r="Y27" s="90" t="s">
        <v>37</v>
      </c>
      <c r="Z27" s="91"/>
    </row>
    <row r="28" spans="1:26" ht="11.25" customHeight="1" x14ac:dyDescent="0.2">
      <c r="A28" s="39"/>
      <c r="B28" s="39"/>
      <c r="C28" s="39"/>
      <c r="D28" s="39"/>
      <c r="E28" s="39"/>
      <c r="F28" s="1023"/>
      <c r="G28" s="1023"/>
      <c r="H28" s="1023" t="s">
        <v>623</v>
      </c>
      <c r="I28" s="1023"/>
      <c r="J28" s="1023"/>
      <c r="K28" s="1023"/>
      <c r="L28" s="2715" t="s">
        <v>624</v>
      </c>
      <c r="M28" s="2715"/>
      <c r="N28" s="2715"/>
      <c r="O28" s="2715"/>
      <c r="P28" s="1023"/>
      <c r="Q28" s="1023"/>
      <c r="R28" s="1023"/>
      <c r="S28" s="1023"/>
      <c r="T28" s="1023"/>
      <c r="U28" s="1023"/>
      <c r="V28" s="2715" t="s">
        <v>694</v>
      </c>
      <c r="W28" s="2715"/>
      <c r="X28" s="2715"/>
      <c r="Y28" s="2715"/>
      <c r="Z28" s="1023"/>
    </row>
    <row r="29" spans="1:26" ht="11.25" customHeight="1" x14ac:dyDescent="0.2">
      <c r="A29" s="39"/>
      <c r="B29" s="39"/>
      <c r="C29" s="39"/>
      <c r="D29" s="39"/>
      <c r="E29" s="39"/>
      <c r="F29" s="2430" t="s">
        <v>622</v>
      </c>
      <c r="G29" s="2430"/>
      <c r="H29" s="2430"/>
      <c r="I29" s="2430"/>
      <c r="J29" s="2430"/>
      <c r="K29" s="1023"/>
      <c r="L29" s="2430" t="s">
        <v>625</v>
      </c>
      <c r="M29" s="2430"/>
      <c r="N29" s="2430"/>
      <c r="O29" s="2430"/>
      <c r="P29" s="1023"/>
      <c r="Q29" s="2673" t="s">
        <v>1223</v>
      </c>
      <c r="R29" s="2673"/>
      <c r="S29" s="2673"/>
      <c r="T29" s="2673"/>
      <c r="U29" s="1023"/>
      <c r="V29" s="2430" t="s">
        <v>627</v>
      </c>
      <c r="W29" s="2430"/>
      <c r="X29" s="2430"/>
      <c r="Y29" s="2430"/>
      <c r="Z29" s="41"/>
    </row>
    <row r="30" spans="1:26" ht="11.25" customHeight="1" x14ac:dyDescent="0.2">
      <c r="A30" s="39"/>
      <c r="B30" s="39"/>
      <c r="C30" s="39"/>
      <c r="D30" s="39"/>
      <c r="E30" s="39"/>
      <c r="F30" s="1024"/>
      <c r="G30" s="1024"/>
      <c r="H30" s="1024"/>
      <c r="I30" s="1024"/>
      <c r="J30" s="1024"/>
      <c r="K30" s="1817"/>
      <c r="L30" s="1817"/>
      <c r="M30" s="1818" t="s">
        <v>1046</v>
      </c>
      <c r="N30" s="1024"/>
      <c r="O30" s="1024"/>
      <c r="P30" s="1024"/>
      <c r="Q30" s="1024"/>
      <c r="R30" s="1818" t="s">
        <v>1046</v>
      </c>
      <c r="S30" s="1024"/>
      <c r="T30" s="1024"/>
      <c r="U30" s="1024"/>
      <c r="V30" s="1024"/>
      <c r="W30" s="1818" t="s">
        <v>1046</v>
      </c>
      <c r="X30" s="1024"/>
      <c r="Y30" s="1024"/>
      <c r="Z30" s="42"/>
    </row>
    <row r="31" spans="1:26" ht="11.25" customHeight="1" x14ac:dyDescent="0.2">
      <c r="A31" s="39"/>
      <c r="B31" s="39"/>
      <c r="C31" s="39"/>
      <c r="D31" s="39"/>
      <c r="E31" s="39"/>
      <c r="F31" s="1024"/>
      <c r="G31" s="1024" t="s">
        <v>847</v>
      </c>
      <c r="H31" s="1024" t="s">
        <v>848</v>
      </c>
      <c r="I31" s="1024" t="s">
        <v>1259</v>
      </c>
      <c r="K31" s="2722" t="s">
        <v>1374</v>
      </c>
      <c r="L31" s="2722"/>
      <c r="M31" s="1818" t="s">
        <v>635</v>
      </c>
      <c r="N31" s="1024"/>
      <c r="O31" s="1024"/>
      <c r="P31" s="2722" t="s">
        <v>1374</v>
      </c>
      <c r="Q31" s="2722"/>
      <c r="R31" s="1818" t="s">
        <v>635</v>
      </c>
      <c r="S31" s="1024"/>
      <c r="T31" s="1024"/>
      <c r="U31" s="2722" t="s">
        <v>1374</v>
      </c>
      <c r="V31" s="2722"/>
      <c r="W31" s="1818" t="s">
        <v>635</v>
      </c>
      <c r="X31" s="1024"/>
      <c r="Y31" s="1024"/>
      <c r="Z31" s="42"/>
    </row>
    <row r="32" spans="1:26" ht="14.25" customHeight="1" x14ac:dyDescent="0.3">
      <c r="A32" s="2"/>
      <c r="B32" s="2"/>
      <c r="C32" s="2"/>
      <c r="D32" s="2"/>
      <c r="E32" s="2"/>
      <c r="F32" s="177" t="s">
        <v>1258</v>
      </c>
      <c r="G32" s="176" t="s">
        <v>507</v>
      </c>
      <c r="H32" s="176" t="s">
        <v>509</v>
      </c>
      <c r="I32" s="176" t="s">
        <v>846</v>
      </c>
      <c r="J32" s="535" t="s">
        <v>846</v>
      </c>
      <c r="K32" s="177"/>
      <c r="L32" s="1813" t="s">
        <v>1386</v>
      </c>
      <c r="M32" s="1392" t="s">
        <v>636</v>
      </c>
      <c r="N32" s="177" t="s">
        <v>1375</v>
      </c>
      <c r="O32" s="536" t="s">
        <v>846</v>
      </c>
      <c r="P32" s="1813"/>
      <c r="Q32" s="1813" t="s">
        <v>1386</v>
      </c>
      <c r="R32" s="1392" t="s">
        <v>636</v>
      </c>
      <c r="S32" s="177" t="s">
        <v>1375</v>
      </c>
      <c r="T32" s="536" t="s">
        <v>846</v>
      </c>
      <c r="U32" s="1813"/>
      <c r="V32" s="1813" t="s">
        <v>1386</v>
      </c>
      <c r="W32" s="1392" t="s">
        <v>636</v>
      </c>
      <c r="X32" s="177" t="s">
        <v>1375</v>
      </c>
      <c r="Y32" s="536" t="s">
        <v>846</v>
      </c>
      <c r="Z32" s="1005"/>
    </row>
    <row r="33" spans="1:26" ht="11.25" customHeight="1" x14ac:dyDescent="0.2">
      <c r="A33" s="552">
        <v>1</v>
      </c>
      <c r="B33" s="2718" t="s">
        <v>628</v>
      </c>
      <c r="C33" s="2718"/>
      <c r="D33" s="2718"/>
      <c r="E33" s="2718"/>
      <c r="F33" s="1355">
        <v>4187</v>
      </c>
      <c r="G33" s="1356">
        <v>517</v>
      </c>
      <c r="H33" s="1356">
        <v>0</v>
      </c>
      <c r="I33" s="1356">
        <v>28</v>
      </c>
      <c r="J33" s="1356">
        <v>0</v>
      </c>
      <c r="K33" s="1356"/>
      <c r="L33" s="1356">
        <v>1601</v>
      </c>
      <c r="M33" s="1356">
        <v>3103</v>
      </c>
      <c r="N33" s="1356">
        <v>28</v>
      </c>
      <c r="O33" s="1356">
        <v>0</v>
      </c>
      <c r="P33" s="1356"/>
      <c r="Q33" s="1356">
        <v>166</v>
      </c>
      <c r="R33" s="1356">
        <v>471</v>
      </c>
      <c r="S33" s="1356">
        <v>132</v>
      </c>
      <c r="T33" s="1356">
        <v>0</v>
      </c>
      <c r="U33" s="1356"/>
      <c r="V33" s="1356">
        <v>14</v>
      </c>
      <c r="W33" s="1356">
        <v>37</v>
      </c>
      <c r="X33" s="1356">
        <v>11</v>
      </c>
      <c r="Y33" s="1356">
        <v>0</v>
      </c>
      <c r="Z33" s="93"/>
    </row>
    <row r="34" spans="1:26" ht="11.25" customHeight="1" x14ac:dyDescent="0.2">
      <c r="A34" s="555">
        <v>2</v>
      </c>
      <c r="B34" s="2711" t="s">
        <v>629</v>
      </c>
      <c r="C34" s="2711"/>
      <c r="D34" s="2711"/>
      <c r="E34" s="2711"/>
      <c r="F34" s="562">
        <v>4187</v>
      </c>
      <c r="G34" s="563">
        <v>517</v>
      </c>
      <c r="H34" s="563">
        <v>0</v>
      </c>
      <c r="I34" s="563">
        <v>0</v>
      </c>
      <c r="J34" s="563">
        <v>0</v>
      </c>
      <c r="K34" s="563"/>
      <c r="L34" s="563">
        <v>1601</v>
      </c>
      <c r="M34" s="563">
        <v>3103</v>
      </c>
      <c r="N34" s="563">
        <v>0</v>
      </c>
      <c r="O34" s="563">
        <v>0</v>
      </c>
      <c r="P34" s="563"/>
      <c r="Q34" s="563">
        <v>166</v>
      </c>
      <c r="R34" s="563">
        <v>471</v>
      </c>
      <c r="S34" s="563">
        <v>0</v>
      </c>
      <c r="T34" s="563">
        <v>0</v>
      </c>
      <c r="U34" s="563"/>
      <c r="V34" s="563">
        <v>14</v>
      </c>
      <c r="W34" s="563">
        <v>37</v>
      </c>
      <c r="X34" s="563">
        <v>0</v>
      </c>
      <c r="Y34" s="563">
        <v>0</v>
      </c>
      <c r="Z34" s="94"/>
    </row>
    <row r="35" spans="1:26" ht="11.25" customHeight="1" x14ac:dyDescent="0.2">
      <c r="A35" s="555">
        <v>3</v>
      </c>
      <c r="B35" s="543"/>
      <c r="C35" s="2711" t="s">
        <v>630</v>
      </c>
      <c r="D35" s="2711"/>
      <c r="E35" s="2712"/>
      <c r="F35" s="560">
        <v>4183</v>
      </c>
      <c r="G35" s="561">
        <v>517</v>
      </c>
      <c r="H35" s="561">
        <v>0</v>
      </c>
      <c r="I35" s="561">
        <v>0</v>
      </c>
      <c r="J35" s="561">
        <v>0</v>
      </c>
      <c r="K35" s="561"/>
      <c r="L35" s="561">
        <v>1601</v>
      </c>
      <c r="M35" s="561">
        <v>3099</v>
      </c>
      <c r="N35" s="561">
        <v>0</v>
      </c>
      <c r="O35" s="561">
        <v>0</v>
      </c>
      <c r="P35" s="561"/>
      <c r="Q35" s="561">
        <v>166</v>
      </c>
      <c r="R35" s="561">
        <v>471</v>
      </c>
      <c r="S35" s="561">
        <v>0</v>
      </c>
      <c r="T35" s="561">
        <v>0</v>
      </c>
      <c r="U35" s="561"/>
      <c r="V35" s="561">
        <v>14</v>
      </c>
      <c r="W35" s="561">
        <v>37</v>
      </c>
      <c r="X35" s="561">
        <v>0</v>
      </c>
      <c r="Y35" s="561">
        <v>0</v>
      </c>
      <c r="Z35" s="94"/>
    </row>
    <row r="36" spans="1:26" ht="11.25" customHeight="1" x14ac:dyDescent="0.2">
      <c r="A36" s="555">
        <v>4</v>
      </c>
      <c r="B36" s="543"/>
      <c r="C36" s="543"/>
      <c r="D36" s="2711" t="s">
        <v>853</v>
      </c>
      <c r="E36" s="2712"/>
      <c r="F36" s="560">
        <v>2060</v>
      </c>
      <c r="G36" s="561">
        <v>517</v>
      </c>
      <c r="H36" s="561">
        <v>0</v>
      </c>
      <c r="I36" s="561">
        <v>0</v>
      </c>
      <c r="J36" s="561">
        <v>0</v>
      </c>
      <c r="K36" s="561"/>
      <c r="L36" s="561">
        <v>1193</v>
      </c>
      <c r="M36" s="561">
        <v>1384</v>
      </c>
      <c r="N36" s="561">
        <v>0</v>
      </c>
      <c r="O36" s="561">
        <v>0</v>
      </c>
      <c r="P36" s="561"/>
      <c r="Q36" s="561">
        <v>119</v>
      </c>
      <c r="R36" s="561">
        <v>281</v>
      </c>
      <c r="S36" s="561">
        <v>0</v>
      </c>
      <c r="T36" s="561">
        <v>0</v>
      </c>
      <c r="U36" s="561"/>
      <c r="V36" s="561">
        <v>10</v>
      </c>
      <c r="W36" s="561">
        <v>22</v>
      </c>
      <c r="X36" s="561">
        <v>0</v>
      </c>
      <c r="Y36" s="561">
        <v>0</v>
      </c>
      <c r="Z36" s="94"/>
    </row>
    <row r="37" spans="1:26" ht="11.25" customHeight="1" x14ac:dyDescent="0.2">
      <c r="A37" s="555">
        <v>5</v>
      </c>
      <c r="B37" s="543"/>
      <c r="C37" s="543"/>
      <c r="D37" s="2711" t="s">
        <v>854</v>
      </c>
      <c r="E37" s="2712"/>
      <c r="F37" s="560">
        <v>2123</v>
      </c>
      <c r="G37" s="561">
        <v>0</v>
      </c>
      <c r="H37" s="561">
        <v>0</v>
      </c>
      <c r="I37" s="561">
        <v>0</v>
      </c>
      <c r="J37" s="561">
        <v>0</v>
      </c>
      <c r="K37" s="561"/>
      <c r="L37" s="561">
        <v>408</v>
      </c>
      <c r="M37" s="561">
        <v>1715</v>
      </c>
      <c r="N37" s="561">
        <v>0</v>
      </c>
      <c r="O37" s="561">
        <v>0</v>
      </c>
      <c r="P37" s="561"/>
      <c r="Q37" s="561">
        <v>47</v>
      </c>
      <c r="R37" s="561">
        <v>190</v>
      </c>
      <c r="S37" s="561">
        <v>0</v>
      </c>
      <c r="T37" s="561">
        <v>0</v>
      </c>
      <c r="U37" s="561"/>
      <c r="V37" s="561">
        <v>4</v>
      </c>
      <c r="W37" s="561">
        <v>15</v>
      </c>
      <c r="X37" s="561">
        <v>0</v>
      </c>
      <c r="Y37" s="561">
        <v>0</v>
      </c>
      <c r="Z37" s="94"/>
    </row>
    <row r="38" spans="1:26" ht="11.25" customHeight="1" x14ac:dyDescent="0.2">
      <c r="A38" s="555">
        <v>6</v>
      </c>
      <c r="B38" s="543"/>
      <c r="C38" s="2711" t="s">
        <v>631</v>
      </c>
      <c r="D38" s="2711"/>
      <c r="E38" s="2712"/>
      <c r="F38" s="560">
        <v>4</v>
      </c>
      <c r="G38" s="561">
        <v>0</v>
      </c>
      <c r="H38" s="561">
        <v>0</v>
      </c>
      <c r="I38" s="561">
        <v>0</v>
      </c>
      <c r="J38" s="561">
        <v>0</v>
      </c>
      <c r="K38" s="561"/>
      <c r="L38" s="561">
        <v>0</v>
      </c>
      <c r="M38" s="561">
        <v>4</v>
      </c>
      <c r="N38" s="561">
        <v>0</v>
      </c>
      <c r="O38" s="561">
        <v>0</v>
      </c>
      <c r="P38" s="561"/>
      <c r="Q38" s="561">
        <v>0</v>
      </c>
      <c r="R38" s="561">
        <v>0</v>
      </c>
      <c r="S38" s="561">
        <v>0</v>
      </c>
      <c r="T38" s="561">
        <v>0</v>
      </c>
      <c r="U38" s="561"/>
      <c r="V38" s="561">
        <v>0</v>
      </c>
      <c r="W38" s="561">
        <v>0</v>
      </c>
      <c r="X38" s="561">
        <v>0</v>
      </c>
      <c r="Y38" s="561">
        <v>0</v>
      </c>
      <c r="Z38" s="94"/>
    </row>
    <row r="39" spans="1:26" ht="11.25" customHeight="1" x14ac:dyDescent="0.2">
      <c r="A39" s="555">
        <v>7</v>
      </c>
      <c r="B39" s="543"/>
      <c r="C39" s="543"/>
      <c r="D39" s="2711" t="s">
        <v>632</v>
      </c>
      <c r="E39" s="2712"/>
      <c r="F39" s="560">
        <v>0</v>
      </c>
      <c r="G39" s="561">
        <v>0</v>
      </c>
      <c r="H39" s="561">
        <v>0</v>
      </c>
      <c r="I39" s="561">
        <v>0</v>
      </c>
      <c r="J39" s="561">
        <v>0</v>
      </c>
      <c r="K39" s="561"/>
      <c r="L39" s="561">
        <v>0</v>
      </c>
      <c r="M39" s="561">
        <v>0</v>
      </c>
      <c r="N39" s="561">
        <v>0</v>
      </c>
      <c r="O39" s="561">
        <v>0</v>
      </c>
      <c r="P39" s="561"/>
      <c r="Q39" s="561">
        <v>0</v>
      </c>
      <c r="R39" s="561">
        <v>0</v>
      </c>
      <c r="S39" s="561">
        <v>0</v>
      </c>
      <c r="T39" s="561">
        <v>0</v>
      </c>
      <c r="U39" s="561"/>
      <c r="V39" s="561">
        <v>0</v>
      </c>
      <c r="W39" s="561">
        <v>0</v>
      </c>
      <c r="X39" s="561">
        <v>0</v>
      </c>
      <c r="Y39" s="561">
        <v>0</v>
      </c>
      <c r="Z39" s="94"/>
    </row>
    <row r="40" spans="1:26" ht="11.25" customHeight="1" x14ac:dyDescent="0.2">
      <c r="A40" s="555">
        <v>8</v>
      </c>
      <c r="B40" s="543"/>
      <c r="C40" s="543"/>
      <c r="D40" s="2711" t="s">
        <v>633</v>
      </c>
      <c r="E40" s="2712"/>
      <c r="F40" s="560">
        <v>4</v>
      </c>
      <c r="G40" s="561">
        <v>0</v>
      </c>
      <c r="H40" s="561">
        <v>0</v>
      </c>
      <c r="I40" s="561">
        <v>0</v>
      </c>
      <c r="J40" s="561">
        <v>0</v>
      </c>
      <c r="K40" s="561"/>
      <c r="L40" s="561">
        <v>0</v>
      </c>
      <c r="M40" s="561">
        <v>4</v>
      </c>
      <c r="N40" s="561">
        <v>0</v>
      </c>
      <c r="O40" s="561">
        <v>0</v>
      </c>
      <c r="P40" s="561"/>
      <c r="Q40" s="561">
        <v>0</v>
      </c>
      <c r="R40" s="561">
        <v>0</v>
      </c>
      <c r="S40" s="561">
        <v>0</v>
      </c>
      <c r="T40" s="561">
        <v>0</v>
      </c>
      <c r="U40" s="561"/>
      <c r="V40" s="561">
        <v>0</v>
      </c>
      <c r="W40" s="561">
        <v>0</v>
      </c>
      <c r="X40" s="561">
        <v>0</v>
      </c>
      <c r="Y40" s="561">
        <v>0</v>
      </c>
      <c r="Z40" s="94"/>
    </row>
    <row r="41" spans="1:26" ht="11.25" customHeight="1" x14ac:dyDescent="0.2">
      <c r="A41" s="555">
        <v>9</v>
      </c>
      <c r="B41" s="2711" t="s">
        <v>634</v>
      </c>
      <c r="C41" s="2711"/>
      <c r="D41" s="2711"/>
      <c r="E41" s="2712"/>
      <c r="F41" s="562">
        <v>0</v>
      </c>
      <c r="G41" s="563">
        <v>0</v>
      </c>
      <c r="H41" s="563">
        <v>0</v>
      </c>
      <c r="I41" s="563">
        <v>28</v>
      </c>
      <c r="J41" s="563">
        <v>0</v>
      </c>
      <c r="K41" s="563"/>
      <c r="L41" s="563">
        <v>0</v>
      </c>
      <c r="M41" s="563">
        <v>0</v>
      </c>
      <c r="N41" s="563">
        <v>28</v>
      </c>
      <c r="O41" s="563">
        <v>0</v>
      </c>
      <c r="P41" s="563"/>
      <c r="Q41" s="563">
        <v>0</v>
      </c>
      <c r="R41" s="563">
        <v>0</v>
      </c>
      <c r="S41" s="563">
        <v>132</v>
      </c>
      <c r="T41" s="563">
        <v>0</v>
      </c>
      <c r="U41" s="563"/>
      <c r="V41" s="563">
        <v>0</v>
      </c>
      <c r="W41" s="563">
        <v>0</v>
      </c>
      <c r="X41" s="563">
        <v>11</v>
      </c>
      <c r="Y41" s="563">
        <v>0</v>
      </c>
      <c r="Z41" s="94"/>
    </row>
    <row r="42" spans="1:26" ht="11.25" customHeight="1" x14ac:dyDescent="0.2">
      <c r="A42" s="555">
        <v>10</v>
      </c>
      <c r="B42" s="543"/>
      <c r="C42" s="2711" t="s">
        <v>630</v>
      </c>
      <c r="D42" s="2711"/>
      <c r="E42" s="2712"/>
      <c r="F42" s="560">
        <v>0</v>
      </c>
      <c r="G42" s="561">
        <v>0</v>
      </c>
      <c r="H42" s="561">
        <v>0</v>
      </c>
      <c r="I42" s="561">
        <v>0</v>
      </c>
      <c r="J42" s="561">
        <v>0</v>
      </c>
      <c r="K42" s="561"/>
      <c r="L42" s="561">
        <v>0</v>
      </c>
      <c r="M42" s="561">
        <v>0</v>
      </c>
      <c r="N42" s="561">
        <v>0</v>
      </c>
      <c r="O42" s="561">
        <v>0</v>
      </c>
      <c r="P42" s="561"/>
      <c r="Q42" s="561">
        <v>0</v>
      </c>
      <c r="R42" s="561">
        <v>0</v>
      </c>
      <c r="S42" s="561">
        <v>0</v>
      </c>
      <c r="T42" s="561">
        <v>0</v>
      </c>
      <c r="U42" s="561"/>
      <c r="V42" s="561">
        <v>0</v>
      </c>
      <c r="W42" s="561">
        <v>0</v>
      </c>
      <c r="X42" s="561">
        <v>0</v>
      </c>
      <c r="Y42" s="561">
        <v>0</v>
      </c>
      <c r="Z42" s="94"/>
    </row>
    <row r="43" spans="1:26" ht="11.25" customHeight="1" x14ac:dyDescent="0.2">
      <c r="A43" s="555">
        <v>11</v>
      </c>
      <c r="B43" s="543"/>
      <c r="C43" s="543"/>
      <c r="D43" s="2711" t="s">
        <v>853</v>
      </c>
      <c r="E43" s="2712"/>
      <c r="F43" s="560">
        <v>0</v>
      </c>
      <c r="G43" s="561">
        <v>0</v>
      </c>
      <c r="H43" s="561">
        <v>0</v>
      </c>
      <c r="I43" s="561">
        <v>0</v>
      </c>
      <c r="J43" s="561">
        <v>0</v>
      </c>
      <c r="K43" s="561"/>
      <c r="L43" s="561">
        <v>0</v>
      </c>
      <c r="M43" s="561">
        <v>0</v>
      </c>
      <c r="N43" s="561">
        <v>0</v>
      </c>
      <c r="O43" s="561">
        <v>0</v>
      </c>
      <c r="P43" s="561"/>
      <c r="Q43" s="561">
        <v>0</v>
      </c>
      <c r="R43" s="561">
        <v>0</v>
      </c>
      <c r="S43" s="561">
        <v>0</v>
      </c>
      <c r="T43" s="561">
        <v>0</v>
      </c>
      <c r="U43" s="561"/>
      <c r="V43" s="561">
        <v>0</v>
      </c>
      <c r="W43" s="561">
        <v>0</v>
      </c>
      <c r="X43" s="561">
        <v>0</v>
      </c>
      <c r="Y43" s="561">
        <v>0</v>
      </c>
      <c r="Z43" s="94"/>
    </row>
    <row r="44" spans="1:26" ht="11.25" customHeight="1" x14ac:dyDescent="0.2">
      <c r="A44" s="555">
        <v>12</v>
      </c>
      <c r="B44" s="543"/>
      <c r="C44" s="543"/>
      <c r="D44" s="2711" t="s">
        <v>854</v>
      </c>
      <c r="E44" s="2712"/>
      <c r="F44" s="560">
        <v>0</v>
      </c>
      <c r="G44" s="561">
        <v>0</v>
      </c>
      <c r="H44" s="561">
        <v>0</v>
      </c>
      <c r="I44" s="561">
        <v>0</v>
      </c>
      <c r="J44" s="561">
        <v>0</v>
      </c>
      <c r="K44" s="561"/>
      <c r="L44" s="561">
        <v>0</v>
      </c>
      <c r="M44" s="561">
        <v>0</v>
      </c>
      <c r="N44" s="561">
        <v>0</v>
      </c>
      <c r="O44" s="561">
        <v>0</v>
      </c>
      <c r="P44" s="561"/>
      <c r="Q44" s="561">
        <v>0</v>
      </c>
      <c r="R44" s="561">
        <v>0</v>
      </c>
      <c r="S44" s="561">
        <v>0</v>
      </c>
      <c r="T44" s="561">
        <v>0</v>
      </c>
      <c r="U44" s="561"/>
      <c r="V44" s="561">
        <v>0</v>
      </c>
      <c r="W44" s="561">
        <v>0</v>
      </c>
      <c r="X44" s="561">
        <v>0</v>
      </c>
      <c r="Y44" s="561">
        <v>0</v>
      </c>
      <c r="Z44" s="94"/>
    </row>
    <row r="45" spans="1:26" ht="11.25" customHeight="1" x14ac:dyDescent="0.2">
      <c r="A45" s="555">
        <v>13</v>
      </c>
      <c r="B45" s="543"/>
      <c r="C45" s="2711" t="s">
        <v>631</v>
      </c>
      <c r="D45" s="2711"/>
      <c r="E45" s="2712"/>
      <c r="F45" s="560">
        <v>0</v>
      </c>
      <c r="G45" s="561">
        <v>0</v>
      </c>
      <c r="H45" s="561">
        <v>0</v>
      </c>
      <c r="I45" s="561">
        <v>28</v>
      </c>
      <c r="J45" s="561">
        <v>0</v>
      </c>
      <c r="K45" s="561"/>
      <c r="L45" s="561">
        <v>0</v>
      </c>
      <c r="M45" s="561">
        <v>0</v>
      </c>
      <c r="N45" s="561">
        <v>28</v>
      </c>
      <c r="O45" s="561">
        <v>0</v>
      </c>
      <c r="P45" s="561"/>
      <c r="Q45" s="561">
        <v>0</v>
      </c>
      <c r="R45" s="561">
        <v>0</v>
      </c>
      <c r="S45" s="561">
        <v>132</v>
      </c>
      <c r="T45" s="561">
        <v>0</v>
      </c>
      <c r="U45" s="561"/>
      <c r="V45" s="561">
        <v>0</v>
      </c>
      <c r="W45" s="561">
        <v>0</v>
      </c>
      <c r="X45" s="561">
        <v>11</v>
      </c>
      <c r="Y45" s="561">
        <v>0</v>
      </c>
      <c r="Z45" s="94"/>
    </row>
    <row r="46" spans="1:26" ht="11.25" customHeight="1" x14ac:dyDescent="0.2">
      <c r="A46" s="555">
        <v>14</v>
      </c>
      <c r="B46" s="543"/>
      <c r="C46" s="543"/>
      <c r="D46" s="2711" t="s">
        <v>632</v>
      </c>
      <c r="E46" s="2712"/>
      <c r="F46" s="560">
        <v>0</v>
      </c>
      <c r="G46" s="561">
        <v>0</v>
      </c>
      <c r="H46" s="561">
        <v>0</v>
      </c>
      <c r="I46" s="561">
        <v>28</v>
      </c>
      <c r="J46" s="561">
        <v>0</v>
      </c>
      <c r="K46" s="561"/>
      <c r="L46" s="561">
        <v>0</v>
      </c>
      <c r="M46" s="561">
        <v>0</v>
      </c>
      <c r="N46" s="561">
        <v>28</v>
      </c>
      <c r="O46" s="561">
        <v>0</v>
      </c>
      <c r="P46" s="561"/>
      <c r="Q46" s="561">
        <v>0</v>
      </c>
      <c r="R46" s="561">
        <v>0</v>
      </c>
      <c r="S46" s="561">
        <v>132</v>
      </c>
      <c r="T46" s="561">
        <v>0</v>
      </c>
      <c r="U46" s="561"/>
      <c r="V46" s="561">
        <v>0</v>
      </c>
      <c r="W46" s="561">
        <v>0</v>
      </c>
      <c r="X46" s="561">
        <v>11</v>
      </c>
      <c r="Y46" s="561">
        <v>0</v>
      </c>
      <c r="Z46" s="94"/>
    </row>
    <row r="47" spans="1:26" ht="11.25" customHeight="1" thickBot="1" x14ac:dyDescent="0.25">
      <c r="A47" s="169">
        <v>15</v>
      </c>
      <c r="B47" s="155"/>
      <c r="C47" s="155"/>
      <c r="D47" s="2560" t="s">
        <v>633</v>
      </c>
      <c r="E47" s="2560"/>
      <c r="F47" s="564">
        <v>0</v>
      </c>
      <c r="G47" s="565">
        <v>0</v>
      </c>
      <c r="H47" s="565">
        <v>0</v>
      </c>
      <c r="I47" s="565">
        <v>0</v>
      </c>
      <c r="J47" s="565">
        <v>0</v>
      </c>
      <c r="K47" s="565"/>
      <c r="L47" s="565">
        <v>0</v>
      </c>
      <c r="M47" s="565">
        <v>0</v>
      </c>
      <c r="N47" s="565">
        <v>0</v>
      </c>
      <c r="O47" s="565">
        <v>0</v>
      </c>
      <c r="P47" s="565"/>
      <c r="Q47" s="565">
        <v>0</v>
      </c>
      <c r="R47" s="565">
        <v>0</v>
      </c>
      <c r="S47" s="565">
        <v>0</v>
      </c>
      <c r="T47" s="565">
        <v>0</v>
      </c>
      <c r="U47" s="565"/>
      <c r="V47" s="565">
        <v>0</v>
      </c>
      <c r="W47" s="565">
        <v>0</v>
      </c>
      <c r="X47" s="565">
        <v>0</v>
      </c>
      <c r="Y47" s="565">
        <v>0</v>
      </c>
      <c r="Z47" s="96"/>
    </row>
    <row r="48" spans="1:26" s="130" customFormat="1" ht="16.5" customHeight="1" x14ac:dyDescent="0.15">
      <c r="A48" s="1394" t="s">
        <v>907</v>
      </c>
      <c r="B48" s="2723" t="s">
        <v>1385</v>
      </c>
      <c r="C48" s="2723"/>
      <c r="D48" s="2723"/>
      <c r="E48" s="2723"/>
      <c r="F48" s="2723"/>
      <c r="G48" s="2723"/>
      <c r="H48" s="2723"/>
      <c r="I48" s="2723"/>
      <c r="J48" s="2723"/>
      <c r="K48" s="2723"/>
      <c r="L48" s="2723"/>
      <c r="M48" s="2723"/>
      <c r="N48" s="2723"/>
      <c r="O48" s="2723"/>
      <c r="P48" s="2723"/>
      <c r="Q48" s="2723"/>
      <c r="R48" s="2723"/>
      <c r="S48" s="2723"/>
      <c r="T48" s="2723"/>
      <c r="U48" s="2723"/>
      <c r="V48" s="2723"/>
      <c r="W48" s="2723"/>
      <c r="X48" s="2723"/>
      <c r="Y48" s="2723"/>
      <c r="Z48" s="2723"/>
    </row>
  </sheetData>
  <sheetProtection formatCells="0" formatColumns="0" formatRows="0" sort="0" autoFilter="0" pivotTables="0"/>
  <mergeCells count="54">
    <mergeCell ref="C38:E38"/>
    <mergeCell ref="D39:E39"/>
    <mergeCell ref="B48:Z48"/>
    <mergeCell ref="C45:E45"/>
    <mergeCell ref="D46:E46"/>
    <mergeCell ref="D47:E47"/>
    <mergeCell ref="D40:E40"/>
    <mergeCell ref="B41:E41"/>
    <mergeCell ref="C42:E42"/>
    <mergeCell ref="D43:E43"/>
    <mergeCell ref="D44:E44"/>
    <mergeCell ref="B33:E33"/>
    <mergeCell ref="B34:E34"/>
    <mergeCell ref="C35:E35"/>
    <mergeCell ref="D36:E36"/>
    <mergeCell ref="D37:E37"/>
    <mergeCell ref="F29:J29"/>
    <mergeCell ref="L29:O29"/>
    <mergeCell ref="Q29:T29"/>
    <mergeCell ref="V29:Y29"/>
    <mergeCell ref="K31:L31"/>
    <mergeCell ref="P31:Q31"/>
    <mergeCell ref="U31:V31"/>
    <mergeCell ref="B11:E11"/>
    <mergeCell ref="V5:Y5"/>
    <mergeCell ref="A26:E26"/>
    <mergeCell ref="F26:Z26"/>
    <mergeCell ref="L28:O28"/>
    <mergeCell ref="V28:Y28"/>
    <mergeCell ref="F6:J6"/>
    <mergeCell ref="L6:O6"/>
    <mergeCell ref="Q6:T6"/>
    <mergeCell ref="V6:Y6"/>
    <mergeCell ref="B10:E10"/>
    <mergeCell ref="Q8:Q9"/>
    <mergeCell ref="U8:V9"/>
    <mergeCell ref="D24:E24"/>
    <mergeCell ref="D13:E13"/>
    <mergeCell ref="D14:E14"/>
    <mergeCell ref="A1:Z1"/>
    <mergeCell ref="A2:Y2"/>
    <mergeCell ref="A3:E3"/>
    <mergeCell ref="F3:Z3"/>
    <mergeCell ref="L5:O5"/>
    <mergeCell ref="D20:E20"/>
    <mergeCell ref="D21:E21"/>
    <mergeCell ref="C22:E22"/>
    <mergeCell ref="D23:E23"/>
    <mergeCell ref="C12:E12"/>
    <mergeCell ref="C15:E15"/>
    <mergeCell ref="D16:E16"/>
    <mergeCell ref="D17:E17"/>
    <mergeCell ref="B18:E18"/>
    <mergeCell ref="C19:E19"/>
  </mergeCells>
  <printOptions horizontalCentered="1"/>
  <pageMargins left="0.23622047244094491" right="0.23622047244094491" top="0.31496062992125984" bottom="0.23622047244094491" header="0.11811023622047245" footer="0.11811023622047245"/>
  <pageSetup scale="83"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Normal="100" zoomScaleSheetLayoutView="100" workbookViewId="0">
      <selection activeCell="AI8" sqref="AI8"/>
    </sheetView>
  </sheetViews>
  <sheetFormatPr defaultColWidth="9.140625" defaultRowHeight="9" customHeight="1" x14ac:dyDescent="0.2"/>
  <cols>
    <col min="1" max="1" width="2.85546875" style="1327" customWidth="1"/>
    <col min="2" max="4" width="1.28515625" style="1327" customWidth="1"/>
    <col min="5" max="5" width="23.140625" style="1327" customWidth="1"/>
    <col min="6" max="6" width="6.28515625" style="1327" customWidth="1"/>
    <col min="7" max="7" width="7" style="1327" customWidth="1"/>
    <col min="8" max="8" width="7.28515625" style="1327" customWidth="1"/>
    <col min="9" max="9" width="7.85546875" style="1327" customWidth="1"/>
    <col min="10" max="10" width="7" style="1327" customWidth="1"/>
    <col min="11" max="11" width="1.28515625" style="1327" customWidth="1"/>
    <col min="12" max="12" width="8.28515625" style="1327" customWidth="1"/>
    <col min="13" max="13" width="9.7109375" style="1327" customWidth="1"/>
    <col min="14" max="14" width="6.140625" style="1327" customWidth="1"/>
    <col min="15" max="15" width="7" style="1327" customWidth="1"/>
    <col min="16" max="16" width="1.28515625" style="1327" customWidth="1"/>
    <col min="17" max="17" width="8.7109375" style="1327" customWidth="1"/>
    <col min="18" max="18" width="9.42578125" style="1327" customWidth="1"/>
    <col min="19" max="19" width="6.140625" style="1327" customWidth="1"/>
    <col min="20" max="20" width="6.5703125" style="1327" customWidth="1"/>
    <col min="21" max="21" width="1.28515625" style="1327" customWidth="1"/>
    <col min="22" max="22" width="9.140625" style="1327" customWidth="1"/>
    <col min="23" max="23" width="9.28515625" style="1327" customWidth="1"/>
    <col min="24" max="24" width="6.140625" style="1327" customWidth="1"/>
    <col min="25" max="25" width="6.85546875" style="1327" customWidth="1"/>
    <col min="26" max="26" width="1.28515625" style="1327" customWidth="1"/>
    <col min="27" max="27" width="9.140625" style="1327" customWidth="1"/>
    <col min="28" max="16384" width="9.140625" style="1327"/>
  </cols>
  <sheetData>
    <row r="1" spans="1:26" ht="33.75" customHeight="1" x14ac:dyDescent="0.25">
      <c r="A1" s="2398" t="s">
        <v>855</v>
      </c>
      <c r="B1" s="2398"/>
      <c r="C1" s="2398"/>
      <c r="D1" s="2398"/>
      <c r="E1" s="2398"/>
      <c r="F1" s="2398"/>
      <c r="G1" s="2398"/>
      <c r="H1" s="2398"/>
      <c r="I1" s="2398"/>
      <c r="J1" s="2398"/>
      <c r="K1" s="2398"/>
      <c r="L1" s="2398"/>
      <c r="M1" s="2398"/>
      <c r="N1" s="2398"/>
      <c r="O1" s="2398"/>
      <c r="P1" s="2398"/>
      <c r="Q1" s="2398"/>
      <c r="R1" s="2398"/>
      <c r="S1" s="2398"/>
      <c r="T1" s="2398"/>
      <c r="U1" s="2398"/>
      <c r="V1" s="2398"/>
      <c r="W1" s="2398"/>
      <c r="X1" s="2398"/>
      <c r="Y1" s="2398"/>
      <c r="Z1" s="2398"/>
    </row>
    <row r="2" spans="1:26" ht="9" customHeight="1" x14ac:dyDescent="0.25">
      <c r="A2" s="2426"/>
      <c r="B2" s="2426"/>
      <c r="C2" s="2426"/>
      <c r="D2" s="2426"/>
      <c r="E2" s="2426"/>
      <c r="F2" s="2426"/>
      <c r="G2" s="2426"/>
      <c r="H2" s="2426"/>
      <c r="I2" s="2426"/>
      <c r="J2" s="2426"/>
      <c r="K2" s="2426"/>
      <c r="L2" s="2426"/>
      <c r="M2" s="2426"/>
      <c r="N2" s="2426"/>
      <c r="O2" s="2426"/>
      <c r="P2" s="2426"/>
      <c r="Q2" s="2426"/>
      <c r="R2" s="2426"/>
      <c r="S2" s="2426"/>
      <c r="T2" s="2426"/>
      <c r="U2" s="2426"/>
      <c r="V2" s="2426"/>
      <c r="W2" s="2426"/>
      <c r="X2" s="2426"/>
      <c r="Y2" s="2426"/>
      <c r="Z2" s="1422"/>
    </row>
    <row r="3" spans="1:26" ht="11.25" customHeight="1" x14ac:dyDescent="0.2">
      <c r="A3" s="2328" t="s">
        <v>420</v>
      </c>
      <c r="B3" s="2328"/>
      <c r="C3" s="2328"/>
      <c r="D3" s="2328"/>
      <c r="E3" s="2328"/>
      <c r="F3" s="2550" t="s">
        <v>102</v>
      </c>
      <c r="G3" s="2551"/>
      <c r="H3" s="2551"/>
      <c r="I3" s="2551"/>
      <c r="J3" s="2551"/>
      <c r="K3" s="2551"/>
      <c r="L3" s="2551"/>
      <c r="M3" s="2551"/>
      <c r="N3" s="2551"/>
      <c r="O3" s="2551"/>
      <c r="P3" s="2551"/>
      <c r="Q3" s="2551"/>
      <c r="R3" s="2551"/>
      <c r="S3" s="2551"/>
      <c r="T3" s="2551"/>
      <c r="U3" s="2551"/>
      <c r="V3" s="2551"/>
      <c r="W3" s="2551"/>
      <c r="X3" s="2551"/>
      <c r="Y3" s="2551"/>
      <c r="Z3" s="2552"/>
    </row>
    <row r="4" spans="1:26"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33</v>
      </c>
      <c r="U4" s="90"/>
      <c r="V4" s="90" t="s">
        <v>34</v>
      </c>
      <c r="W4" s="90" t="s">
        <v>35</v>
      </c>
      <c r="X4" s="90" t="s">
        <v>36</v>
      </c>
      <c r="Y4" s="90" t="s">
        <v>37</v>
      </c>
      <c r="Z4" s="91"/>
    </row>
    <row r="5" spans="1:26" ht="11.25" customHeight="1" x14ac:dyDescent="0.2">
      <c r="A5" s="39"/>
      <c r="B5" s="39"/>
      <c r="C5" s="39"/>
      <c r="D5" s="39"/>
      <c r="E5" s="39"/>
      <c r="F5" s="1446"/>
      <c r="G5" s="1446"/>
      <c r="H5" s="1446" t="s">
        <v>623</v>
      </c>
      <c r="I5" s="1446"/>
      <c r="J5" s="1446"/>
      <c r="K5" s="1446"/>
      <c r="L5" s="2715" t="s">
        <v>624</v>
      </c>
      <c r="M5" s="2715"/>
      <c r="N5" s="2715"/>
      <c r="O5" s="2715"/>
      <c r="P5" s="1446"/>
      <c r="Q5" s="1446"/>
      <c r="R5" s="1446"/>
      <c r="S5" s="1446"/>
      <c r="T5" s="1446"/>
      <c r="U5" s="1446"/>
      <c r="V5" s="2715" t="s">
        <v>694</v>
      </c>
      <c r="W5" s="2715"/>
      <c r="X5" s="2715"/>
      <c r="Y5" s="2715"/>
      <c r="Z5" s="1446"/>
    </row>
    <row r="6" spans="1:26" ht="11.25" customHeight="1" x14ac:dyDescent="0.2">
      <c r="A6" s="39"/>
      <c r="B6" s="39"/>
      <c r="C6" s="39"/>
      <c r="D6" s="39"/>
      <c r="E6" s="39"/>
      <c r="F6" s="2430" t="s">
        <v>622</v>
      </c>
      <c r="G6" s="2430"/>
      <c r="H6" s="2430"/>
      <c r="I6" s="2430"/>
      <c r="J6" s="2430"/>
      <c r="K6" s="1446"/>
      <c r="L6" s="2430" t="s">
        <v>625</v>
      </c>
      <c r="M6" s="2430"/>
      <c r="N6" s="2430"/>
      <c r="O6" s="2430"/>
      <c r="P6" s="1446"/>
      <c r="Q6" s="2430" t="s">
        <v>626</v>
      </c>
      <c r="R6" s="2430"/>
      <c r="S6" s="2430"/>
      <c r="T6" s="2430"/>
      <c r="U6" s="1446"/>
      <c r="V6" s="2430" t="s">
        <v>627</v>
      </c>
      <c r="W6" s="2430"/>
      <c r="X6" s="2430"/>
      <c r="Y6" s="2430"/>
      <c r="Z6" s="41"/>
    </row>
    <row r="7" spans="1:26" ht="11.25" customHeight="1" x14ac:dyDescent="0.2">
      <c r="A7" s="39"/>
      <c r="B7" s="39"/>
      <c r="C7" s="39"/>
      <c r="D7" s="39"/>
      <c r="E7" s="39"/>
      <c r="F7" s="1445"/>
      <c r="G7" s="1445"/>
      <c r="H7" s="1445"/>
      <c r="I7" s="1445"/>
      <c r="J7" s="1445"/>
      <c r="K7" s="1445"/>
      <c r="L7" s="1445"/>
      <c r="M7" s="1818" t="s">
        <v>1046</v>
      </c>
      <c r="N7" s="1445"/>
      <c r="O7" s="1445"/>
      <c r="P7" s="1445"/>
      <c r="Q7" s="1445"/>
      <c r="R7" s="1818" t="s">
        <v>1046</v>
      </c>
      <c r="S7" s="1445"/>
      <c r="T7" s="1445"/>
      <c r="U7" s="1445"/>
      <c r="V7" s="1445"/>
      <c r="W7" s="1818" t="s">
        <v>1046</v>
      </c>
      <c r="X7" s="1445"/>
      <c r="Y7" s="1445"/>
      <c r="Z7" s="42"/>
    </row>
    <row r="8" spans="1:26" ht="11.25" customHeight="1" x14ac:dyDescent="0.2">
      <c r="A8" s="39"/>
      <c r="B8" s="39"/>
      <c r="C8" s="39"/>
      <c r="D8" s="39"/>
      <c r="E8" s="39"/>
      <c r="F8" s="1445"/>
      <c r="G8" s="1445" t="s">
        <v>847</v>
      </c>
      <c r="H8" s="1445" t="s">
        <v>848</v>
      </c>
      <c r="I8" s="1445" t="s">
        <v>1259</v>
      </c>
      <c r="K8" s="2719"/>
      <c r="L8" s="2719"/>
      <c r="M8" s="1818" t="s">
        <v>635</v>
      </c>
      <c r="N8" s="1445"/>
      <c r="O8" s="1445"/>
      <c r="P8" s="2719"/>
      <c r="Q8" s="2719"/>
      <c r="R8" s="1818" t="s">
        <v>635</v>
      </c>
      <c r="S8" s="1445"/>
      <c r="T8" s="1445"/>
      <c r="U8" s="2719"/>
      <c r="V8" s="2719"/>
      <c r="W8" s="1818" t="s">
        <v>635</v>
      </c>
      <c r="X8" s="1445"/>
      <c r="Y8" s="1445"/>
      <c r="Z8" s="42"/>
    </row>
    <row r="9" spans="1:26" ht="14.25" customHeight="1" x14ac:dyDescent="0.3">
      <c r="A9" s="2"/>
      <c r="B9" s="2"/>
      <c r="C9" s="2"/>
      <c r="D9" s="2"/>
      <c r="E9" s="2"/>
      <c r="F9" s="177" t="s">
        <v>1258</v>
      </c>
      <c r="G9" s="176" t="s">
        <v>507</v>
      </c>
      <c r="H9" s="176" t="s">
        <v>509</v>
      </c>
      <c r="I9" s="176" t="s">
        <v>846</v>
      </c>
      <c r="J9" s="535" t="s">
        <v>846</v>
      </c>
      <c r="K9" s="177"/>
      <c r="L9" s="177" t="s">
        <v>1373</v>
      </c>
      <c r="M9" s="1392" t="s">
        <v>636</v>
      </c>
      <c r="N9" s="177" t="s">
        <v>1375</v>
      </c>
      <c r="O9" s="536" t="s">
        <v>846</v>
      </c>
      <c r="P9" s="177"/>
      <c r="Q9" s="177" t="s">
        <v>1373</v>
      </c>
      <c r="R9" s="1392" t="s">
        <v>636</v>
      </c>
      <c r="S9" s="177" t="s">
        <v>1375</v>
      </c>
      <c r="T9" s="536" t="s">
        <v>846</v>
      </c>
      <c r="U9" s="177"/>
      <c r="V9" s="177" t="s">
        <v>1373</v>
      </c>
      <c r="W9" s="1392" t="s">
        <v>636</v>
      </c>
      <c r="X9" s="177" t="s">
        <v>851</v>
      </c>
      <c r="Y9" s="536" t="s">
        <v>846</v>
      </c>
      <c r="Z9" s="1425"/>
    </row>
    <row r="10" spans="1:26" ht="11.25" customHeight="1" x14ac:dyDescent="0.2">
      <c r="A10" s="552">
        <v>1</v>
      </c>
      <c r="B10" s="2718" t="s">
        <v>628</v>
      </c>
      <c r="C10" s="2718"/>
      <c r="D10" s="2718"/>
      <c r="E10" s="2718"/>
      <c r="F10" s="553">
        <v>4250</v>
      </c>
      <c r="G10" s="554">
        <v>0</v>
      </c>
      <c r="H10" s="554">
        <v>0</v>
      </c>
      <c r="I10" s="554">
        <v>26</v>
      </c>
      <c r="J10" s="554">
        <v>0</v>
      </c>
      <c r="K10" s="554"/>
      <c r="L10" s="554">
        <v>2641</v>
      </c>
      <c r="M10" s="554">
        <v>1636</v>
      </c>
      <c r="N10" s="554">
        <v>0</v>
      </c>
      <c r="O10" s="554">
        <v>0</v>
      </c>
      <c r="P10" s="554"/>
      <c r="Q10" s="554">
        <v>220</v>
      </c>
      <c r="R10" s="554">
        <v>175</v>
      </c>
      <c r="S10" s="554">
        <v>0</v>
      </c>
      <c r="T10" s="554">
        <v>0</v>
      </c>
      <c r="U10" s="554"/>
      <c r="V10" s="554">
        <v>17</v>
      </c>
      <c r="W10" s="554">
        <v>13</v>
      </c>
      <c r="X10" s="554">
        <v>0</v>
      </c>
      <c r="Y10" s="554">
        <v>0</v>
      </c>
      <c r="Z10" s="93"/>
    </row>
    <row r="11" spans="1:26" ht="11.25" customHeight="1" x14ac:dyDescent="0.2">
      <c r="A11" s="555">
        <v>2</v>
      </c>
      <c r="B11" s="2711" t="s">
        <v>629</v>
      </c>
      <c r="C11" s="2711"/>
      <c r="D11" s="2711"/>
      <c r="E11" s="2711"/>
      <c r="F11" s="556">
        <v>4250</v>
      </c>
      <c r="G11" s="557">
        <v>0</v>
      </c>
      <c r="H11" s="557">
        <v>0</v>
      </c>
      <c r="I11" s="557">
        <v>0</v>
      </c>
      <c r="J11" s="557">
        <v>0</v>
      </c>
      <c r="K11" s="557"/>
      <c r="L11" s="557">
        <v>2641</v>
      </c>
      <c r="M11" s="557">
        <v>1610</v>
      </c>
      <c r="N11" s="557">
        <v>0</v>
      </c>
      <c r="O11" s="557">
        <v>0</v>
      </c>
      <c r="P11" s="557"/>
      <c r="Q11" s="557">
        <v>220</v>
      </c>
      <c r="R11" s="557">
        <v>120</v>
      </c>
      <c r="S11" s="557">
        <v>0</v>
      </c>
      <c r="T11" s="557">
        <v>0</v>
      </c>
      <c r="U11" s="557"/>
      <c r="V11" s="557">
        <v>17</v>
      </c>
      <c r="W11" s="557">
        <v>9</v>
      </c>
      <c r="X11" s="557">
        <v>0</v>
      </c>
      <c r="Y11" s="557">
        <v>0</v>
      </c>
      <c r="Z11" s="94"/>
    </row>
    <row r="12" spans="1:26" ht="11.25" customHeight="1" x14ac:dyDescent="0.2">
      <c r="A12" s="555">
        <v>3</v>
      </c>
      <c r="B12" s="543"/>
      <c r="C12" s="2711" t="s">
        <v>630</v>
      </c>
      <c r="D12" s="2711"/>
      <c r="E12" s="2712"/>
      <c r="F12" s="558">
        <v>4244</v>
      </c>
      <c r="G12" s="559">
        <v>0</v>
      </c>
      <c r="H12" s="559">
        <v>0</v>
      </c>
      <c r="I12" s="559">
        <v>0</v>
      </c>
      <c r="J12" s="559">
        <v>0</v>
      </c>
      <c r="K12" s="559"/>
      <c r="L12" s="559">
        <v>2635</v>
      </c>
      <c r="M12" s="559">
        <v>1610</v>
      </c>
      <c r="N12" s="559">
        <v>0</v>
      </c>
      <c r="O12" s="559">
        <v>0</v>
      </c>
      <c r="P12" s="559"/>
      <c r="Q12" s="559">
        <v>220</v>
      </c>
      <c r="R12" s="559">
        <v>120</v>
      </c>
      <c r="S12" s="559">
        <v>0</v>
      </c>
      <c r="T12" s="559">
        <v>0</v>
      </c>
      <c r="U12" s="559"/>
      <c r="V12" s="559">
        <v>17</v>
      </c>
      <c r="W12" s="559">
        <v>9</v>
      </c>
      <c r="X12" s="559">
        <v>0</v>
      </c>
      <c r="Y12" s="559">
        <v>0</v>
      </c>
      <c r="Z12" s="94"/>
    </row>
    <row r="13" spans="1:26" ht="11.25" customHeight="1" x14ac:dyDescent="0.2">
      <c r="A13" s="555">
        <v>4</v>
      </c>
      <c r="B13" s="543"/>
      <c r="C13" s="543"/>
      <c r="D13" s="2711" t="s">
        <v>853</v>
      </c>
      <c r="E13" s="2712"/>
      <c r="F13" s="560">
        <v>2454</v>
      </c>
      <c r="G13" s="561">
        <v>0</v>
      </c>
      <c r="H13" s="561">
        <v>0</v>
      </c>
      <c r="I13" s="561">
        <v>0</v>
      </c>
      <c r="J13" s="561">
        <v>0</v>
      </c>
      <c r="K13" s="561"/>
      <c r="L13" s="561">
        <v>1259</v>
      </c>
      <c r="M13" s="561">
        <v>1195</v>
      </c>
      <c r="N13" s="561">
        <v>0</v>
      </c>
      <c r="O13" s="561">
        <v>0</v>
      </c>
      <c r="P13" s="561"/>
      <c r="Q13" s="561">
        <v>118</v>
      </c>
      <c r="R13" s="561">
        <v>89</v>
      </c>
      <c r="S13" s="561">
        <v>0</v>
      </c>
      <c r="T13" s="561">
        <v>0</v>
      </c>
      <c r="U13" s="561"/>
      <c r="V13" s="561">
        <v>9</v>
      </c>
      <c r="W13" s="561">
        <v>7</v>
      </c>
      <c r="X13" s="561">
        <v>0</v>
      </c>
      <c r="Y13" s="561">
        <v>0</v>
      </c>
      <c r="Z13" s="94"/>
    </row>
    <row r="14" spans="1:26" ht="11.25" customHeight="1" x14ac:dyDescent="0.2">
      <c r="A14" s="555">
        <v>5</v>
      </c>
      <c r="B14" s="543"/>
      <c r="C14" s="543"/>
      <c r="D14" s="2711" t="s">
        <v>854</v>
      </c>
      <c r="E14" s="2712"/>
      <c r="F14" s="560">
        <v>1790</v>
      </c>
      <c r="G14" s="561">
        <v>0</v>
      </c>
      <c r="H14" s="561">
        <v>0</v>
      </c>
      <c r="I14" s="561">
        <v>0</v>
      </c>
      <c r="J14" s="561">
        <v>0</v>
      </c>
      <c r="K14" s="561"/>
      <c r="L14" s="561">
        <v>1376</v>
      </c>
      <c r="M14" s="561">
        <v>415</v>
      </c>
      <c r="N14" s="561">
        <v>0</v>
      </c>
      <c r="O14" s="561">
        <v>0</v>
      </c>
      <c r="P14" s="561"/>
      <c r="Q14" s="561">
        <v>102</v>
      </c>
      <c r="R14" s="561">
        <v>31</v>
      </c>
      <c r="S14" s="561">
        <v>0</v>
      </c>
      <c r="T14" s="561">
        <v>0</v>
      </c>
      <c r="U14" s="561"/>
      <c r="V14" s="561">
        <v>8</v>
      </c>
      <c r="W14" s="561">
        <v>2</v>
      </c>
      <c r="X14" s="561">
        <v>0</v>
      </c>
      <c r="Y14" s="561">
        <v>0</v>
      </c>
      <c r="Z14" s="94"/>
    </row>
    <row r="15" spans="1:26" ht="11.25" customHeight="1" x14ac:dyDescent="0.2">
      <c r="A15" s="555">
        <v>6</v>
      </c>
      <c r="B15" s="543"/>
      <c r="C15" s="2711" t="s">
        <v>631</v>
      </c>
      <c r="D15" s="2711"/>
      <c r="E15" s="2712"/>
      <c r="F15" s="560">
        <v>6</v>
      </c>
      <c r="G15" s="561">
        <v>0</v>
      </c>
      <c r="H15" s="561">
        <v>0</v>
      </c>
      <c r="I15" s="561">
        <v>0</v>
      </c>
      <c r="J15" s="561">
        <v>0</v>
      </c>
      <c r="K15" s="561"/>
      <c r="L15" s="561">
        <v>6</v>
      </c>
      <c r="M15" s="561">
        <v>0</v>
      </c>
      <c r="N15" s="561">
        <v>0</v>
      </c>
      <c r="O15" s="561">
        <v>0</v>
      </c>
      <c r="P15" s="561"/>
      <c r="Q15" s="561">
        <v>0</v>
      </c>
      <c r="R15" s="561">
        <v>0</v>
      </c>
      <c r="S15" s="561">
        <v>0</v>
      </c>
      <c r="T15" s="561">
        <v>0</v>
      </c>
      <c r="U15" s="561"/>
      <c r="V15" s="561">
        <v>0</v>
      </c>
      <c r="W15" s="561">
        <v>0</v>
      </c>
      <c r="X15" s="561">
        <v>0</v>
      </c>
      <c r="Y15" s="561">
        <v>0</v>
      </c>
      <c r="Z15" s="94"/>
    </row>
    <row r="16" spans="1:26" ht="11.25" customHeight="1" x14ac:dyDescent="0.2">
      <c r="A16" s="555">
        <v>7</v>
      </c>
      <c r="B16" s="543"/>
      <c r="C16" s="543"/>
      <c r="D16" s="2711" t="s">
        <v>632</v>
      </c>
      <c r="E16" s="2712"/>
      <c r="F16" s="560">
        <v>0</v>
      </c>
      <c r="G16" s="561">
        <v>0</v>
      </c>
      <c r="H16" s="561">
        <v>0</v>
      </c>
      <c r="I16" s="561">
        <v>0</v>
      </c>
      <c r="J16" s="561">
        <v>0</v>
      </c>
      <c r="K16" s="561"/>
      <c r="L16" s="561">
        <v>0</v>
      </c>
      <c r="M16" s="561">
        <v>0</v>
      </c>
      <c r="N16" s="561">
        <v>0</v>
      </c>
      <c r="O16" s="561">
        <v>0</v>
      </c>
      <c r="P16" s="561"/>
      <c r="Q16" s="561">
        <v>0</v>
      </c>
      <c r="R16" s="561">
        <v>0</v>
      </c>
      <c r="S16" s="561">
        <v>0</v>
      </c>
      <c r="T16" s="561">
        <v>0</v>
      </c>
      <c r="U16" s="561"/>
      <c r="V16" s="561">
        <v>0</v>
      </c>
      <c r="W16" s="561">
        <v>0</v>
      </c>
      <c r="X16" s="561">
        <v>0</v>
      </c>
      <c r="Y16" s="561">
        <v>0</v>
      </c>
      <c r="Z16" s="94"/>
    </row>
    <row r="17" spans="1:26" ht="11.25" customHeight="1" x14ac:dyDescent="0.2">
      <c r="A17" s="555">
        <v>8</v>
      </c>
      <c r="B17" s="543"/>
      <c r="C17" s="543"/>
      <c r="D17" s="2711" t="s">
        <v>633</v>
      </c>
      <c r="E17" s="2712"/>
      <c r="F17" s="560">
        <v>6</v>
      </c>
      <c r="G17" s="561">
        <v>0</v>
      </c>
      <c r="H17" s="561">
        <v>0</v>
      </c>
      <c r="I17" s="561">
        <v>0</v>
      </c>
      <c r="J17" s="561">
        <v>0</v>
      </c>
      <c r="K17" s="561"/>
      <c r="L17" s="561">
        <v>6</v>
      </c>
      <c r="M17" s="561">
        <v>0</v>
      </c>
      <c r="N17" s="561">
        <v>0</v>
      </c>
      <c r="O17" s="561">
        <v>0</v>
      </c>
      <c r="P17" s="561"/>
      <c r="Q17" s="561">
        <v>0</v>
      </c>
      <c r="R17" s="561">
        <v>0</v>
      </c>
      <c r="S17" s="561">
        <v>0</v>
      </c>
      <c r="T17" s="561">
        <v>0</v>
      </c>
      <c r="U17" s="561"/>
      <c r="V17" s="561">
        <v>0</v>
      </c>
      <c r="W17" s="561">
        <v>0</v>
      </c>
      <c r="X17" s="561">
        <v>0</v>
      </c>
      <c r="Y17" s="561">
        <v>0</v>
      </c>
      <c r="Z17" s="94"/>
    </row>
    <row r="18" spans="1:26" ht="11.25" customHeight="1" x14ac:dyDescent="0.2">
      <c r="A18" s="555">
        <v>9</v>
      </c>
      <c r="B18" s="2711" t="s">
        <v>634</v>
      </c>
      <c r="C18" s="2711"/>
      <c r="D18" s="2711"/>
      <c r="E18" s="2712"/>
      <c r="F18" s="562">
        <v>0</v>
      </c>
      <c r="G18" s="563">
        <v>0</v>
      </c>
      <c r="H18" s="563">
        <v>0</v>
      </c>
      <c r="I18" s="563">
        <v>26</v>
      </c>
      <c r="J18" s="563">
        <v>0</v>
      </c>
      <c r="K18" s="563"/>
      <c r="L18" s="563">
        <v>0</v>
      </c>
      <c r="M18" s="563">
        <v>26</v>
      </c>
      <c r="N18" s="563">
        <v>0</v>
      </c>
      <c r="O18" s="563">
        <v>0</v>
      </c>
      <c r="P18" s="563"/>
      <c r="Q18" s="563">
        <v>0</v>
      </c>
      <c r="R18" s="563">
        <v>55</v>
      </c>
      <c r="S18" s="563">
        <v>0</v>
      </c>
      <c r="T18" s="563">
        <v>0</v>
      </c>
      <c r="U18" s="563"/>
      <c r="V18" s="563">
        <v>0</v>
      </c>
      <c r="W18" s="563">
        <v>4</v>
      </c>
      <c r="X18" s="563">
        <v>0</v>
      </c>
      <c r="Y18" s="563">
        <v>0</v>
      </c>
      <c r="Z18" s="94"/>
    </row>
    <row r="19" spans="1:26" ht="11.25" customHeight="1" x14ac:dyDescent="0.2">
      <c r="A19" s="555">
        <v>10</v>
      </c>
      <c r="B19" s="543"/>
      <c r="C19" s="2711" t="s">
        <v>630</v>
      </c>
      <c r="D19" s="2711"/>
      <c r="E19" s="2712"/>
      <c r="F19" s="560">
        <v>0</v>
      </c>
      <c r="G19" s="561">
        <v>0</v>
      </c>
      <c r="H19" s="561">
        <v>0</v>
      </c>
      <c r="I19" s="561">
        <v>0</v>
      </c>
      <c r="J19" s="561">
        <v>0</v>
      </c>
      <c r="K19" s="561"/>
      <c r="L19" s="561">
        <v>0</v>
      </c>
      <c r="M19" s="561">
        <v>0</v>
      </c>
      <c r="N19" s="561">
        <v>0</v>
      </c>
      <c r="O19" s="561">
        <v>0</v>
      </c>
      <c r="P19" s="561"/>
      <c r="Q19" s="561">
        <v>0</v>
      </c>
      <c r="R19" s="561">
        <v>0</v>
      </c>
      <c r="S19" s="561">
        <v>0</v>
      </c>
      <c r="T19" s="561">
        <v>0</v>
      </c>
      <c r="U19" s="561"/>
      <c r="V19" s="561">
        <v>0</v>
      </c>
      <c r="W19" s="561">
        <v>0</v>
      </c>
      <c r="X19" s="561">
        <v>0</v>
      </c>
      <c r="Y19" s="561">
        <v>0</v>
      </c>
      <c r="Z19" s="94"/>
    </row>
    <row r="20" spans="1:26" ht="11.25" customHeight="1" x14ac:dyDescent="0.2">
      <c r="A20" s="555">
        <v>11</v>
      </c>
      <c r="B20" s="543"/>
      <c r="C20" s="543"/>
      <c r="D20" s="2711" t="s">
        <v>853</v>
      </c>
      <c r="E20" s="2712"/>
      <c r="F20" s="560">
        <v>0</v>
      </c>
      <c r="G20" s="561">
        <v>0</v>
      </c>
      <c r="H20" s="561">
        <v>0</v>
      </c>
      <c r="I20" s="561">
        <v>0</v>
      </c>
      <c r="J20" s="561">
        <v>0</v>
      </c>
      <c r="K20" s="561"/>
      <c r="L20" s="561">
        <v>0</v>
      </c>
      <c r="M20" s="561">
        <v>0</v>
      </c>
      <c r="N20" s="561">
        <v>0</v>
      </c>
      <c r="O20" s="561">
        <v>0</v>
      </c>
      <c r="P20" s="561"/>
      <c r="Q20" s="561">
        <v>0</v>
      </c>
      <c r="R20" s="561">
        <v>0</v>
      </c>
      <c r="S20" s="561">
        <v>0</v>
      </c>
      <c r="T20" s="561">
        <v>0</v>
      </c>
      <c r="U20" s="561"/>
      <c r="V20" s="561">
        <v>0</v>
      </c>
      <c r="W20" s="561">
        <v>0</v>
      </c>
      <c r="X20" s="561">
        <v>0</v>
      </c>
      <c r="Y20" s="561">
        <v>0</v>
      </c>
      <c r="Z20" s="94"/>
    </row>
    <row r="21" spans="1:26" ht="11.25" customHeight="1" x14ac:dyDescent="0.2">
      <c r="A21" s="555">
        <v>12</v>
      </c>
      <c r="B21" s="543"/>
      <c r="C21" s="543"/>
      <c r="D21" s="2711" t="s">
        <v>854</v>
      </c>
      <c r="E21" s="2712"/>
      <c r="F21" s="560">
        <v>0</v>
      </c>
      <c r="G21" s="561">
        <v>0</v>
      </c>
      <c r="H21" s="561">
        <v>0</v>
      </c>
      <c r="I21" s="561">
        <v>0</v>
      </c>
      <c r="J21" s="561">
        <v>0</v>
      </c>
      <c r="K21" s="561"/>
      <c r="L21" s="561">
        <v>0</v>
      </c>
      <c r="M21" s="561">
        <v>0</v>
      </c>
      <c r="N21" s="561">
        <v>0</v>
      </c>
      <c r="O21" s="561">
        <v>0</v>
      </c>
      <c r="P21" s="561"/>
      <c r="Q21" s="561">
        <v>0</v>
      </c>
      <c r="R21" s="561">
        <v>0</v>
      </c>
      <c r="S21" s="561">
        <v>0</v>
      </c>
      <c r="T21" s="561">
        <v>0</v>
      </c>
      <c r="U21" s="561"/>
      <c r="V21" s="561">
        <v>0</v>
      </c>
      <c r="W21" s="561">
        <v>0</v>
      </c>
      <c r="X21" s="561">
        <v>0</v>
      </c>
      <c r="Y21" s="561">
        <v>0</v>
      </c>
      <c r="Z21" s="94"/>
    </row>
    <row r="22" spans="1:26" ht="11.25" customHeight="1" x14ac:dyDescent="0.2">
      <c r="A22" s="555">
        <v>13</v>
      </c>
      <c r="B22" s="543"/>
      <c r="C22" s="2711" t="s">
        <v>631</v>
      </c>
      <c r="D22" s="2711"/>
      <c r="E22" s="2712"/>
      <c r="F22" s="560">
        <v>0</v>
      </c>
      <c r="G22" s="561">
        <v>0</v>
      </c>
      <c r="H22" s="561">
        <v>0</v>
      </c>
      <c r="I22" s="561">
        <v>26</v>
      </c>
      <c r="J22" s="561">
        <v>0</v>
      </c>
      <c r="K22" s="561"/>
      <c r="L22" s="561">
        <v>0</v>
      </c>
      <c r="M22" s="561">
        <v>26</v>
      </c>
      <c r="N22" s="561">
        <v>0</v>
      </c>
      <c r="O22" s="561">
        <v>0</v>
      </c>
      <c r="P22" s="561"/>
      <c r="Q22" s="561">
        <v>0</v>
      </c>
      <c r="R22" s="561">
        <v>55</v>
      </c>
      <c r="S22" s="561">
        <v>0</v>
      </c>
      <c r="T22" s="561">
        <v>0</v>
      </c>
      <c r="U22" s="561"/>
      <c r="V22" s="561">
        <v>0</v>
      </c>
      <c r="W22" s="561">
        <v>4</v>
      </c>
      <c r="X22" s="561">
        <v>0</v>
      </c>
      <c r="Y22" s="561">
        <v>0</v>
      </c>
      <c r="Z22" s="94"/>
    </row>
    <row r="23" spans="1:26" ht="11.25" customHeight="1" x14ac:dyDescent="0.2">
      <c r="A23" s="555">
        <v>14</v>
      </c>
      <c r="B23" s="543"/>
      <c r="C23" s="543"/>
      <c r="D23" s="2711" t="s">
        <v>632</v>
      </c>
      <c r="E23" s="2712"/>
      <c r="F23" s="560">
        <v>0</v>
      </c>
      <c r="G23" s="561">
        <v>0</v>
      </c>
      <c r="H23" s="561">
        <v>0</v>
      </c>
      <c r="I23" s="561">
        <v>26</v>
      </c>
      <c r="J23" s="561">
        <v>0</v>
      </c>
      <c r="K23" s="561"/>
      <c r="L23" s="561">
        <v>0</v>
      </c>
      <c r="M23" s="561">
        <v>26</v>
      </c>
      <c r="N23" s="561">
        <v>0</v>
      </c>
      <c r="O23" s="561">
        <v>0</v>
      </c>
      <c r="P23" s="561"/>
      <c r="Q23" s="561">
        <v>0</v>
      </c>
      <c r="R23" s="561">
        <v>55</v>
      </c>
      <c r="S23" s="561">
        <v>0</v>
      </c>
      <c r="T23" s="561">
        <v>0</v>
      </c>
      <c r="U23" s="561"/>
      <c r="V23" s="561">
        <v>0</v>
      </c>
      <c r="W23" s="561">
        <v>4</v>
      </c>
      <c r="X23" s="561">
        <v>0</v>
      </c>
      <c r="Y23" s="561">
        <v>0</v>
      </c>
      <c r="Z23" s="94"/>
    </row>
    <row r="24" spans="1:26" ht="11.25" customHeight="1" thickBot="1" x14ac:dyDescent="0.25">
      <c r="A24" s="169">
        <v>15</v>
      </c>
      <c r="B24" s="155"/>
      <c r="C24" s="155"/>
      <c r="D24" s="2560" t="s">
        <v>633</v>
      </c>
      <c r="E24" s="2560"/>
      <c r="F24" s="564">
        <v>0</v>
      </c>
      <c r="G24" s="565">
        <v>0</v>
      </c>
      <c r="H24" s="565">
        <v>0</v>
      </c>
      <c r="I24" s="565">
        <v>0</v>
      </c>
      <c r="J24" s="565">
        <v>0</v>
      </c>
      <c r="K24" s="565"/>
      <c r="L24" s="565">
        <v>0</v>
      </c>
      <c r="M24" s="565">
        <v>0</v>
      </c>
      <c r="N24" s="565">
        <v>0</v>
      </c>
      <c r="O24" s="565">
        <v>0</v>
      </c>
      <c r="P24" s="565"/>
      <c r="Q24" s="565">
        <v>0</v>
      </c>
      <c r="R24" s="565">
        <v>0</v>
      </c>
      <c r="S24" s="565">
        <v>0</v>
      </c>
      <c r="T24" s="565">
        <v>0</v>
      </c>
      <c r="U24" s="565"/>
      <c r="V24" s="565">
        <v>0</v>
      </c>
      <c r="W24" s="565">
        <v>0</v>
      </c>
      <c r="X24" s="565">
        <v>0</v>
      </c>
      <c r="Y24" s="565">
        <v>0</v>
      </c>
      <c r="Z24" s="96"/>
    </row>
    <row r="25" spans="1:26" s="130" customFormat="1" ht="9" customHeight="1" x14ac:dyDescent="0.15">
      <c r="A25" s="2724"/>
      <c r="B25" s="2724"/>
      <c r="C25" s="2724"/>
      <c r="D25" s="2724"/>
      <c r="E25" s="2724"/>
      <c r="F25" s="2724"/>
      <c r="G25" s="2724"/>
      <c r="H25" s="2724"/>
      <c r="I25" s="2724"/>
      <c r="J25" s="2724"/>
      <c r="K25" s="2724"/>
      <c r="L25" s="2724"/>
      <c r="M25" s="2724"/>
      <c r="N25" s="2724"/>
      <c r="O25" s="2724"/>
      <c r="P25" s="2724"/>
      <c r="Q25" s="2724"/>
      <c r="R25" s="2724"/>
      <c r="S25" s="2724"/>
      <c r="T25" s="2724"/>
      <c r="U25" s="2724"/>
      <c r="V25" s="2724"/>
      <c r="W25" s="2724"/>
      <c r="X25" s="2724"/>
      <c r="Y25" s="2724"/>
      <c r="Z25" s="2724"/>
    </row>
  </sheetData>
  <sheetProtection formatCells="0" formatColumns="0" formatRows="0" sort="0" autoFilter="0" pivotTables="0"/>
  <mergeCells count="29">
    <mergeCell ref="C22:E22"/>
    <mergeCell ref="D23:E23"/>
    <mergeCell ref="D24:E24"/>
    <mergeCell ref="A25:Z25"/>
    <mergeCell ref="D21:E21"/>
    <mergeCell ref="C15:E15"/>
    <mergeCell ref="F6:J6"/>
    <mergeCell ref="L6:O6"/>
    <mergeCell ref="Q6:T6"/>
    <mergeCell ref="B11:E11"/>
    <mergeCell ref="C12:E12"/>
    <mergeCell ref="D13:E13"/>
    <mergeCell ref="D14:E14"/>
    <mergeCell ref="D16:E16"/>
    <mergeCell ref="D17:E17"/>
    <mergeCell ref="B18:E18"/>
    <mergeCell ref="C19:E19"/>
    <mergeCell ref="D20:E20"/>
    <mergeCell ref="V6:Y6"/>
    <mergeCell ref="K8:L8"/>
    <mergeCell ref="P8:Q8"/>
    <mergeCell ref="U8:V8"/>
    <mergeCell ref="B10:E10"/>
    <mergeCell ref="A3:E3"/>
    <mergeCell ref="F3:Z3"/>
    <mergeCell ref="L5:O5"/>
    <mergeCell ref="V5:Y5"/>
    <mergeCell ref="A1:Z1"/>
    <mergeCell ref="A2:Y2"/>
  </mergeCells>
  <printOptions horizontalCentered="1"/>
  <pageMargins left="0.23622047244094491" right="0.23622047244094491" top="0.31496062992125984" bottom="0.23622047244094491" header="0.11811023622047245" footer="0.11811023622047245"/>
  <pageSetup scale="83"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115" zoomScaleNormal="115" zoomScaleSheetLayoutView="100" workbookViewId="0">
      <selection activeCell="G38" sqref="G38"/>
    </sheetView>
  </sheetViews>
  <sheetFormatPr defaultColWidth="4.7109375" defaultRowHeight="12.75" x14ac:dyDescent="0.2"/>
  <cols>
    <col min="1" max="2" width="2.140625" style="258" customWidth="1"/>
    <col min="3" max="3" width="52.85546875" style="258" customWidth="1"/>
    <col min="4" max="4" width="7.85546875" style="258" customWidth="1"/>
    <col min="5" max="5" width="8.28515625" style="295" customWidth="1"/>
    <col min="6" max="10" width="7.85546875" style="296" customWidth="1"/>
    <col min="11" max="13" width="7.85546875" style="258" customWidth="1"/>
    <col min="14" max="14" width="5" style="258" customWidth="1"/>
    <col min="15" max="16384" width="4.7109375" style="258"/>
  </cols>
  <sheetData>
    <row r="1" spans="1:13" ht="18.75" customHeight="1" x14ac:dyDescent="0.2">
      <c r="A1" s="2735" t="s">
        <v>655</v>
      </c>
      <c r="B1" s="2735"/>
      <c r="C1" s="2735"/>
      <c r="D1" s="2735"/>
      <c r="E1" s="2735"/>
      <c r="F1" s="2735"/>
      <c r="G1" s="2735"/>
      <c r="H1" s="2735"/>
      <c r="I1" s="2735"/>
      <c r="J1" s="2735"/>
      <c r="K1" s="2735"/>
      <c r="L1" s="2735"/>
      <c r="M1" s="2735"/>
    </row>
    <row r="2" spans="1:13" ht="3.75" customHeight="1" x14ac:dyDescent="0.2">
      <c r="A2" s="259"/>
      <c r="B2" s="259"/>
      <c r="C2" s="259"/>
      <c r="D2" s="292"/>
      <c r="E2" s="292"/>
      <c r="F2" s="292"/>
      <c r="G2" s="292"/>
      <c r="H2" s="292"/>
      <c r="I2" s="292"/>
      <c r="J2" s="292"/>
      <c r="K2" s="292"/>
      <c r="L2" s="292"/>
      <c r="M2" s="293"/>
    </row>
    <row r="3" spans="1:13" ht="18.75" customHeight="1" x14ac:dyDescent="0.2">
      <c r="A3" s="2728" t="s">
        <v>1226</v>
      </c>
      <c r="B3" s="2728"/>
      <c r="C3" s="2728"/>
      <c r="D3" s="2728"/>
      <c r="E3" s="2728"/>
      <c r="F3" s="2728"/>
      <c r="G3" s="2728"/>
      <c r="H3" s="2728"/>
      <c r="I3" s="2728"/>
      <c r="J3" s="2728"/>
      <c r="K3" s="2728"/>
      <c r="L3" s="2728"/>
      <c r="M3" s="2728"/>
    </row>
    <row r="4" spans="1:13" ht="3.75" customHeight="1" x14ac:dyDescent="0.2">
      <c r="A4" s="259"/>
      <c r="B4" s="259"/>
      <c r="C4" s="259"/>
      <c r="D4" s="292"/>
      <c r="E4" s="292"/>
      <c r="F4" s="292"/>
      <c r="G4" s="292"/>
      <c r="H4" s="292"/>
      <c r="I4" s="292"/>
      <c r="J4" s="292"/>
      <c r="K4" s="292"/>
      <c r="L4" s="292"/>
      <c r="M4" s="293"/>
    </row>
    <row r="5" spans="1:13" s="294" customFormat="1" ht="9" customHeight="1" x14ac:dyDescent="0.15">
      <c r="A5" s="2729" t="s">
        <v>101</v>
      </c>
      <c r="B5" s="2729"/>
      <c r="C5" s="2730"/>
      <c r="D5" s="2731" t="s">
        <v>1274</v>
      </c>
      <c r="E5" s="2732"/>
      <c r="F5" s="2733" t="s">
        <v>949</v>
      </c>
      <c r="G5" s="2734"/>
      <c r="H5" s="2733" t="s">
        <v>102</v>
      </c>
      <c r="I5" s="2734"/>
      <c r="J5" s="2733" t="s">
        <v>103</v>
      </c>
      <c r="K5" s="2734"/>
      <c r="L5" s="2733" t="s">
        <v>104</v>
      </c>
      <c r="M5" s="2734"/>
    </row>
    <row r="6" spans="1:13" s="294" customFormat="1" ht="9.75" customHeight="1" x14ac:dyDescent="0.15">
      <c r="A6" s="640"/>
      <c r="B6" s="640"/>
      <c r="C6" s="640"/>
      <c r="D6" s="641" t="s">
        <v>394</v>
      </c>
      <c r="E6" s="642" t="s">
        <v>395</v>
      </c>
      <c r="F6" s="643" t="s">
        <v>394</v>
      </c>
      <c r="G6" s="644" t="s">
        <v>395</v>
      </c>
      <c r="H6" s="643" t="s">
        <v>394</v>
      </c>
      <c r="I6" s="644" t="s">
        <v>395</v>
      </c>
      <c r="J6" s="643" t="s">
        <v>394</v>
      </c>
      <c r="K6" s="644" t="s">
        <v>395</v>
      </c>
      <c r="L6" s="643" t="s">
        <v>394</v>
      </c>
      <c r="M6" s="644" t="s">
        <v>395</v>
      </c>
    </row>
    <row r="7" spans="1:13" s="294" customFormat="1" ht="9.75" customHeight="1" x14ac:dyDescent="0.15">
      <c r="A7" s="645"/>
      <c r="B7" s="645"/>
      <c r="C7" s="645"/>
      <c r="D7" s="646" t="s">
        <v>1227</v>
      </c>
      <c r="E7" s="647" t="s">
        <v>396</v>
      </c>
      <c r="F7" s="648" t="s">
        <v>1227</v>
      </c>
      <c r="G7" s="649" t="s">
        <v>396</v>
      </c>
      <c r="H7" s="648" t="s">
        <v>1227</v>
      </c>
      <c r="I7" s="649" t="s">
        <v>396</v>
      </c>
      <c r="J7" s="648" t="s">
        <v>1227</v>
      </c>
      <c r="K7" s="649" t="s">
        <v>396</v>
      </c>
      <c r="L7" s="648" t="s">
        <v>1227</v>
      </c>
      <c r="M7" s="649" t="s">
        <v>396</v>
      </c>
    </row>
    <row r="8" spans="1:13" s="294" customFormat="1" ht="3.75" customHeight="1" x14ac:dyDescent="0.15">
      <c r="A8" s="650"/>
      <c r="B8" s="650"/>
      <c r="C8" s="650"/>
      <c r="D8" s="650"/>
      <c r="E8" s="651"/>
      <c r="F8" s="650"/>
      <c r="G8" s="651"/>
      <c r="H8" s="650"/>
      <c r="I8" s="651"/>
      <c r="J8" s="650"/>
      <c r="K8" s="651"/>
      <c r="L8" s="650"/>
      <c r="M8" s="651"/>
    </row>
    <row r="9" spans="1:13" s="294" customFormat="1" ht="9" customHeight="1" x14ac:dyDescent="0.15">
      <c r="A9" s="2726" t="s">
        <v>305</v>
      </c>
      <c r="B9" s="2726"/>
      <c r="C9" s="2727"/>
      <c r="D9" s="652"/>
      <c r="E9" s="653"/>
      <c r="F9" s="654"/>
      <c r="G9" s="653"/>
      <c r="H9" s="654"/>
      <c r="I9" s="653"/>
      <c r="J9" s="654"/>
      <c r="K9" s="653"/>
      <c r="L9" s="654"/>
      <c r="M9" s="653"/>
    </row>
    <row r="10" spans="1:13" s="294" customFormat="1" ht="9" customHeight="1" x14ac:dyDescent="0.15">
      <c r="A10" s="655"/>
      <c r="B10" s="2726" t="s">
        <v>306</v>
      </c>
      <c r="C10" s="2727"/>
      <c r="D10" s="656"/>
      <c r="E10" s="657"/>
      <c r="F10" s="656"/>
      <c r="G10" s="657"/>
      <c r="H10" s="656"/>
      <c r="I10" s="657"/>
      <c r="J10" s="656"/>
      <c r="K10" s="657"/>
      <c r="L10" s="656"/>
      <c r="M10" s="657"/>
    </row>
    <row r="11" spans="1:13" s="294" customFormat="1" ht="9" customHeight="1" x14ac:dyDescent="0.15">
      <c r="A11" s="658"/>
      <c r="B11" s="659"/>
      <c r="C11" s="658" t="s">
        <v>298</v>
      </c>
      <c r="D11" s="1760">
        <v>94129</v>
      </c>
      <c r="E11" s="1761">
        <v>30142</v>
      </c>
      <c r="F11" s="1402">
        <v>89773</v>
      </c>
      <c r="G11" s="1403">
        <v>27634</v>
      </c>
      <c r="H11" s="1402">
        <v>85899</v>
      </c>
      <c r="I11" s="1403">
        <v>27018</v>
      </c>
      <c r="J11" s="1402">
        <v>84468</v>
      </c>
      <c r="K11" s="1403">
        <v>25968</v>
      </c>
      <c r="L11" s="1402">
        <v>82777</v>
      </c>
      <c r="M11" s="1403">
        <v>24756</v>
      </c>
    </row>
    <row r="12" spans="1:13" s="294" customFormat="1" ht="9" customHeight="1" x14ac:dyDescent="0.15">
      <c r="A12" s="658"/>
      <c r="B12" s="659"/>
      <c r="C12" s="658" t="s">
        <v>299</v>
      </c>
      <c r="D12" s="1760">
        <v>43408</v>
      </c>
      <c r="E12" s="1761">
        <v>5680</v>
      </c>
      <c r="F12" s="1402">
        <v>41186</v>
      </c>
      <c r="G12" s="1403">
        <v>5351</v>
      </c>
      <c r="H12" s="1402">
        <v>43180</v>
      </c>
      <c r="I12" s="1403">
        <v>4885</v>
      </c>
      <c r="J12" s="1402">
        <v>42096</v>
      </c>
      <c r="K12" s="1403">
        <v>4816</v>
      </c>
      <c r="L12" s="1402">
        <v>40825</v>
      </c>
      <c r="M12" s="1403">
        <v>4404</v>
      </c>
    </row>
    <row r="13" spans="1:13" s="294" customFormat="1" ht="9" customHeight="1" x14ac:dyDescent="0.15">
      <c r="A13" s="658"/>
      <c r="B13" s="659"/>
      <c r="C13" s="658" t="s">
        <v>300</v>
      </c>
      <c r="D13" s="1760">
        <v>109279</v>
      </c>
      <c r="E13" s="1761">
        <v>1</v>
      </c>
      <c r="F13" s="1402">
        <v>101294</v>
      </c>
      <c r="G13" s="1403">
        <v>0</v>
      </c>
      <c r="H13" s="1402">
        <v>91970</v>
      </c>
      <c r="I13" s="1403">
        <v>2</v>
      </c>
      <c r="J13" s="1402">
        <v>96429</v>
      </c>
      <c r="K13" s="1403">
        <v>8</v>
      </c>
      <c r="L13" s="1402">
        <v>90817</v>
      </c>
      <c r="M13" s="1403">
        <v>11</v>
      </c>
    </row>
    <row r="14" spans="1:13" s="294" customFormat="1" ht="9" customHeight="1" x14ac:dyDescent="0.15">
      <c r="A14" s="658"/>
      <c r="B14" s="659"/>
      <c r="C14" s="658" t="s">
        <v>301</v>
      </c>
      <c r="D14" s="1760">
        <v>13448</v>
      </c>
      <c r="E14" s="1761">
        <v>1002</v>
      </c>
      <c r="F14" s="1402">
        <v>14382</v>
      </c>
      <c r="G14" s="1403">
        <v>934</v>
      </c>
      <c r="H14" s="1402">
        <v>14496</v>
      </c>
      <c r="I14" s="1403">
        <v>827</v>
      </c>
      <c r="J14" s="1402">
        <v>15099</v>
      </c>
      <c r="K14" s="1403">
        <v>811</v>
      </c>
      <c r="L14" s="1402">
        <v>16531</v>
      </c>
      <c r="M14" s="1403">
        <v>738</v>
      </c>
    </row>
    <row r="15" spans="1:13" s="294" customFormat="1" ht="9" customHeight="1" x14ac:dyDescent="0.15">
      <c r="A15" s="658"/>
      <c r="B15" s="659"/>
      <c r="C15" s="658" t="s">
        <v>302</v>
      </c>
      <c r="D15" s="1760">
        <v>14006</v>
      </c>
      <c r="E15" s="1761">
        <v>0</v>
      </c>
      <c r="F15" s="1402">
        <v>12320</v>
      </c>
      <c r="G15" s="1403">
        <v>0</v>
      </c>
      <c r="H15" s="1402">
        <v>9440</v>
      </c>
      <c r="I15" s="1403">
        <v>35</v>
      </c>
      <c r="J15" s="1402">
        <v>9122</v>
      </c>
      <c r="K15" s="1403">
        <v>37</v>
      </c>
      <c r="L15" s="1402">
        <v>9759</v>
      </c>
      <c r="M15" s="1403">
        <v>39</v>
      </c>
    </row>
    <row r="16" spans="1:13" s="294" customFormat="1" ht="9" customHeight="1" x14ac:dyDescent="0.15">
      <c r="A16" s="660"/>
      <c r="B16" s="660"/>
      <c r="C16" s="660"/>
      <c r="D16" s="1762">
        <f t="shared" ref="D16:E16" si="0">SUM(D11:D15)</f>
        <v>274270</v>
      </c>
      <c r="E16" s="1763">
        <f t="shared" si="0"/>
        <v>36825</v>
      </c>
      <c r="F16" s="1404">
        <f t="shared" ref="F16:M16" si="1">SUM(F11:F15)</f>
        <v>258955</v>
      </c>
      <c r="G16" s="1405">
        <f t="shared" si="1"/>
        <v>33919</v>
      </c>
      <c r="H16" s="1404">
        <f t="shared" si="1"/>
        <v>244985</v>
      </c>
      <c r="I16" s="1405">
        <f t="shared" si="1"/>
        <v>32767</v>
      </c>
      <c r="J16" s="1404">
        <f t="shared" si="1"/>
        <v>247214</v>
      </c>
      <c r="K16" s="1405">
        <f t="shared" si="1"/>
        <v>31640</v>
      </c>
      <c r="L16" s="1404">
        <f t="shared" si="1"/>
        <v>240709</v>
      </c>
      <c r="M16" s="1405">
        <f t="shared" si="1"/>
        <v>29948</v>
      </c>
    </row>
    <row r="17" spans="1:13" s="294" customFormat="1" ht="9" customHeight="1" x14ac:dyDescent="0.15">
      <c r="A17" s="655"/>
      <c r="B17" s="2726" t="s">
        <v>347</v>
      </c>
      <c r="C17" s="2727"/>
      <c r="D17" s="1406"/>
      <c r="E17" s="1407"/>
      <c r="F17" s="1406"/>
      <c r="G17" s="1407"/>
      <c r="H17" s="1406"/>
      <c r="I17" s="1407"/>
      <c r="J17" s="1406"/>
      <c r="K17" s="1407"/>
      <c r="L17" s="1406"/>
      <c r="M17" s="1407"/>
    </row>
    <row r="18" spans="1:13" s="294" customFormat="1" ht="9" customHeight="1" x14ac:dyDescent="0.15">
      <c r="A18" s="658"/>
      <c r="B18" s="659"/>
      <c r="C18" s="658" t="s">
        <v>298</v>
      </c>
      <c r="D18" s="1760">
        <v>66388</v>
      </c>
      <c r="E18" s="1761">
        <v>12944</v>
      </c>
      <c r="F18" s="1402">
        <v>52762</v>
      </c>
      <c r="G18" s="1403">
        <v>13745</v>
      </c>
      <c r="H18" s="1402">
        <v>51703</v>
      </c>
      <c r="I18" s="1403">
        <v>12047</v>
      </c>
      <c r="J18" s="1402">
        <v>54102</v>
      </c>
      <c r="K18" s="1403">
        <v>11660</v>
      </c>
      <c r="L18" s="1402">
        <v>50531</v>
      </c>
      <c r="M18" s="1403">
        <v>11494</v>
      </c>
    </row>
    <row r="19" spans="1:13" s="294" customFormat="1" ht="9" customHeight="1" x14ac:dyDescent="0.15">
      <c r="A19" s="658"/>
      <c r="B19" s="659"/>
      <c r="C19" s="658" t="s">
        <v>299</v>
      </c>
      <c r="D19" s="1760">
        <v>6484</v>
      </c>
      <c r="E19" s="1761">
        <v>0</v>
      </c>
      <c r="F19" s="1402">
        <v>6379</v>
      </c>
      <c r="G19" s="1403">
        <v>0</v>
      </c>
      <c r="H19" s="1402">
        <v>6576</v>
      </c>
      <c r="I19" s="1403">
        <v>0</v>
      </c>
      <c r="J19" s="1402">
        <v>6395</v>
      </c>
      <c r="K19" s="1403">
        <v>0</v>
      </c>
      <c r="L19" s="1402">
        <v>6484</v>
      </c>
      <c r="M19" s="1403">
        <v>0</v>
      </c>
    </row>
    <row r="20" spans="1:13" s="294" customFormat="1" ht="9" customHeight="1" x14ac:dyDescent="0.15">
      <c r="A20" s="658"/>
      <c r="B20" s="659"/>
      <c r="C20" s="658" t="s">
        <v>300</v>
      </c>
      <c r="D20" s="1760">
        <v>18660</v>
      </c>
      <c r="E20" s="1761">
        <v>0</v>
      </c>
      <c r="F20" s="1402">
        <v>22851</v>
      </c>
      <c r="G20" s="1403">
        <v>0</v>
      </c>
      <c r="H20" s="1402">
        <v>16929</v>
      </c>
      <c r="I20" s="1403">
        <v>0</v>
      </c>
      <c r="J20" s="1402">
        <v>17320</v>
      </c>
      <c r="K20" s="1403">
        <v>0</v>
      </c>
      <c r="L20" s="1402">
        <v>14497</v>
      </c>
      <c r="M20" s="1403">
        <v>0</v>
      </c>
    </row>
    <row r="21" spans="1:13" s="294" customFormat="1" ht="9" customHeight="1" x14ac:dyDescent="0.15">
      <c r="A21" s="658"/>
      <c r="B21" s="659"/>
      <c r="C21" s="658" t="s">
        <v>301</v>
      </c>
      <c r="D21" s="1760">
        <v>725</v>
      </c>
      <c r="E21" s="1761">
        <v>0</v>
      </c>
      <c r="F21" s="1402">
        <v>605</v>
      </c>
      <c r="G21" s="1403">
        <v>0</v>
      </c>
      <c r="H21" s="1402">
        <v>753</v>
      </c>
      <c r="I21" s="1403">
        <v>0</v>
      </c>
      <c r="J21" s="1402">
        <v>534</v>
      </c>
      <c r="K21" s="1403">
        <v>0</v>
      </c>
      <c r="L21" s="1402">
        <v>535</v>
      </c>
      <c r="M21" s="1403">
        <v>0</v>
      </c>
    </row>
    <row r="22" spans="1:13" s="294" customFormat="1" ht="9" customHeight="1" x14ac:dyDescent="0.15">
      <c r="A22" s="658"/>
      <c r="B22" s="659"/>
      <c r="C22" s="658" t="s">
        <v>302</v>
      </c>
      <c r="D22" s="1760">
        <v>3204</v>
      </c>
      <c r="E22" s="1761">
        <v>1</v>
      </c>
      <c r="F22" s="1402">
        <v>3029</v>
      </c>
      <c r="G22" s="1403">
        <v>1</v>
      </c>
      <c r="H22" s="1402">
        <v>3454</v>
      </c>
      <c r="I22" s="1403">
        <v>0</v>
      </c>
      <c r="J22" s="1402">
        <v>2553</v>
      </c>
      <c r="K22" s="1403">
        <v>0</v>
      </c>
      <c r="L22" s="1402">
        <v>2801</v>
      </c>
      <c r="M22" s="1403">
        <v>0</v>
      </c>
    </row>
    <row r="23" spans="1:13" s="294" customFormat="1" ht="9" customHeight="1" x14ac:dyDescent="0.15">
      <c r="A23" s="660"/>
      <c r="B23" s="660"/>
      <c r="C23" s="660"/>
      <c r="D23" s="1762">
        <f t="shared" ref="D23:E23" si="2">SUM(D18:D22)</f>
        <v>95461</v>
      </c>
      <c r="E23" s="1763">
        <f t="shared" si="2"/>
        <v>12945</v>
      </c>
      <c r="F23" s="1404">
        <f t="shared" ref="F23:M23" si="3">SUM(F18:F22)</f>
        <v>85626</v>
      </c>
      <c r="G23" s="1405">
        <f t="shared" si="3"/>
        <v>13746</v>
      </c>
      <c r="H23" s="1404">
        <f t="shared" si="3"/>
        <v>79415</v>
      </c>
      <c r="I23" s="1405">
        <f t="shared" si="3"/>
        <v>12047</v>
      </c>
      <c r="J23" s="1404">
        <f t="shared" si="3"/>
        <v>80904</v>
      </c>
      <c r="K23" s="1405">
        <f t="shared" si="3"/>
        <v>11660</v>
      </c>
      <c r="L23" s="1404">
        <f t="shared" si="3"/>
        <v>74848</v>
      </c>
      <c r="M23" s="1405">
        <f t="shared" si="3"/>
        <v>11494</v>
      </c>
    </row>
    <row r="24" spans="1:13" s="294" customFormat="1" ht="9" customHeight="1" x14ac:dyDescent="0.15">
      <c r="A24" s="655"/>
      <c r="B24" s="2726" t="s">
        <v>311</v>
      </c>
      <c r="C24" s="2727"/>
      <c r="D24" s="1406"/>
      <c r="E24" s="1407"/>
      <c r="F24" s="1406"/>
      <c r="G24" s="1407"/>
      <c r="H24" s="1406"/>
      <c r="I24" s="1407"/>
      <c r="J24" s="1406"/>
      <c r="K24" s="1407"/>
      <c r="L24" s="1406"/>
      <c r="M24" s="1407"/>
    </row>
    <row r="25" spans="1:13" s="294" customFormat="1" ht="9" customHeight="1" x14ac:dyDescent="0.15">
      <c r="A25" s="658"/>
      <c r="B25" s="659"/>
      <c r="C25" s="658" t="s">
        <v>298</v>
      </c>
      <c r="D25" s="1760">
        <v>12372</v>
      </c>
      <c r="E25" s="1761">
        <v>2085</v>
      </c>
      <c r="F25" s="1402">
        <v>15361</v>
      </c>
      <c r="G25" s="1403">
        <v>1952</v>
      </c>
      <c r="H25" s="1402">
        <v>13697</v>
      </c>
      <c r="I25" s="1403">
        <v>1868</v>
      </c>
      <c r="J25" s="1402">
        <v>13393</v>
      </c>
      <c r="K25" s="1403">
        <v>2000</v>
      </c>
      <c r="L25" s="1402">
        <v>13186</v>
      </c>
      <c r="M25" s="1403">
        <v>1923</v>
      </c>
    </row>
    <row r="26" spans="1:13" s="294" customFormat="1" ht="9" customHeight="1" x14ac:dyDescent="0.15">
      <c r="A26" s="658"/>
      <c r="B26" s="659"/>
      <c r="C26" s="658" t="s">
        <v>299</v>
      </c>
      <c r="D26" s="1760">
        <v>1488</v>
      </c>
      <c r="E26" s="1761">
        <v>6</v>
      </c>
      <c r="F26" s="1402">
        <v>1239</v>
      </c>
      <c r="G26" s="1403">
        <v>4</v>
      </c>
      <c r="H26" s="1402">
        <v>1041</v>
      </c>
      <c r="I26" s="1403">
        <v>5</v>
      </c>
      <c r="J26" s="1402">
        <v>1037</v>
      </c>
      <c r="K26" s="1403">
        <v>5</v>
      </c>
      <c r="L26" s="1402">
        <v>980</v>
      </c>
      <c r="M26" s="1403">
        <v>6</v>
      </c>
    </row>
    <row r="27" spans="1:13" s="294" customFormat="1" ht="9" customHeight="1" x14ac:dyDescent="0.15">
      <c r="A27" s="658"/>
      <c r="B27" s="659"/>
      <c r="C27" s="658" t="s">
        <v>300</v>
      </c>
      <c r="D27" s="1760">
        <v>26249</v>
      </c>
      <c r="E27" s="1761">
        <v>0</v>
      </c>
      <c r="F27" s="1402">
        <v>28753</v>
      </c>
      <c r="G27" s="1403">
        <v>0</v>
      </c>
      <c r="H27" s="1402">
        <v>28860</v>
      </c>
      <c r="I27" s="1403">
        <v>0</v>
      </c>
      <c r="J27" s="1402">
        <v>24093</v>
      </c>
      <c r="K27" s="1403">
        <v>0</v>
      </c>
      <c r="L27" s="1402">
        <v>29446</v>
      </c>
      <c r="M27" s="1403">
        <v>0</v>
      </c>
    </row>
    <row r="28" spans="1:13" s="294" customFormat="1" ht="9" customHeight="1" x14ac:dyDescent="0.15">
      <c r="A28" s="658"/>
      <c r="B28" s="659"/>
      <c r="C28" s="658" t="s">
        <v>301</v>
      </c>
      <c r="D28" s="1760">
        <v>66521</v>
      </c>
      <c r="E28" s="1761">
        <v>0</v>
      </c>
      <c r="F28" s="1402">
        <v>65925</v>
      </c>
      <c r="G28" s="1403">
        <v>0</v>
      </c>
      <c r="H28" s="1402">
        <v>65253</v>
      </c>
      <c r="I28" s="1403">
        <v>0</v>
      </c>
      <c r="J28" s="1402">
        <v>67347</v>
      </c>
      <c r="K28" s="1403">
        <v>0</v>
      </c>
      <c r="L28" s="1402">
        <v>66862</v>
      </c>
      <c r="M28" s="1403">
        <v>0</v>
      </c>
    </row>
    <row r="29" spans="1:13" s="294" customFormat="1" ht="9" customHeight="1" x14ac:dyDescent="0.15">
      <c r="A29" s="658"/>
      <c r="B29" s="659"/>
      <c r="C29" s="658" t="s">
        <v>302</v>
      </c>
      <c r="D29" s="1760">
        <v>8903</v>
      </c>
      <c r="E29" s="1761">
        <v>457</v>
      </c>
      <c r="F29" s="1402">
        <v>8190</v>
      </c>
      <c r="G29" s="1403">
        <v>391</v>
      </c>
      <c r="H29" s="1402">
        <v>8727</v>
      </c>
      <c r="I29" s="1403">
        <v>286</v>
      </c>
      <c r="J29" s="1402">
        <v>8657</v>
      </c>
      <c r="K29" s="1403">
        <v>278</v>
      </c>
      <c r="L29" s="1402">
        <v>8182</v>
      </c>
      <c r="M29" s="1403">
        <v>242</v>
      </c>
    </row>
    <row r="30" spans="1:13" s="294" customFormat="1" ht="9" customHeight="1" x14ac:dyDescent="0.15">
      <c r="A30" s="661"/>
      <c r="B30" s="645"/>
      <c r="C30" s="662"/>
      <c r="D30" s="1764">
        <f t="shared" ref="D30:E30" si="4">SUM(D25:D29)</f>
        <v>115533</v>
      </c>
      <c r="E30" s="1765">
        <f t="shared" si="4"/>
        <v>2548</v>
      </c>
      <c r="F30" s="1408">
        <f t="shared" ref="F30:M30" si="5">SUM(F25:F29)</f>
        <v>119468</v>
      </c>
      <c r="G30" s="1409">
        <f t="shared" si="5"/>
        <v>2347</v>
      </c>
      <c r="H30" s="1408">
        <f t="shared" si="5"/>
        <v>117578</v>
      </c>
      <c r="I30" s="1409">
        <f t="shared" si="5"/>
        <v>2159</v>
      </c>
      <c r="J30" s="1408">
        <f t="shared" si="5"/>
        <v>114527</v>
      </c>
      <c r="K30" s="1409">
        <f t="shared" si="5"/>
        <v>2283</v>
      </c>
      <c r="L30" s="1408">
        <f t="shared" si="5"/>
        <v>118656</v>
      </c>
      <c r="M30" s="1409">
        <f t="shared" si="5"/>
        <v>2171</v>
      </c>
    </row>
    <row r="31" spans="1:13" s="294" customFormat="1" ht="9" customHeight="1" x14ac:dyDescent="0.15">
      <c r="A31" s="2741" t="s">
        <v>1260</v>
      </c>
      <c r="B31" s="2741"/>
      <c r="C31" s="2742"/>
      <c r="D31" s="1766">
        <f t="shared" ref="D31:E31" si="6">D30+D23+D16</f>
        <v>485264</v>
      </c>
      <c r="E31" s="1767">
        <f t="shared" si="6"/>
        <v>52318</v>
      </c>
      <c r="F31" s="1410">
        <f t="shared" ref="F31:M31" si="7">F30+F23+F16</f>
        <v>464049</v>
      </c>
      <c r="G31" s="1411">
        <f t="shared" si="7"/>
        <v>50012</v>
      </c>
      <c r="H31" s="1410">
        <f t="shared" si="7"/>
        <v>441978</v>
      </c>
      <c r="I31" s="1411">
        <f t="shared" si="7"/>
        <v>46973</v>
      </c>
      <c r="J31" s="1410">
        <f t="shared" si="7"/>
        <v>442645</v>
      </c>
      <c r="K31" s="1411">
        <f t="shared" si="7"/>
        <v>45583</v>
      </c>
      <c r="L31" s="1410">
        <f t="shared" si="7"/>
        <v>434213</v>
      </c>
      <c r="M31" s="1411">
        <f t="shared" si="7"/>
        <v>43613</v>
      </c>
    </row>
    <row r="32" spans="1:13" s="294" customFormat="1" ht="9" customHeight="1" x14ac:dyDescent="0.15">
      <c r="A32" s="659"/>
      <c r="B32" s="2738" t="s">
        <v>1261</v>
      </c>
      <c r="C32" s="2739"/>
      <c r="D32" s="1766">
        <v>142287</v>
      </c>
      <c r="E32" s="1767">
        <v>0</v>
      </c>
      <c r="F32" s="1410">
        <v>139881</v>
      </c>
      <c r="G32" s="1411">
        <v>0</v>
      </c>
      <c r="H32" s="1410">
        <v>125368</v>
      </c>
      <c r="I32" s="1411">
        <v>0</v>
      </c>
      <c r="J32" s="1410">
        <v>125769</v>
      </c>
      <c r="K32" s="1411">
        <v>0</v>
      </c>
      <c r="L32" s="1410">
        <v>122114</v>
      </c>
      <c r="M32" s="1411">
        <v>0</v>
      </c>
    </row>
    <row r="33" spans="1:13" s="294" customFormat="1" ht="9" customHeight="1" x14ac:dyDescent="0.15">
      <c r="A33" s="2736" t="s">
        <v>1262</v>
      </c>
      <c r="B33" s="2736"/>
      <c r="C33" s="2737"/>
      <c r="D33" s="1768">
        <f t="shared" ref="D33:E33" si="8">D31-D32</f>
        <v>342977</v>
      </c>
      <c r="E33" s="1769">
        <f t="shared" si="8"/>
        <v>52318</v>
      </c>
      <c r="F33" s="1412">
        <f t="shared" ref="F33:M33" si="9">F31-F32</f>
        <v>324168</v>
      </c>
      <c r="G33" s="1413">
        <f t="shared" si="9"/>
        <v>50012</v>
      </c>
      <c r="H33" s="1412">
        <f t="shared" si="9"/>
        <v>316610</v>
      </c>
      <c r="I33" s="1413">
        <f t="shared" si="9"/>
        <v>46973</v>
      </c>
      <c r="J33" s="1412">
        <f t="shared" si="9"/>
        <v>316876</v>
      </c>
      <c r="K33" s="1413">
        <f t="shared" si="9"/>
        <v>45583</v>
      </c>
      <c r="L33" s="1412">
        <f t="shared" si="9"/>
        <v>312099</v>
      </c>
      <c r="M33" s="1413">
        <f t="shared" si="9"/>
        <v>43613</v>
      </c>
    </row>
    <row r="34" spans="1:13" s="294" customFormat="1" ht="9" customHeight="1" x14ac:dyDescent="0.15">
      <c r="A34" s="655"/>
      <c r="B34" s="655"/>
      <c r="C34" s="655"/>
      <c r="D34" s="1406"/>
      <c r="E34" s="1407"/>
      <c r="F34" s="1406"/>
      <c r="G34" s="1407"/>
      <c r="H34" s="1406"/>
      <c r="I34" s="1407"/>
      <c r="J34" s="1406"/>
      <c r="K34" s="1407"/>
      <c r="L34" s="1406"/>
      <c r="M34" s="1407"/>
    </row>
    <row r="35" spans="1:13" s="294" customFormat="1" ht="9" customHeight="1" x14ac:dyDescent="0.15">
      <c r="A35" s="2726" t="s">
        <v>313</v>
      </c>
      <c r="B35" s="2726"/>
      <c r="C35" s="2727"/>
      <c r="D35" s="1406"/>
      <c r="E35" s="1407"/>
      <c r="F35" s="1406"/>
      <c r="G35" s="1407"/>
      <c r="H35" s="1406"/>
      <c r="I35" s="1407"/>
      <c r="J35" s="1406"/>
      <c r="K35" s="1407"/>
      <c r="L35" s="1406"/>
      <c r="M35" s="1407"/>
    </row>
    <row r="36" spans="1:13" s="294" customFormat="1" ht="9" customHeight="1" x14ac:dyDescent="0.15">
      <c r="A36" s="655"/>
      <c r="B36" s="2726" t="s">
        <v>348</v>
      </c>
      <c r="C36" s="2727"/>
      <c r="D36" s="1406"/>
      <c r="E36" s="1407"/>
      <c r="F36" s="1406"/>
      <c r="G36" s="1407"/>
      <c r="H36" s="1406"/>
      <c r="I36" s="1407"/>
      <c r="J36" s="1406"/>
      <c r="K36" s="1407"/>
      <c r="L36" s="1406"/>
      <c r="M36" s="1407"/>
    </row>
    <row r="37" spans="1:13" s="294" customFormat="1" ht="9" customHeight="1" x14ac:dyDescent="0.15">
      <c r="A37" s="659"/>
      <c r="B37" s="659"/>
      <c r="C37" s="658" t="s">
        <v>298</v>
      </c>
      <c r="D37" s="1760">
        <v>222615</v>
      </c>
      <c r="E37" s="1761">
        <v>3967</v>
      </c>
      <c r="F37" s="1402">
        <v>223381</v>
      </c>
      <c r="G37" s="1403">
        <v>3775</v>
      </c>
      <c r="H37" s="1402">
        <v>224501</v>
      </c>
      <c r="I37" s="1403">
        <v>3743</v>
      </c>
      <c r="J37" s="1402">
        <v>225107</v>
      </c>
      <c r="K37" s="1403">
        <v>3551</v>
      </c>
      <c r="L37" s="1402">
        <v>225115</v>
      </c>
      <c r="M37" s="1403">
        <v>3423</v>
      </c>
    </row>
    <row r="38" spans="1:13" s="294" customFormat="1" ht="9" customHeight="1" x14ac:dyDescent="0.15">
      <c r="A38" s="659"/>
      <c r="B38" s="659"/>
      <c r="C38" s="658" t="s">
        <v>299</v>
      </c>
      <c r="D38" s="1760">
        <v>20061</v>
      </c>
      <c r="E38" s="1761">
        <v>1</v>
      </c>
      <c r="F38" s="1402">
        <v>19188</v>
      </c>
      <c r="G38" s="1403">
        <v>2</v>
      </c>
      <c r="H38" s="1402">
        <v>19572</v>
      </c>
      <c r="I38" s="1403">
        <v>2</v>
      </c>
      <c r="J38" s="1402">
        <v>19962</v>
      </c>
      <c r="K38" s="1403">
        <v>3</v>
      </c>
      <c r="L38" s="1402">
        <v>19978</v>
      </c>
      <c r="M38" s="1403">
        <v>3</v>
      </c>
    </row>
    <row r="39" spans="1:13" s="294" customFormat="1" ht="9" customHeight="1" x14ac:dyDescent="0.15">
      <c r="A39" s="663"/>
      <c r="B39" s="660"/>
      <c r="C39" s="664"/>
      <c r="D39" s="1762">
        <f t="shared" ref="D39:E39" si="10">SUM(D37:D38)</f>
        <v>242676</v>
      </c>
      <c r="E39" s="1763">
        <f t="shared" si="10"/>
        <v>3968</v>
      </c>
      <c r="F39" s="1404">
        <f t="shared" ref="F39:G39" si="11">SUM(F37:F38)</f>
        <v>242569</v>
      </c>
      <c r="G39" s="1405">
        <f t="shared" si="11"/>
        <v>3777</v>
      </c>
      <c r="H39" s="1404">
        <f t="shared" ref="H39:M39" si="12">SUM(H37:H38)</f>
        <v>244073</v>
      </c>
      <c r="I39" s="1405">
        <f t="shared" si="12"/>
        <v>3745</v>
      </c>
      <c r="J39" s="1404">
        <f t="shared" si="12"/>
        <v>245069</v>
      </c>
      <c r="K39" s="1405">
        <f t="shared" si="12"/>
        <v>3554</v>
      </c>
      <c r="L39" s="1404">
        <f t="shared" si="12"/>
        <v>245093</v>
      </c>
      <c r="M39" s="1405">
        <f t="shared" si="12"/>
        <v>3426</v>
      </c>
    </row>
    <row r="40" spans="1:13" s="294" customFormat="1" ht="9" customHeight="1" x14ac:dyDescent="0.15">
      <c r="A40" s="655"/>
      <c r="B40" s="2726" t="s">
        <v>315</v>
      </c>
      <c r="C40" s="2727"/>
      <c r="D40" s="1406"/>
      <c r="E40" s="1407"/>
      <c r="F40" s="1406"/>
      <c r="G40" s="1407"/>
      <c r="H40" s="1406"/>
      <c r="I40" s="1407"/>
      <c r="J40" s="1406"/>
      <c r="K40" s="1407"/>
      <c r="L40" s="1406"/>
      <c r="M40" s="1407"/>
    </row>
    <row r="41" spans="1:13" s="294" customFormat="1" ht="9" customHeight="1" x14ac:dyDescent="0.15">
      <c r="A41" s="658"/>
      <c r="B41" s="659"/>
      <c r="C41" s="658" t="s">
        <v>298</v>
      </c>
      <c r="D41" s="1760">
        <v>19767</v>
      </c>
      <c r="E41" s="1761">
        <v>0</v>
      </c>
      <c r="F41" s="1402">
        <v>19013</v>
      </c>
      <c r="G41" s="1403">
        <v>0</v>
      </c>
      <c r="H41" s="1402">
        <v>22469</v>
      </c>
      <c r="I41" s="1403">
        <v>0</v>
      </c>
      <c r="J41" s="1402">
        <v>22337</v>
      </c>
      <c r="K41" s="1403">
        <v>0</v>
      </c>
      <c r="L41" s="1402">
        <v>22245</v>
      </c>
      <c r="M41" s="1403">
        <v>0</v>
      </c>
    </row>
    <row r="42" spans="1:13" s="294" customFormat="1" ht="9" customHeight="1" x14ac:dyDescent="0.15">
      <c r="A42" s="658"/>
      <c r="B42" s="659"/>
      <c r="C42" s="658" t="s">
        <v>299</v>
      </c>
      <c r="D42" s="1760">
        <v>52866</v>
      </c>
      <c r="E42" s="1761">
        <v>0</v>
      </c>
      <c r="F42" s="1402">
        <v>52669</v>
      </c>
      <c r="G42" s="1403">
        <v>0</v>
      </c>
      <c r="H42" s="1402">
        <v>51836</v>
      </c>
      <c r="I42" s="1403">
        <v>0</v>
      </c>
      <c r="J42" s="1402">
        <v>50762</v>
      </c>
      <c r="K42" s="1403">
        <v>0</v>
      </c>
      <c r="L42" s="1402">
        <v>49812</v>
      </c>
      <c r="M42" s="1403">
        <v>0</v>
      </c>
    </row>
    <row r="43" spans="1:13" s="294" customFormat="1" ht="9" customHeight="1" x14ac:dyDescent="0.15">
      <c r="A43" s="658"/>
      <c r="B43" s="659"/>
      <c r="C43" s="658" t="s">
        <v>301</v>
      </c>
      <c r="D43" s="1760">
        <v>283</v>
      </c>
      <c r="E43" s="1761">
        <v>0</v>
      </c>
      <c r="F43" s="1402">
        <v>251</v>
      </c>
      <c r="G43" s="1403">
        <v>0</v>
      </c>
      <c r="H43" s="1402">
        <v>277</v>
      </c>
      <c r="I43" s="1403">
        <v>0</v>
      </c>
      <c r="J43" s="1402">
        <v>273</v>
      </c>
      <c r="K43" s="1403">
        <v>0</v>
      </c>
      <c r="L43" s="1402">
        <v>311</v>
      </c>
      <c r="M43" s="1403">
        <v>0</v>
      </c>
    </row>
    <row r="44" spans="1:13" s="294" customFormat="1" ht="9" customHeight="1" x14ac:dyDescent="0.15">
      <c r="A44" s="660"/>
      <c r="B44" s="660"/>
      <c r="C44" s="660"/>
      <c r="D44" s="1770">
        <f t="shared" ref="D44:E44" si="13">SUM(D41:D43)</f>
        <v>72916</v>
      </c>
      <c r="E44" s="1771">
        <f t="shared" si="13"/>
        <v>0</v>
      </c>
      <c r="F44" s="1414">
        <f t="shared" ref="F44:M44" si="14">SUM(F41:F43)</f>
        <v>71933</v>
      </c>
      <c r="G44" s="1415">
        <f t="shared" si="14"/>
        <v>0</v>
      </c>
      <c r="H44" s="1414">
        <f t="shared" si="14"/>
        <v>74582</v>
      </c>
      <c r="I44" s="1415">
        <f t="shared" si="14"/>
        <v>0</v>
      </c>
      <c r="J44" s="1414">
        <f t="shared" si="14"/>
        <v>73372</v>
      </c>
      <c r="K44" s="1415">
        <f t="shared" si="14"/>
        <v>0</v>
      </c>
      <c r="L44" s="1414">
        <f t="shared" si="14"/>
        <v>72368</v>
      </c>
      <c r="M44" s="1415">
        <f t="shared" si="14"/>
        <v>0</v>
      </c>
    </row>
    <row r="45" spans="1:13" s="294" customFormat="1" ht="9" customHeight="1" x14ac:dyDescent="0.15">
      <c r="A45" s="655"/>
      <c r="B45" s="2726" t="s">
        <v>397</v>
      </c>
      <c r="C45" s="2727"/>
      <c r="D45" s="1406"/>
      <c r="E45" s="1407"/>
      <c r="F45" s="1406"/>
      <c r="G45" s="1407"/>
      <c r="H45" s="1406"/>
      <c r="I45" s="1407"/>
      <c r="J45" s="1406"/>
      <c r="K45" s="1407"/>
      <c r="L45" s="1406"/>
      <c r="M45" s="1407"/>
    </row>
    <row r="46" spans="1:13" s="294" customFormat="1" ht="9" customHeight="1" x14ac:dyDescent="0.15">
      <c r="A46" s="658"/>
      <c r="B46" s="659"/>
      <c r="C46" s="658" t="s">
        <v>298</v>
      </c>
      <c r="D46" s="1760">
        <v>12522</v>
      </c>
      <c r="E46" s="1761">
        <v>1247</v>
      </c>
      <c r="F46" s="1402">
        <v>12128</v>
      </c>
      <c r="G46" s="1403">
        <v>1226</v>
      </c>
      <c r="H46" s="1402">
        <v>12158</v>
      </c>
      <c r="I46" s="1403">
        <v>1239</v>
      </c>
      <c r="J46" s="1402">
        <v>11828</v>
      </c>
      <c r="K46" s="1403">
        <v>1144</v>
      </c>
      <c r="L46" s="1402">
        <v>11558</v>
      </c>
      <c r="M46" s="1403">
        <v>1138</v>
      </c>
    </row>
    <row r="47" spans="1:13" s="294" customFormat="1" ht="9" customHeight="1" x14ac:dyDescent="0.15">
      <c r="A47" s="658"/>
      <c r="B47" s="659"/>
      <c r="C47" s="658" t="s">
        <v>299</v>
      </c>
      <c r="D47" s="1760">
        <v>2451</v>
      </c>
      <c r="E47" s="1761">
        <v>26</v>
      </c>
      <c r="F47" s="1402">
        <v>2502</v>
      </c>
      <c r="G47" s="1403">
        <v>26</v>
      </c>
      <c r="H47" s="1402">
        <v>2546</v>
      </c>
      <c r="I47" s="1403">
        <v>26</v>
      </c>
      <c r="J47" s="1402">
        <v>2487</v>
      </c>
      <c r="K47" s="1403">
        <v>26</v>
      </c>
      <c r="L47" s="1402">
        <v>2448</v>
      </c>
      <c r="M47" s="1403">
        <v>28</v>
      </c>
    </row>
    <row r="48" spans="1:13" s="294" customFormat="1" ht="9" customHeight="1" x14ac:dyDescent="0.15">
      <c r="A48" s="658"/>
      <c r="B48" s="659"/>
      <c r="C48" s="658" t="s">
        <v>301</v>
      </c>
      <c r="D48" s="1760">
        <v>30</v>
      </c>
      <c r="E48" s="1761">
        <v>0</v>
      </c>
      <c r="F48" s="1402">
        <v>38</v>
      </c>
      <c r="G48" s="1403">
        <v>0</v>
      </c>
      <c r="H48" s="1402">
        <v>9</v>
      </c>
      <c r="I48" s="1403">
        <v>0</v>
      </c>
      <c r="J48" s="1402">
        <v>29</v>
      </c>
      <c r="K48" s="1403">
        <v>0</v>
      </c>
      <c r="L48" s="1402">
        <v>31</v>
      </c>
      <c r="M48" s="1403">
        <v>0</v>
      </c>
    </row>
    <row r="49" spans="1:13" s="294" customFormat="1" ht="9" customHeight="1" x14ac:dyDescent="0.15">
      <c r="A49" s="663"/>
      <c r="B49" s="660"/>
      <c r="C49" s="664"/>
      <c r="D49" s="1762">
        <f t="shared" ref="D49:E49" si="15">SUM(D46:D48)</f>
        <v>15003</v>
      </c>
      <c r="E49" s="1763">
        <f t="shared" si="15"/>
        <v>1273</v>
      </c>
      <c r="F49" s="1404">
        <f t="shared" ref="F49:M49" si="16">SUM(F46:F48)</f>
        <v>14668</v>
      </c>
      <c r="G49" s="1405">
        <f t="shared" si="16"/>
        <v>1252</v>
      </c>
      <c r="H49" s="1404">
        <f t="shared" si="16"/>
        <v>14713</v>
      </c>
      <c r="I49" s="1405">
        <f t="shared" si="16"/>
        <v>1265</v>
      </c>
      <c r="J49" s="1404">
        <f t="shared" si="16"/>
        <v>14344</v>
      </c>
      <c r="K49" s="1405">
        <f t="shared" si="16"/>
        <v>1170</v>
      </c>
      <c r="L49" s="1404">
        <f t="shared" si="16"/>
        <v>14037</v>
      </c>
      <c r="M49" s="1405">
        <f t="shared" si="16"/>
        <v>1166</v>
      </c>
    </row>
    <row r="50" spans="1:13" s="294" customFormat="1" ht="9" customHeight="1" x14ac:dyDescent="0.15">
      <c r="A50" s="2741" t="s">
        <v>317</v>
      </c>
      <c r="B50" s="2741"/>
      <c r="C50" s="2742"/>
      <c r="D50" s="1766">
        <f t="shared" ref="D50:E50" si="17">D49+D44+D39</f>
        <v>330595</v>
      </c>
      <c r="E50" s="1767">
        <f t="shared" si="17"/>
        <v>5241</v>
      </c>
      <c r="F50" s="1410">
        <f t="shared" ref="F50:M50" si="18">F49+F44+F39</f>
        <v>329170</v>
      </c>
      <c r="G50" s="1411">
        <f t="shared" si="18"/>
        <v>5029</v>
      </c>
      <c r="H50" s="1410">
        <f t="shared" si="18"/>
        <v>333368</v>
      </c>
      <c r="I50" s="1411">
        <f t="shared" si="18"/>
        <v>5010</v>
      </c>
      <c r="J50" s="1410">
        <f t="shared" si="18"/>
        <v>332785</v>
      </c>
      <c r="K50" s="1411">
        <f t="shared" si="18"/>
        <v>4724</v>
      </c>
      <c r="L50" s="1410">
        <f t="shared" si="18"/>
        <v>331498</v>
      </c>
      <c r="M50" s="1411">
        <f t="shared" si="18"/>
        <v>4592</v>
      </c>
    </row>
    <row r="51" spans="1:13" s="294" customFormat="1" ht="9" customHeight="1" x14ac:dyDescent="0.15">
      <c r="A51" s="2736" t="s">
        <v>1224</v>
      </c>
      <c r="B51" s="2736"/>
      <c r="C51" s="2737"/>
      <c r="D51" s="1766">
        <v>10968</v>
      </c>
      <c r="E51" s="1767">
        <v>3688</v>
      </c>
      <c r="F51" s="1410">
        <v>11210</v>
      </c>
      <c r="G51" s="1411">
        <v>3588</v>
      </c>
      <c r="H51" s="1410">
        <v>13661</v>
      </c>
      <c r="I51" s="1411">
        <v>0</v>
      </c>
      <c r="J51" s="1410">
        <v>14054</v>
      </c>
      <c r="K51" s="1411">
        <v>0</v>
      </c>
      <c r="L51" s="1410">
        <v>14436</v>
      </c>
      <c r="M51" s="1411">
        <v>0</v>
      </c>
    </row>
    <row r="52" spans="1:13" s="294" customFormat="1" ht="9" customHeight="1" x14ac:dyDescent="0.15">
      <c r="A52" s="2736" t="s">
        <v>398</v>
      </c>
      <c r="B52" s="2736"/>
      <c r="C52" s="2737"/>
      <c r="D52" s="1766">
        <f t="shared" ref="D52:E52" si="19">D31+D50+D51</f>
        <v>826827</v>
      </c>
      <c r="E52" s="1767">
        <f t="shared" si="19"/>
        <v>61247</v>
      </c>
      <c r="F52" s="1410">
        <f t="shared" ref="F52:M52" si="20">F31+F50+F51</f>
        <v>804429</v>
      </c>
      <c r="G52" s="1411">
        <f t="shared" si="20"/>
        <v>58629</v>
      </c>
      <c r="H52" s="1410">
        <f t="shared" si="20"/>
        <v>789007</v>
      </c>
      <c r="I52" s="1411">
        <f t="shared" si="20"/>
        <v>51983</v>
      </c>
      <c r="J52" s="1410">
        <f t="shared" si="20"/>
        <v>789484</v>
      </c>
      <c r="K52" s="1411">
        <f t="shared" si="20"/>
        <v>50307</v>
      </c>
      <c r="L52" s="1410">
        <f t="shared" si="20"/>
        <v>780147</v>
      </c>
      <c r="M52" s="1411">
        <f t="shared" si="20"/>
        <v>48205</v>
      </c>
    </row>
    <row r="53" spans="1:13" s="294" customFormat="1" ht="9" customHeight="1" x14ac:dyDescent="0.15">
      <c r="A53" s="659"/>
      <c r="B53" s="2738" t="s">
        <v>1261</v>
      </c>
      <c r="C53" s="2739"/>
      <c r="D53" s="1766">
        <f>D32</f>
        <v>142287</v>
      </c>
      <c r="E53" s="1767">
        <v>0</v>
      </c>
      <c r="F53" s="1410">
        <f>F32</f>
        <v>139881</v>
      </c>
      <c r="G53" s="1411">
        <v>0</v>
      </c>
      <c r="H53" s="1410">
        <v>125368</v>
      </c>
      <c r="I53" s="1411">
        <v>0</v>
      </c>
      <c r="J53" s="1410">
        <v>125769</v>
      </c>
      <c r="K53" s="1411">
        <v>0</v>
      </c>
      <c r="L53" s="1410">
        <v>122114</v>
      </c>
      <c r="M53" s="1411">
        <v>0</v>
      </c>
    </row>
    <row r="54" spans="1:13" s="294" customFormat="1" ht="9" customHeight="1" x14ac:dyDescent="0.15">
      <c r="A54" s="2736" t="s">
        <v>1225</v>
      </c>
      <c r="B54" s="2736"/>
      <c r="C54" s="2737"/>
      <c r="D54" s="1768">
        <f t="shared" ref="D54:E54" si="21">D52-D53</f>
        <v>684540</v>
      </c>
      <c r="E54" s="1767">
        <f t="shared" si="21"/>
        <v>61247</v>
      </c>
      <c r="F54" s="1412">
        <f t="shared" ref="F54:M54" si="22">F52-F53</f>
        <v>664548</v>
      </c>
      <c r="G54" s="1411">
        <f t="shared" si="22"/>
        <v>58629</v>
      </c>
      <c r="H54" s="1412">
        <f t="shared" si="22"/>
        <v>663639</v>
      </c>
      <c r="I54" s="1411">
        <f t="shared" si="22"/>
        <v>51983</v>
      </c>
      <c r="J54" s="1412">
        <f t="shared" si="22"/>
        <v>663715</v>
      </c>
      <c r="K54" s="1411">
        <f t="shared" si="22"/>
        <v>50307</v>
      </c>
      <c r="L54" s="1412">
        <f t="shared" si="22"/>
        <v>658033</v>
      </c>
      <c r="M54" s="1411">
        <f t="shared" si="22"/>
        <v>48205</v>
      </c>
    </row>
    <row r="55" spans="1:13" s="294" customFormat="1" ht="3.75" customHeight="1" x14ac:dyDescent="0.15">
      <c r="A55" s="640"/>
      <c r="B55" s="640"/>
      <c r="C55" s="640"/>
      <c r="D55" s="645"/>
      <c r="E55" s="645"/>
      <c r="F55" s="645"/>
      <c r="G55" s="645"/>
      <c r="H55" s="645"/>
      <c r="I55" s="645"/>
      <c r="J55" s="645"/>
      <c r="K55" s="645"/>
      <c r="L55" s="645"/>
      <c r="M55" s="640"/>
    </row>
    <row r="56" spans="1:13" s="294" customFormat="1" ht="7.5" customHeight="1" x14ac:dyDescent="0.15">
      <c r="A56" s="665" t="s">
        <v>907</v>
      </c>
      <c r="B56" s="2740" t="s">
        <v>1378</v>
      </c>
      <c r="C56" s="2740"/>
      <c r="D56" s="2740"/>
      <c r="E56" s="2740"/>
      <c r="F56" s="2740"/>
      <c r="G56" s="2740"/>
      <c r="H56" s="2740"/>
      <c r="I56" s="2740"/>
      <c r="J56" s="2740"/>
      <c r="K56" s="2740"/>
      <c r="L56" s="2740"/>
      <c r="M56" s="2740"/>
    </row>
    <row r="57" spans="1:13" s="294" customFormat="1" ht="7.5" customHeight="1" x14ac:dyDescent="0.15">
      <c r="A57" s="665" t="s">
        <v>908</v>
      </c>
      <c r="B57" s="2740" t="s">
        <v>1157</v>
      </c>
      <c r="C57" s="2740"/>
      <c r="D57" s="2740"/>
      <c r="E57" s="2740"/>
      <c r="F57" s="2740"/>
      <c r="G57" s="2740"/>
      <c r="H57" s="2740"/>
      <c r="I57" s="2740"/>
      <c r="J57" s="2740"/>
      <c r="K57" s="2740"/>
      <c r="L57" s="2740"/>
      <c r="M57" s="2740"/>
    </row>
    <row r="58" spans="1:13" s="294" customFormat="1" ht="15" customHeight="1" x14ac:dyDescent="0.15">
      <c r="A58" s="666" t="s">
        <v>911</v>
      </c>
      <c r="B58" s="2725" t="s">
        <v>1158</v>
      </c>
      <c r="C58" s="2725"/>
      <c r="D58" s="2725"/>
      <c r="E58" s="2725"/>
      <c r="F58" s="2725"/>
      <c r="G58" s="2725"/>
      <c r="H58" s="2725"/>
      <c r="I58" s="2725"/>
      <c r="J58" s="2725"/>
      <c r="K58" s="2725"/>
      <c r="L58" s="2725"/>
      <c r="M58" s="2725"/>
    </row>
    <row r="59" spans="1:13" s="294" customFormat="1" ht="23.25" customHeight="1" x14ac:dyDescent="0.15">
      <c r="A59" s="666" t="s">
        <v>913</v>
      </c>
      <c r="B59" s="2725" t="s">
        <v>1310</v>
      </c>
      <c r="C59" s="2725"/>
      <c r="D59" s="2725"/>
      <c r="E59" s="2725"/>
      <c r="F59" s="2725"/>
      <c r="G59" s="2725"/>
      <c r="H59" s="2725"/>
      <c r="I59" s="2725"/>
      <c r="J59" s="2725"/>
      <c r="K59" s="2725"/>
      <c r="L59" s="2725"/>
      <c r="M59" s="2725"/>
    </row>
  </sheetData>
  <mergeCells count="28">
    <mergeCell ref="A1:M1"/>
    <mergeCell ref="B59:M59"/>
    <mergeCell ref="A51:C51"/>
    <mergeCell ref="A52:C52"/>
    <mergeCell ref="B53:C53"/>
    <mergeCell ref="A54:C54"/>
    <mergeCell ref="B56:M56"/>
    <mergeCell ref="B57:M57"/>
    <mergeCell ref="A50:C50"/>
    <mergeCell ref="A9:C9"/>
    <mergeCell ref="B10:C10"/>
    <mergeCell ref="B17:C17"/>
    <mergeCell ref="B24:C24"/>
    <mergeCell ref="A31:C31"/>
    <mergeCell ref="B32:C32"/>
    <mergeCell ref="A33:C33"/>
    <mergeCell ref="A3:M3"/>
    <mergeCell ref="A5:C5"/>
    <mergeCell ref="D5:E5"/>
    <mergeCell ref="F5:G5"/>
    <mergeCell ref="H5:I5"/>
    <mergeCell ref="J5:K5"/>
    <mergeCell ref="L5:M5"/>
    <mergeCell ref="B58:M58"/>
    <mergeCell ref="A35:C35"/>
    <mergeCell ref="B36:C36"/>
    <mergeCell ref="B40:C40"/>
    <mergeCell ref="B45:C45"/>
  </mergeCells>
  <printOptions horizontalCentered="1"/>
  <pageMargins left="0.23622047244094491" right="0.23622047244094491" top="0.31496062992125984" bottom="0.23622047244094491" header="0.11811023622047245" footer="0.11811023622047245"/>
  <pageSetup scale="97"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zoomScaleSheetLayoutView="100" workbookViewId="0">
      <selection activeCell="G38" sqref="G38"/>
    </sheetView>
  </sheetViews>
  <sheetFormatPr defaultColWidth="8.42578125" defaultRowHeight="12.75" x14ac:dyDescent="0.2"/>
  <cols>
    <col min="1" max="2" width="2.140625" style="215" customWidth="1"/>
    <col min="3" max="3" width="88" style="215" customWidth="1"/>
    <col min="4" max="4" width="8.5703125" style="215" customWidth="1"/>
    <col min="5" max="8" width="8.5703125" style="208" customWidth="1"/>
    <col min="9" max="9" width="1.28515625" style="209" customWidth="1"/>
    <col min="10" max="11" width="8.42578125" style="209" customWidth="1"/>
    <col min="12" max="12" width="8.42578125" style="210" customWidth="1"/>
    <col min="13" max="14" width="8.42578125" style="250" customWidth="1"/>
    <col min="15" max="16" width="8.42578125" style="215" customWidth="1"/>
    <col min="17" max="17" width="8.42578125" style="251" customWidth="1"/>
    <col min="18" max="18" width="8.42578125" style="215" customWidth="1"/>
    <col min="19" max="16384" width="8.42578125" style="215"/>
  </cols>
  <sheetData>
    <row r="1" spans="1:9" ht="18.75" customHeight="1" x14ac:dyDescent="0.2">
      <c r="A1" s="2728" t="s">
        <v>1228</v>
      </c>
      <c r="B1" s="2728"/>
      <c r="C1" s="2728"/>
      <c r="D1" s="2728"/>
      <c r="E1" s="2728"/>
      <c r="F1" s="2728"/>
      <c r="G1" s="2728"/>
      <c r="H1" s="2728"/>
      <c r="I1" s="2728"/>
    </row>
    <row r="2" spans="1:9" ht="10.5" customHeight="1" x14ac:dyDescent="0.2">
      <c r="A2" s="845"/>
      <c r="B2" s="845"/>
      <c r="C2" s="845"/>
      <c r="D2" s="884"/>
      <c r="E2" s="884"/>
      <c r="F2" s="884"/>
      <c r="G2" s="884"/>
      <c r="H2" s="884"/>
      <c r="I2" s="885"/>
    </row>
    <row r="3" spans="1:9" ht="11.25" customHeight="1" x14ac:dyDescent="0.2">
      <c r="A3" s="2746" t="s">
        <v>101</v>
      </c>
      <c r="B3" s="2746"/>
      <c r="C3" s="2747"/>
      <c r="D3" s="849" t="s">
        <v>1274</v>
      </c>
      <c r="E3" s="850" t="s">
        <v>949</v>
      </c>
      <c r="F3" s="850" t="s">
        <v>102</v>
      </c>
      <c r="G3" s="850" t="s">
        <v>103</v>
      </c>
      <c r="H3" s="850" t="s">
        <v>104</v>
      </c>
      <c r="I3" s="886"/>
    </row>
    <row r="4" spans="1:9" ht="10.5" customHeight="1" x14ac:dyDescent="0.2">
      <c r="A4" s="852"/>
      <c r="B4" s="852"/>
      <c r="C4" s="852"/>
      <c r="D4" s="853"/>
      <c r="E4" s="853"/>
      <c r="F4" s="853"/>
      <c r="G4" s="853"/>
      <c r="H4" s="853"/>
      <c r="I4" s="887"/>
    </row>
    <row r="5" spans="1:9" ht="10.5" customHeight="1" x14ac:dyDescent="0.2">
      <c r="A5" s="2743" t="s">
        <v>297</v>
      </c>
      <c r="B5" s="2743"/>
      <c r="C5" s="2744"/>
      <c r="D5" s="858"/>
      <c r="E5" s="859"/>
      <c r="F5" s="859"/>
      <c r="G5" s="859"/>
      <c r="H5" s="859"/>
      <c r="I5" s="888"/>
    </row>
    <row r="6" spans="1:9" ht="10.5" customHeight="1" x14ac:dyDescent="0.2">
      <c r="A6" s="889"/>
      <c r="B6" s="2743" t="s">
        <v>92</v>
      </c>
      <c r="C6" s="2744"/>
      <c r="D6" s="858"/>
      <c r="E6" s="859"/>
      <c r="F6" s="859"/>
      <c r="G6" s="859"/>
      <c r="H6" s="859"/>
      <c r="I6" s="890"/>
    </row>
    <row r="7" spans="1:9" ht="10.5" customHeight="1" x14ac:dyDescent="0.2">
      <c r="A7" s="891"/>
      <c r="B7" s="891"/>
      <c r="C7" s="861" t="s">
        <v>298</v>
      </c>
      <c r="D7" s="1772">
        <v>119163</v>
      </c>
      <c r="E7" s="1039">
        <v>108579</v>
      </c>
      <c r="F7" s="1039">
        <v>100788</v>
      </c>
      <c r="G7" s="863">
        <v>95072</v>
      </c>
      <c r="H7" s="863">
        <v>91465</v>
      </c>
      <c r="I7" s="890"/>
    </row>
    <row r="8" spans="1:9" ht="10.5" customHeight="1" x14ac:dyDescent="0.2">
      <c r="A8" s="891"/>
      <c r="B8" s="891"/>
      <c r="C8" s="861" t="s">
        <v>299</v>
      </c>
      <c r="D8" s="1772">
        <v>38792</v>
      </c>
      <c r="E8" s="1039">
        <v>36685</v>
      </c>
      <c r="F8" s="1039">
        <v>37989</v>
      </c>
      <c r="G8" s="863">
        <v>37449</v>
      </c>
      <c r="H8" s="863">
        <v>37189</v>
      </c>
      <c r="I8" s="890"/>
    </row>
    <row r="9" spans="1:9" ht="10.5" customHeight="1" x14ac:dyDescent="0.2">
      <c r="A9" s="891"/>
      <c r="B9" s="891"/>
      <c r="C9" s="861" t="s">
        <v>300</v>
      </c>
      <c r="D9" s="1772">
        <v>6287</v>
      </c>
      <c r="E9" s="1039">
        <v>7436</v>
      </c>
      <c r="F9" s="1039">
        <v>7364</v>
      </c>
      <c r="G9" s="863">
        <v>6582</v>
      </c>
      <c r="H9" s="863">
        <v>7846</v>
      </c>
      <c r="I9" s="890"/>
    </row>
    <row r="10" spans="1:9" ht="10.5" customHeight="1" x14ac:dyDescent="0.2">
      <c r="A10" s="891"/>
      <c r="B10" s="891"/>
      <c r="C10" s="861" t="s">
        <v>301</v>
      </c>
      <c r="D10" s="1772">
        <v>59241</v>
      </c>
      <c r="E10" s="1039">
        <v>60324</v>
      </c>
      <c r="F10" s="1039">
        <v>57217</v>
      </c>
      <c r="G10" s="863">
        <v>59687</v>
      </c>
      <c r="H10" s="863">
        <v>58302</v>
      </c>
      <c r="I10" s="890"/>
    </row>
    <row r="11" spans="1:9" ht="10.5" customHeight="1" x14ac:dyDescent="0.2">
      <c r="A11" s="891"/>
      <c r="B11" s="891"/>
      <c r="C11" s="861" t="s">
        <v>302</v>
      </c>
      <c r="D11" s="1772">
        <v>12731</v>
      </c>
      <c r="E11" s="1039">
        <v>11506</v>
      </c>
      <c r="F11" s="1039">
        <v>10484</v>
      </c>
      <c r="G11" s="863">
        <v>9882</v>
      </c>
      <c r="H11" s="863">
        <v>9300</v>
      </c>
      <c r="I11" s="890"/>
    </row>
    <row r="12" spans="1:9" ht="11.25" customHeight="1" x14ac:dyDescent="0.2">
      <c r="A12" s="872"/>
      <c r="B12" s="872"/>
      <c r="C12" s="872"/>
      <c r="D12" s="1773">
        <f>SUM(D7:D11)</f>
        <v>236214</v>
      </c>
      <c r="E12" s="1040">
        <f>SUM(E7:E11)</f>
        <v>224530</v>
      </c>
      <c r="F12" s="1040">
        <f>SUM(F7:F11)</f>
        <v>213842</v>
      </c>
      <c r="G12" s="867">
        <f>SUM(G7:G11)</f>
        <v>208672</v>
      </c>
      <c r="H12" s="867">
        <f>SUM(H7:H11)</f>
        <v>204102</v>
      </c>
      <c r="I12" s="892"/>
    </row>
    <row r="13" spans="1:9" ht="10.5" customHeight="1" x14ac:dyDescent="0.2">
      <c r="A13" s="889"/>
      <c r="B13" s="2743" t="s">
        <v>303</v>
      </c>
      <c r="C13" s="2744"/>
      <c r="D13" s="1774"/>
      <c r="E13" s="1041"/>
      <c r="F13" s="1041"/>
      <c r="G13" s="865"/>
      <c r="H13" s="865"/>
      <c r="I13" s="890"/>
    </row>
    <row r="14" spans="1:9" ht="10.5" customHeight="1" x14ac:dyDescent="0.2">
      <c r="A14" s="891"/>
      <c r="B14" s="891"/>
      <c r="C14" s="861" t="s">
        <v>298</v>
      </c>
      <c r="D14" s="1772">
        <v>38016</v>
      </c>
      <c r="E14" s="1039">
        <v>33452</v>
      </c>
      <c r="F14" s="1039">
        <v>35190</v>
      </c>
      <c r="G14" s="863">
        <v>41594</v>
      </c>
      <c r="H14" s="863">
        <v>41347</v>
      </c>
      <c r="I14" s="890"/>
    </row>
    <row r="15" spans="1:9" ht="10.5" customHeight="1" x14ac:dyDescent="0.2">
      <c r="A15" s="891"/>
      <c r="B15" s="891"/>
      <c r="C15" s="861" t="s">
        <v>299</v>
      </c>
      <c r="D15" s="1772">
        <v>8823</v>
      </c>
      <c r="E15" s="1039">
        <v>8424</v>
      </c>
      <c r="F15" s="1039">
        <v>8992</v>
      </c>
      <c r="G15" s="863">
        <v>8413</v>
      </c>
      <c r="H15" s="863">
        <v>7639</v>
      </c>
      <c r="I15" s="890"/>
    </row>
    <row r="16" spans="1:9" ht="10.5" customHeight="1" x14ac:dyDescent="0.2">
      <c r="A16" s="891"/>
      <c r="B16" s="891"/>
      <c r="C16" s="861" t="s">
        <v>300</v>
      </c>
      <c r="D16" s="1772">
        <v>3695</v>
      </c>
      <c r="E16" s="1039">
        <v>3800</v>
      </c>
      <c r="F16" s="1039">
        <v>2961</v>
      </c>
      <c r="G16" s="863">
        <v>3521</v>
      </c>
      <c r="H16" s="863">
        <v>3160</v>
      </c>
      <c r="I16" s="890"/>
    </row>
    <row r="17" spans="1:9" ht="10.5" customHeight="1" x14ac:dyDescent="0.2">
      <c r="A17" s="891"/>
      <c r="B17" s="891"/>
      <c r="C17" s="861" t="s">
        <v>301</v>
      </c>
      <c r="D17" s="1772">
        <v>11698</v>
      </c>
      <c r="E17" s="1039">
        <v>12016</v>
      </c>
      <c r="F17" s="1039">
        <v>14570</v>
      </c>
      <c r="G17" s="863">
        <v>16190</v>
      </c>
      <c r="H17" s="863">
        <v>16749</v>
      </c>
      <c r="I17" s="890"/>
    </row>
    <row r="18" spans="1:9" ht="10.5" customHeight="1" x14ac:dyDescent="0.2">
      <c r="A18" s="891"/>
      <c r="B18" s="891"/>
      <c r="C18" s="861" t="s">
        <v>302</v>
      </c>
      <c r="D18" s="1772">
        <v>6654</v>
      </c>
      <c r="E18" s="1039">
        <v>6189</v>
      </c>
      <c r="F18" s="1039">
        <v>6198</v>
      </c>
      <c r="G18" s="863">
        <v>5919</v>
      </c>
      <c r="H18" s="863">
        <v>6325</v>
      </c>
      <c r="I18" s="890"/>
    </row>
    <row r="19" spans="1:9" ht="11.25" customHeight="1" x14ac:dyDescent="0.2">
      <c r="A19" s="893"/>
      <c r="B19" s="893"/>
      <c r="C19" s="866"/>
      <c r="D19" s="1773">
        <f>SUM(D14:D18)</f>
        <v>68886</v>
      </c>
      <c r="E19" s="1040">
        <f>SUM(E14:E18)</f>
        <v>63881</v>
      </c>
      <c r="F19" s="1040">
        <f>SUM(F14:F18)</f>
        <v>67911</v>
      </c>
      <c r="G19" s="867">
        <f>SUM(G14:G18)</f>
        <v>75637</v>
      </c>
      <c r="H19" s="867">
        <f>SUM(H14:H18)</f>
        <v>75220</v>
      </c>
      <c r="I19" s="892"/>
    </row>
    <row r="20" spans="1:9" ht="10.5" customHeight="1" x14ac:dyDescent="0.2">
      <c r="A20" s="889"/>
      <c r="B20" s="2743" t="s">
        <v>93</v>
      </c>
      <c r="C20" s="2744"/>
      <c r="D20" s="1774"/>
      <c r="E20" s="1041"/>
      <c r="F20" s="1041"/>
      <c r="G20" s="865"/>
      <c r="H20" s="865"/>
      <c r="I20" s="890"/>
    </row>
    <row r="21" spans="1:9" ht="10.5" customHeight="1" x14ac:dyDescent="0.2">
      <c r="A21" s="891"/>
      <c r="B21" s="891"/>
      <c r="C21" s="861" t="s">
        <v>298</v>
      </c>
      <c r="D21" s="1772">
        <v>5352</v>
      </c>
      <c r="E21" s="1039">
        <v>5540</v>
      </c>
      <c r="F21" s="1039">
        <v>6278</v>
      </c>
      <c r="G21" s="863">
        <v>6217</v>
      </c>
      <c r="H21" s="863">
        <v>5325</v>
      </c>
      <c r="I21" s="890"/>
    </row>
    <row r="22" spans="1:9" ht="10.5" customHeight="1" x14ac:dyDescent="0.2">
      <c r="A22" s="891"/>
      <c r="B22" s="891"/>
      <c r="C22" s="861" t="s">
        <v>299</v>
      </c>
      <c r="D22" s="1772">
        <v>2433</v>
      </c>
      <c r="E22" s="1039">
        <v>2291</v>
      </c>
      <c r="F22" s="1039">
        <v>2272</v>
      </c>
      <c r="G22" s="863">
        <v>2296</v>
      </c>
      <c r="H22" s="863">
        <v>2138</v>
      </c>
      <c r="I22" s="890"/>
    </row>
    <row r="23" spans="1:9" ht="10.5" customHeight="1" x14ac:dyDescent="0.2">
      <c r="A23" s="891"/>
      <c r="B23" s="891"/>
      <c r="C23" s="861" t="s">
        <v>300</v>
      </c>
      <c r="D23" s="1772">
        <v>900</v>
      </c>
      <c r="E23" s="1039">
        <v>811</v>
      </c>
      <c r="F23" s="1039">
        <v>1014</v>
      </c>
      <c r="G23" s="863">
        <v>906</v>
      </c>
      <c r="H23" s="863">
        <v>932</v>
      </c>
      <c r="I23" s="890"/>
    </row>
    <row r="24" spans="1:9" ht="10.5" customHeight="1" x14ac:dyDescent="0.2">
      <c r="A24" s="891"/>
      <c r="B24" s="891"/>
      <c r="C24" s="861" t="s">
        <v>301</v>
      </c>
      <c r="D24" s="1772">
        <v>9077</v>
      </c>
      <c r="E24" s="1039">
        <v>7905</v>
      </c>
      <c r="F24" s="1039">
        <v>8175</v>
      </c>
      <c r="G24" s="863">
        <v>6580</v>
      </c>
      <c r="H24" s="863">
        <v>8295</v>
      </c>
      <c r="I24" s="890"/>
    </row>
    <row r="25" spans="1:9" ht="10.5" customHeight="1" x14ac:dyDescent="0.2">
      <c r="A25" s="891"/>
      <c r="B25" s="891"/>
      <c r="C25" s="861" t="s">
        <v>302</v>
      </c>
      <c r="D25" s="1772">
        <v>4505</v>
      </c>
      <c r="E25" s="1039">
        <v>3845</v>
      </c>
      <c r="F25" s="1039">
        <v>3516</v>
      </c>
      <c r="G25" s="863">
        <v>3169</v>
      </c>
      <c r="H25" s="863">
        <v>3562</v>
      </c>
      <c r="I25" s="890"/>
    </row>
    <row r="26" spans="1:9" ht="11.25" customHeight="1" x14ac:dyDescent="0.2">
      <c r="A26" s="872"/>
      <c r="B26" s="872"/>
      <c r="C26" s="866"/>
      <c r="D26" s="1773">
        <f>SUM(D21:D25)</f>
        <v>22267</v>
      </c>
      <c r="E26" s="1040">
        <f>SUM(E21:E25)</f>
        <v>20392</v>
      </c>
      <c r="F26" s="1040">
        <f>SUM(F21:F25)</f>
        <v>21255</v>
      </c>
      <c r="G26" s="867">
        <f>SUM(G21:G25)</f>
        <v>19168</v>
      </c>
      <c r="H26" s="867">
        <f>SUM(H21:H25)</f>
        <v>20252</v>
      </c>
      <c r="I26" s="892"/>
    </row>
    <row r="27" spans="1:9" ht="10.5" customHeight="1" x14ac:dyDescent="0.2">
      <c r="A27" s="889"/>
      <c r="B27" s="2743" t="s">
        <v>304</v>
      </c>
      <c r="C27" s="2744"/>
      <c r="D27" s="1774"/>
      <c r="E27" s="1041"/>
      <c r="F27" s="1041"/>
      <c r="G27" s="865"/>
      <c r="H27" s="865"/>
      <c r="I27" s="890"/>
    </row>
    <row r="28" spans="1:9" ht="10.5" customHeight="1" x14ac:dyDescent="0.2">
      <c r="A28" s="891"/>
      <c r="B28" s="891"/>
      <c r="C28" s="861" t="s">
        <v>298</v>
      </c>
      <c r="D28" s="1772">
        <v>10358</v>
      </c>
      <c r="E28" s="1039">
        <v>10325</v>
      </c>
      <c r="F28" s="1039">
        <v>9043</v>
      </c>
      <c r="G28" s="863">
        <v>9080</v>
      </c>
      <c r="H28" s="863">
        <v>8357</v>
      </c>
      <c r="I28" s="890"/>
    </row>
    <row r="29" spans="1:9" ht="10.5" customHeight="1" x14ac:dyDescent="0.2">
      <c r="A29" s="891"/>
      <c r="B29" s="891"/>
      <c r="C29" s="861" t="s">
        <v>299</v>
      </c>
      <c r="D29" s="1772">
        <v>1332</v>
      </c>
      <c r="E29" s="1039">
        <v>1404</v>
      </c>
      <c r="F29" s="1039">
        <v>1544</v>
      </c>
      <c r="G29" s="863">
        <v>1370</v>
      </c>
      <c r="H29" s="863">
        <v>1323</v>
      </c>
      <c r="I29" s="890"/>
    </row>
    <row r="30" spans="1:9" ht="10.5" customHeight="1" x14ac:dyDescent="0.2">
      <c r="A30" s="891"/>
      <c r="B30" s="891"/>
      <c r="C30" s="861" t="s">
        <v>300</v>
      </c>
      <c r="D30" s="1772">
        <v>1019</v>
      </c>
      <c r="E30" s="1039">
        <v>970</v>
      </c>
      <c r="F30" s="1039">
        <v>1052</v>
      </c>
      <c r="G30" s="863">
        <v>1064</v>
      </c>
      <c r="H30" s="863">
        <v>708</v>
      </c>
      <c r="I30" s="890"/>
    </row>
    <row r="31" spans="1:9" ht="10.5" customHeight="1" x14ac:dyDescent="0.2">
      <c r="A31" s="891"/>
      <c r="B31" s="891"/>
      <c r="C31" s="861" t="s">
        <v>301</v>
      </c>
      <c r="D31" s="1772">
        <v>678</v>
      </c>
      <c r="E31" s="1039">
        <v>667</v>
      </c>
      <c r="F31" s="1039">
        <v>540</v>
      </c>
      <c r="G31" s="863">
        <v>523</v>
      </c>
      <c r="H31" s="863">
        <v>582</v>
      </c>
      <c r="I31" s="890"/>
    </row>
    <row r="32" spans="1:9" ht="10.5" customHeight="1" x14ac:dyDescent="0.2">
      <c r="A32" s="891"/>
      <c r="B32" s="891"/>
      <c r="C32" s="861" t="s">
        <v>302</v>
      </c>
      <c r="D32" s="1772">
        <v>2223</v>
      </c>
      <c r="E32" s="1039">
        <v>1999</v>
      </c>
      <c r="F32" s="1039">
        <v>1423</v>
      </c>
      <c r="G32" s="863">
        <v>1362</v>
      </c>
      <c r="H32" s="863">
        <v>1555</v>
      </c>
      <c r="I32" s="890"/>
    </row>
    <row r="33" spans="1:9" ht="11.25" customHeight="1" x14ac:dyDescent="0.2">
      <c r="A33" s="894"/>
      <c r="B33" s="895"/>
      <c r="C33" s="895"/>
      <c r="D33" s="1773">
        <f>SUM(D28:D32)</f>
        <v>15610</v>
      </c>
      <c r="E33" s="1040">
        <f>SUM(E28:E32)</f>
        <v>15365</v>
      </c>
      <c r="F33" s="1040">
        <f>SUM(F28:F32)</f>
        <v>13602</v>
      </c>
      <c r="G33" s="867">
        <f>SUM(G28:G32)</f>
        <v>13399</v>
      </c>
      <c r="H33" s="867">
        <f>SUM(H28:H32)</f>
        <v>12525</v>
      </c>
      <c r="I33" s="892"/>
    </row>
    <row r="34" spans="1:9" ht="11.25" customHeight="1" x14ac:dyDescent="0.2">
      <c r="A34" s="896"/>
      <c r="B34" s="896"/>
      <c r="C34" s="896"/>
      <c r="D34" s="1775">
        <f>D33+D26+D19+D12</f>
        <v>342977</v>
      </c>
      <c r="E34" s="1042">
        <f>E33+E26+E19+E12</f>
        <v>324168</v>
      </c>
      <c r="F34" s="1042">
        <f>F33+F26+F19+F12</f>
        <v>316610</v>
      </c>
      <c r="G34" s="873">
        <f>G33+G26+G19+G12</f>
        <v>316876</v>
      </c>
      <c r="H34" s="873">
        <f>H33+H26+H19+H12</f>
        <v>312099</v>
      </c>
      <c r="I34" s="897"/>
    </row>
    <row r="35" spans="1:9" ht="6" customHeight="1" x14ac:dyDescent="0.2">
      <c r="A35" s="885"/>
      <c r="B35" s="885"/>
      <c r="C35" s="885"/>
      <c r="D35" s="898"/>
      <c r="E35" s="898"/>
      <c r="F35" s="898"/>
      <c r="G35" s="898"/>
      <c r="H35" s="898"/>
      <c r="I35" s="885"/>
    </row>
    <row r="36" spans="1:9" ht="20.25" customHeight="1" x14ac:dyDescent="0.2">
      <c r="A36" s="1396" t="s">
        <v>907</v>
      </c>
      <c r="B36" s="2745" t="s">
        <v>400</v>
      </c>
      <c r="C36" s="2745"/>
      <c r="D36" s="2745"/>
      <c r="E36" s="2745"/>
      <c r="F36" s="2745"/>
      <c r="G36" s="2745"/>
      <c r="H36" s="2745"/>
      <c r="I36" s="2745"/>
    </row>
  </sheetData>
  <mergeCells count="8">
    <mergeCell ref="B27:C27"/>
    <mergeCell ref="B36:I36"/>
    <mergeCell ref="A1:I1"/>
    <mergeCell ref="A3:C3"/>
    <mergeCell ref="A5:C5"/>
    <mergeCell ref="B6:C6"/>
    <mergeCell ref="B13:C13"/>
    <mergeCell ref="B20:C20"/>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zoomScaleSheetLayoutView="100" workbookViewId="0">
      <selection activeCell="G38" sqref="G38"/>
    </sheetView>
  </sheetViews>
  <sheetFormatPr defaultColWidth="9.140625" defaultRowHeight="12.75" x14ac:dyDescent="0.2"/>
  <cols>
    <col min="1" max="1" width="2.140625" style="215" customWidth="1"/>
    <col min="2" max="2" width="90.5703125" style="215" customWidth="1"/>
    <col min="3" max="3" width="8.5703125" style="212" customWidth="1"/>
    <col min="4" max="4" width="8.5703125" style="213" customWidth="1"/>
    <col min="5" max="7" width="8.5703125" style="214" customWidth="1"/>
    <col min="8" max="8" width="1.28515625" style="209" customWidth="1"/>
    <col min="9" max="9" width="9.140625" style="209" customWidth="1"/>
    <col min="10" max="10" width="9.140625" style="215" customWidth="1"/>
    <col min="11" max="11" width="9.140625" style="210" customWidth="1"/>
    <col min="12" max="12" width="9.140625" style="215" customWidth="1"/>
    <col min="13" max="16384" width="9.140625" style="215"/>
  </cols>
  <sheetData>
    <row r="1" spans="1:8" ht="18.75" customHeight="1" x14ac:dyDescent="0.2">
      <c r="A1" s="2728" t="s">
        <v>1229</v>
      </c>
      <c r="B1" s="2728"/>
      <c r="C1" s="2728"/>
      <c r="D1" s="2728"/>
      <c r="E1" s="2728"/>
      <c r="F1" s="2728"/>
      <c r="G1" s="2728"/>
      <c r="H1" s="2728"/>
    </row>
    <row r="2" spans="1:8" ht="5.25" customHeight="1" x14ac:dyDescent="0.2">
      <c r="A2" s="845"/>
      <c r="B2" s="845"/>
      <c r="C2" s="846"/>
      <c r="D2" s="846"/>
      <c r="E2" s="847"/>
      <c r="F2" s="847"/>
      <c r="G2" s="847"/>
      <c r="H2" s="848"/>
    </row>
    <row r="3" spans="1:8" s="211" customFormat="1" ht="11.25" customHeight="1" x14ac:dyDescent="0.2">
      <c r="A3" s="2748" t="s">
        <v>101</v>
      </c>
      <c r="B3" s="2748"/>
      <c r="C3" s="849" t="s">
        <v>1274</v>
      </c>
      <c r="D3" s="850" t="s">
        <v>949</v>
      </c>
      <c r="E3" s="850" t="s">
        <v>102</v>
      </c>
      <c r="F3" s="850" t="s">
        <v>103</v>
      </c>
      <c r="G3" s="850" t="s">
        <v>104</v>
      </c>
      <c r="H3" s="851"/>
    </row>
    <row r="4" spans="1:8" s="211" customFormat="1" ht="9.9499999999999993" customHeight="1" x14ac:dyDescent="0.2">
      <c r="A4" s="852"/>
      <c r="B4" s="852"/>
      <c r="C4" s="853"/>
      <c r="D4" s="853"/>
      <c r="E4" s="853"/>
      <c r="F4" s="853"/>
      <c r="G4" s="853"/>
      <c r="H4" s="854"/>
    </row>
    <row r="5" spans="1:8" s="211" customFormat="1" ht="9.9499999999999993" customHeight="1" x14ac:dyDescent="0.2">
      <c r="A5" s="2743" t="s">
        <v>305</v>
      </c>
      <c r="B5" s="2743"/>
      <c r="C5" s="855"/>
      <c r="D5" s="856"/>
      <c r="E5" s="856"/>
      <c r="F5" s="856"/>
      <c r="G5" s="856"/>
      <c r="H5" s="857"/>
    </row>
    <row r="6" spans="1:8" s="211" customFormat="1" ht="9.9499999999999993" customHeight="1" x14ac:dyDescent="0.2">
      <c r="A6" s="2743" t="s">
        <v>306</v>
      </c>
      <c r="B6" s="2743"/>
      <c r="C6" s="858"/>
      <c r="D6" s="859"/>
      <c r="E6" s="859"/>
      <c r="F6" s="859"/>
      <c r="G6" s="859"/>
      <c r="H6" s="860"/>
    </row>
    <row r="7" spans="1:8" s="211" customFormat="1" ht="12" customHeight="1" x14ac:dyDescent="0.2">
      <c r="A7" s="861"/>
      <c r="B7" s="862" t="s">
        <v>1230</v>
      </c>
      <c r="C7" s="1772">
        <v>65398</v>
      </c>
      <c r="D7" s="1039">
        <v>63818</v>
      </c>
      <c r="E7" s="1039">
        <v>64031</v>
      </c>
      <c r="F7" s="863">
        <v>63506</v>
      </c>
      <c r="G7" s="863">
        <v>64337</v>
      </c>
      <c r="H7" s="864"/>
    </row>
    <row r="8" spans="1:8" s="211" customFormat="1" ht="9.9499999999999993" customHeight="1" x14ac:dyDescent="0.2">
      <c r="A8" s="861"/>
      <c r="B8" s="862" t="s">
        <v>307</v>
      </c>
      <c r="C8" s="1772">
        <v>59614</v>
      </c>
      <c r="D8" s="1039">
        <v>53414</v>
      </c>
      <c r="E8" s="1039">
        <v>53240</v>
      </c>
      <c r="F8" s="863">
        <v>53430</v>
      </c>
      <c r="G8" s="863">
        <v>52742</v>
      </c>
      <c r="H8" s="864"/>
    </row>
    <row r="9" spans="1:8" s="211" customFormat="1" ht="9.9499999999999993" customHeight="1" x14ac:dyDescent="0.2">
      <c r="A9" s="861"/>
      <c r="B9" s="862" t="s">
        <v>308</v>
      </c>
      <c r="C9" s="1772">
        <v>44715</v>
      </c>
      <c r="D9" s="1039">
        <v>45181</v>
      </c>
      <c r="E9" s="1039">
        <v>41327</v>
      </c>
      <c r="F9" s="863">
        <v>39054</v>
      </c>
      <c r="G9" s="863">
        <v>37994</v>
      </c>
      <c r="H9" s="864"/>
    </row>
    <row r="10" spans="1:8" s="211" customFormat="1" ht="9.9499999999999993" customHeight="1" x14ac:dyDescent="0.2">
      <c r="A10" s="861"/>
      <c r="B10" s="862" t="s">
        <v>309</v>
      </c>
      <c r="C10" s="1772">
        <v>2408</v>
      </c>
      <c r="D10" s="1039">
        <v>2214</v>
      </c>
      <c r="E10" s="1039">
        <v>1599</v>
      </c>
      <c r="F10" s="863">
        <v>1793</v>
      </c>
      <c r="G10" s="863">
        <v>1723</v>
      </c>
      <c r="H10" s="864"/>
    </row>
    <row r="11" spans="1:8" s="211" customFormat="1" ht="10.5" customHeight="1" x14ac:dyDescent="0.2">
      <c r="A11" s="866"/>
      <c r="B11" s="866"/>
      <c r="C11" s="1773">
        <f>SUM(C7:C10)</f>
        <v>172135</v>
      </c>
      <c r="D11" s="1040">
        <f>SUM(D7:D10)</f>
        <v>164627</v>
      </c>
      <c r="E11" s="1040">
        <f>SUM(E7:E10)</f>
        <v>160197</v>
      </c>
      <c r="F11" s="867">
        <f>SUM(F7:F10)</f>
        <v>157783</v>
      </c>
      <c r="G11" s="867">
        <f>SUM(G7:G10)</f>
        <v>156796</v>
      </c>
      <c r="H11" s="868"/>
    </row>
    <row r="12" spans="1:8" s="211" customFormat="1" ht="9.9499999999999993" customHeight="1" x14ac:dyDescent="0.2">
      <c r="A12" s="2743" t="s">
        <v>310</v>
      </c>
      <c r="B12" s="2743"/>
      <c r="C12" s="1774"/>
      <c r="D12" s="1041"/>
      <c r="E12" s="1041"/>
      <c r="F12" s="865"/>
      <c r="G12" s="865"/>
      <c r="H12" s="864"/>
    </row>
    <row r="13" spans="1:8" s="211" customFormat="1" ht="12" customHeight="1" x14ac:dyDescent="0.2">
      <c r="A13" s="869"/>
      <c r="B13" s="862" t="s">
        <v>1230</v>
      </c>
      <c r="C13" s="1772">
        <v>11569</v>
      </c>
      <c r="D13" s="1039">
        <v>11804</v>
      </c>
      <c r="E13" s="1039">
        <v>14672</v>
      </c>
      <c r="F13" s="863">
        <v>17429</v>
      </c>
      <c r="G13" s="863">
        <v>14694</v>
      </c>
      <c r="H13" s="864"/>
    </row>
    <row r="14" spans="1:8" s="211" customFormat="1" ht="9.9499999999999993" customHeight="1" x14ac:dyDescent="0.2">
      <c r="A14" s="869"/>
      <c r="B14" s="862" t="s">
        <v>307</v>
      </c>
      <c r="C14" s="1772">
        <v>21689</v>
      </c>
      <c r="D14" s="1039">
        <v>21009</v>
      </c>
      <c r="E14" s="1039">
        <v>17739</v>
      </c>
      <c r="F14" s="863">
        <v>20028</v>
      </c>
      <c r="G14" s="863">
        <v>21222</v>
      </c>
      <c r="H14" s="864"/>
    </row>
    <row r="15" spans="1:8" s="211" customFormat="1" ht="9.9499999999999993" customHeight="1" x14ac:dyDescent="0.2">
      <c r="A15" s="869"/>
      <c r="B15" s="862" t="s">
        <v>308</v>
      </c>
      <c r="C15" s="1772">
        <v>43827</v>
      </c>
      <c r="D15" s="1039">
        <v>31012</v>
      </c>
      <c r="E15" s="1039">
        <v>29981</v>
      </c>
      <c r="F15" s="863">
        <v>26314</v>
      </c>
      <c r="G15" s="863">
        <v>24368</v>
      </c>
      <c r="H15" s="864"/>
    </row>
    <row r="16" spans="1:8" s="211" customFormat="1" ht="9.9499999999999993" customHeight="1" x14ac:dyDescent="0.2">
      <c r="A16" s="869"/>
      <c r="B16" s="862" t="s">
        <v>309</v>
      </c>
      <c r="C16" s="1772">
        <v>946</v>
      </c>
      <c r="D16" s="1039">
        <v>1143</v>
      </c>
      <c r="E16" s="1039">
        <v>1283</v>
      </c>
      <c r="F16" s="863">
        <v>1160</v>
      </c>
      <c r="G16" s="863">
        <v>1349</v>
      </c>
      <c r="H16" s="864"/>
    </row>
    <row r="17" spans="1:8" s="211" customFormat="1" ht="10.5" customHeight="1" x14ac:dyDescent="0.2">
      <c r="A17" s="870"/>
      <c r="B17" s="866"/>
      <c r="C17" s="1773">
        <f>SUM(C13:C16)</f>
        <v>78031</v>
      </c>
      <c r="D17" s="1040">
        <f>SUM(D13:D16)</f>
        <v>64968</v>
      </c>
      <c r="E17" s="1040">
        <f>SUM(E13:E16)</f>
        <v>63675</v>
      </c>
      <c r="F17" s="867">
        <f>SUM(F13:F16)</f>
        <v>64931</v>
      </c>
      <c r="G17" s="867">
        <f>SUM(G13:G16)</f>
        <v>61633</v>
      </c>
      <c r="H17" s="868"/>
    </row>
    <row r="18" spans="1:8" s="211" customFormat="1" ht="9.9499999999999993" customHeight="1" x14ac:dyDescent="0.2">
      <c r="A18" s="2743" t="s">
        <v>311</v>
      </c>
      <c r="B18" s="2743"/>
      <c r="C18" s="1774"/>
      <c r="D18" s="1041"/>
      <c r="E18" s="1041"/>
      <c r="F18" s="865"/>
      <c r="G18" s="865"/>
      <c r="H18" s="864"/>
    </row>
    <row r="19" spans="1:8" s="211" customFormat="1" ht="12" customHeight="1" x14ac:dyDescent="0.2">
      <c r="A19" s="869"/>
      <c r="B19" s="862" t="s">
        <v>1230</v>
      </c>
      <c r="C19" s="1772">
        <v>78138</v>
      </c>
      <c r="D19" s="1039">
        <v>78456</v>
      </c>
      <c r="E19" s="1039">
        <v>75868</v>
      </c>
      <c r="F19" s="863">
        <v>77489</v>
      </c>
      <c r="G19" s="863">
        <v>77543</v>
      </c>
      <c r="H19" s="864"/>
    </row>
    <row r="20" spans="1:8" s="211" customFormat="1" ht="9.9499999999999993" customHeight="1" x14ac:dyDescent="0.2">
      <c r="A20" s="869"/>
      <c r="B20" s="862" t="s">
        <v>307</v>
      </c>
      <c r="C20" s="1772">
        <v>12311</v>
      </c>
      <c r="D20" s="1039">
        <v>12887</v>
      </c>
      <c r="E20" s="1039">
        <v>13518</v>
      </c>
      <c r="F20" s="863">
        <v>13637</v>
      </c>
      <c r="G20" s="863">
        <v>12688</v>
      </c>
      <c r="H20" s="864"/>
    </row>
    <row r="21" spans="1:8" s="211" customFormat="1" ht="9.9499999999999993" customHeight="1" x14ac:dyDescent="0.2">
      <c r="A21" s="869"/>
      <c r="B21" s="862" t="s">
        <v>308</v>
      </c>
      <c r="C21" s="1772">
        <v>2038</v>
      </c>
      <c r="D21" s="1039">
        <v>2588</v>
      </c>
      <c r="E21" s="1039">
        <v>2800</v>
      </c>
      <c r="F21" s="863">
        <v>2337</v>
      </c>
      <c r="G21" s="863">
        <v>2534</v>
      </c>
      <c r="H21" s="864"/>
    </row>
    <row r="22" spans="1:8" s="211" customFormat="1" ht="9.9499999999999993" customHeight="1" x14ac:dyDescent="0.2">
      <c r="A22" s="869"/>
      <c r="B22" s="862" t="s">
        <v>309</v>
      </c>
      <c r="C22" s="1772">
        <v>324</v>
      </c>
      <c r="D22" s="1039">
        <v>642</v>
      </c>
      <c r="E22" s="1039">
        <v>552</v>
      </c>
      <c r="F22" s="863">
        <v>699</v>
      </c>
      <c r="G22" s="863">
        <v>905</v>
      </c>
      <c r="H22" s="864"/>
    </row>
    <row r="23" spans="1:8" s="211" customFormat="1" ht="10.5" customHeight="1" x14ac:dyDescent="0.2">
      <c r="A23" s="871"/>
      <c r="B23" s="872"/>
      <c r="C23" s="1773">
        <f>SUM(C19:C22)</f>
        <v>92811</v>
      </c>
      <c r="D23" s="1040">
        <f>SUM(D19:D22)</f>
        <v>94573</v>
      </c>
      <c r="E23" s="1040">
        <f>SUM(E19:E22)</f>
        <v>92738</v>
      </c>
      <c r="F23" s="867">
        <f>SUM(F19:F22)</f>
        <v>94162</v>
      </c>
      <c r="G23" s="867">
        <f>SUM(G19:G22)</f>
        <v>93670</v>
      </c>
      <c r="H23" s="868"/>
    </row>
    <row r="24" spans="1:8" s="211" customFormat="1" ht="10.5" customHeight="1" x14ac:dyDescent="0.2">
      <c r="A24" s="2749" t="s">
        <v>312</v>
      </c>
      <c r="B24" s="2749"/>
      <c r="C24" s="1775">
        <f>C11+C17+C23</f>
        <v>342977</v>
      </c>
      <c r="D24" s="1042">
        <f>D11+D17+D23</f>
        <v>324168</v>
      </c>
      <c r="E24" s="1042">
        <f>E11+E17+E23</f>
        <v>316610</v>
      </c>
      <c r="F24" s="873">
        <f>F11+F17+F23</f>
        <v>316876</v>
      </c>
      <c r="G24" s="873">
        <f>G11+G17+G23</f>
        <v>312099</v>
      </c>
      <c r="H24" s="874"/>
    </row>
    <row r="25" spans="1:8" s="211" customFormat="1" ht="9.9499999999999993" customHeight="1" x14ac:dyDescent="0.2">
      <c r="A25" s="872"/>
      <c r="B25" s="872"/>
      <c r="C25" s="1774"/>
      <c r="D25" s="1041"/>
      <c r="E25" s="1041"/>
      <c r="F25" s="865"/>
      <c r="G25" s="865"/>
      <c r="H25" s="864"/>
    </row>
    <row r="26" spans="1:8" s="211" customFormat="1" ht="9.9499999999999993" customHeight="1" x14ac:dyDescent="0.2">
      <c r="A26" s="2743" t="s">
        <v>313</v>
      </c>
      <c r="B26" s="2743"/>
      <c r="C26" s="1774"/>
      <c r="D26" s="1041"/>
      <c r="E26" s="1041"/>
      <c r="F26" s="865"/>
      <c r="G26" s="865"/>
      <c r="H26" s="860"/>
    </row>
    <row r="27" spans="1:8" s="211" customFormat="1" ht="9.9499999999999993" customHeight="1" x14ac:dyDescent="0.2">
      <c r="A27" s="2743" t="s">
        <v>314</v>
      </c>
      <c r="B27" s="2743"/>
      <c r="C27" s="1774"/>
      <c r="D27" s="1041"/>
      <c r="E27" s="1041"/>
      <c r="F27" s="865"/>
      <c r="G27" s="865"/>
      <c r="H27" s="860"/>
    </row>
    <row r="28" spans="1:8" s="211" customFormat="1" ht="12" customHeight="1" x14ac:dyDescent="0.2">
      <c r="A28" s="869"/>
      <c r="B28" s="862" t="s">
        <v>1230</v>
      </c>
      <c r="C28" s="1776">
        <v>85324</v>
      </c>
      <c r="D28" s="1043">
        <v>82810</v>
      </c>
      <c r="E28" s="1043">
        <v>82713</v>
      </c>
      <c r="F28" s="875">
        <v>82326</v>
      </c>
      <c r="G28" s="875">
        <v>83307</v>
      </c>
      <c r="H28" s="864"/>
    </row>
    <row r="29" spans="1:8" s="211" customFormat="1" ht="9.9499999999999993" customHeight="1" x14ac:dyDescent="0.2">
      <c r="A29" s="869"/>
      <c r="B29" s="862" t="s">
        <v>307</v>
      </c>
      <c r="C29" s="1776">
        <v>99571</v>
      </c>
      <c r="D29" s="1043">
        <v>103063</v>
      </c>
      <c r="E29" s="1043">
        <v>103552</v>
      </c>
      <c r="F29" s="875">
        <v>102426</v>
      </c>
      <c r="G29" s="875">
        <v>100985</v>
      </c>
      <c r="H29" s="864"/>
    </row>
    <row r="30" spans="1:8" s="211" customFormat="1" ht="9.9499999999999993" customHeight="1" x14ac:dyDescent="0.2">
      <c r="A30" s="869"/>
      <c r="B30" s="862" t="s">
        <v>308</v>
      </c>
      <c r="C30" s="1776">
        <v>54090</v>
      </c>
      <c r="D30" s="1043">
        <v>53464</v>
      </c>
      <c r="E30" s="1043">
        <v>55006</v>
      </c>
      <c r="F30" s="875">
        <v>57981</v>
      </c>
      <c r="G30" s="875">
        <v>59151</v>
      </c>
      <c r="H30" s="864"/>
    </row>
    <row r="31" spans="1:8" s="211" customFormat="1" ht="9.9499999999999993" customHeight="1" x14ac:dyDescent="0.2">
      <c r="A31" s="869"/>
      <c r="B31" s="862" t="s">
        <v>309</v>
      </c>
      <c r="C31" s="1777">
        <v>3691</v>
      </c>
      <c r="D31" s="1044">
        <v>3232</v>
      </c>
      <c r="E31" s="1044">
        <v>2802</v>
      </c>
      <c r="F31" s="876">
        <v>2336</v>
      </c>
      <c r="G31" s="876">
        <v>1650</v>
      </c>
      <c r="H31" s="864"/>
    </row>
    <row r="32" spans="1:8" s="211" customFormat="1" ht="10.5" customHeight="1" x14ac:dyDescent="0.2">
      <c r="A32" s="866"/>
      <c r="B32" s="866"/>
      <c r="C32" s="1773">
        <f>SUM(C28:C31)</f>
        <v>242676</v>
      </c>
      <c r="D32" s="1040">
        <f>SUM(D28:D31)</f>
        <v>242569</v>
      </c>
      <c r="E32" s="1040">
        <f>SUM(E28:E31)</f>
        <v>244073</v>
      </c>
      <c r="F32" s="867">
        <f>SUM(F28:F31)</f>
        <v>245069</v>
      </c>
      <c r="G32" s="867">
        <f>SUM(G28:G31)</f>
        <v>245093</v>
      </c>
      <c r="H32" s="868"/>
    </row>
    <row r="33" spans="1:8" s="211" customFormat="1" ht="9.9499999999999993" customHeight="1" x14ac:dyDescent="0.2">
      <c r="A33" s="2743" t="s">
        <v>315</v>
      </c>
      <c r="B33" s="2743"/>
      <c r="C33" s="1774"/>
      <c r="D33" s="1041"/>
      <c r="E33" s="1041"/>
      <c r="F33" s="865"/>
      <c r="G33" s="865"/>
      <c r="H33" s="860"/>
    </row>
    <row r="34" spans="1:8" s="211" customFormat="1" ht="12" customHeight="1" x14ac:dyDescent="0.2">
      <c r="A34" s="869"/>
      <c r="B34" s="862" t="s">
        <v>1230</v>
      </c>
      <c r="C34" s="1777">
        <v>72916</v>
      </c>
      <c r="D34" s="1044">
        <v>71933</v>
      </c>
      <c r="E34" s="1044">
        <v>74582</v>
      </c>
      <c r="F34" s="876">
        <v>73372</v>
      </c>
      <c r="G34" s="876">
        <v>72368</v>
      </c>
      <c r="H34" s="864"/>
    </row>
    <row r="35" spans="1:8" s="211" customFormat="1" ht="10.5" customHeight="1" x14ac:dyDescent="0.2">
      <c r="A35" s="866"/>
      <c r="B35" s="866"/>
      <c r="C35" s="1773">
        <f>C34</f>
        <v>72916</v>
      </c>
      <c r="D35" s="1040">
        <f>D34</f>
        <v>71933</v>
      </c>
      <c r="E35" s="1040">
        <f>E34</f>
        <v>74582</v>
      </c>
      <c r="F35" s="867">
        <f>F34</f>
        <v>73372</v>
      </c>
      <c r="G35" s="867">
        <f>G34</f>
        <v>72368</v>
      </c>
      <c r="H35" s="868"/>
    </row>
    <row r="36" spans="1:8" s="211" customFormat="1" ht="9.9499999999999993" customHeight="1" x14ac:dyDescent="0.2">
      <c r="A36" s="2743" t="s">
        <v>316</v>
      </c>
      <c r="B36" s="2743"/>
      <c r="C36" s="1774"/>
      <c r="D36" s="1041"/>
      <c r="E36" s="1041"/>
      <c r="F36" s="865"/>
      <c r="G36" s="865"/>
      <c r="H36" s="860"/>
    </row>
    <row r="37" spans="1:8" s="211" customFormat="1" ht="12" customHeight="1" x14ac:dyDescent="0.2">
      <c r="A37" s="869"/>
      <c r="B37" s="862" t="s">
        <v>1230</v>
      </c>
      <c r="C37" s="1776">
        <v>12036</v>
      </c>
      <c r="D37" s="1043">
        <v>12100</v>
      </c>
      <c r="E37" s="1043">
        <v>12403</v>
      </c>
      <c r="F37" s="875">
        <v>12416</v>
      </c>
      <c r="G37" s="875">
        <v>12363</v>
      </c>
      <c r="H37" s="864"/>
    </row>
    <row r="38" spans="1:8" s="211" customFormat="1" ht="9.9499999999999993" customHeight="1" x14ac:dyDescent="0.2">
      <c r="A38" s="869"/>
      <c r="B38" s="862" t="s">
        <v>307</v>
      </c>
      <c r="C38" s="1776">
        <v>288</v>
      </c>
      <c r="D38" s="1043">
        <v>236</v>
      </c>
      <c r="E38" s="1043">
        <v>212</v>
      </c>
      <c r="F38" s="875">
        <v>186</v>
      </c>
      <c r="G38" s="875">
        <v>183</v>
      </c>
      <c r="H38" s="864"/>
    </row>
    <row r="39" spans="1:8" s="211" customFormat="1" ht="9.9499999999999993" customHeight="1" x14ac:dyDescent="0.2">
      <c r="A39" s="869"/>
      <c r="B39" s="862" t="s">
        <v>308</v>
      </c>
      <c r="C39" s="1776">
        <v>1002</v>
      </c>
      <c r="D39" s="1043">
        <v>836</v>
      </c>
      <c r="E39" s="1043">
        <v>703</v>
      </c>
      <c r="F39" s="875">
        <v>552</v>
      </c>
      <c r="G39" s="875">
        <v>448</v>
      </c>
      <c r="H39" s="864"/>
    </row>
    <row r="40" spans="1:8" s="211" customFormat="1" ht="9.9499999999999993" customHeight="1" x14ac:dyDescent="0.2">
      <c r="A40" s="869"/>
      <c r="B40" s="862" t="s">
        <v>309</v>
      </c>
      <c r="C40" s="1777">
        <v>1677</v>
      </c>
      <c r="D40" s="1044">
        <v>1496</v>
      </c>
      <c r="E40" s="1044">
        <v>1395</v>
      </c>
      <c r="F40" s="876">
        <v>1190</v>
      </c>
      <c r="G40" s="876">
        <v>1043</v>
      </c>
      <c r="H40" s="864"/>
    </row>
    <row r="41" spans="1:8" s="211" customFormat="1" ht="10.5" customHeight="1" x14ac:dyDescent="0.2">
      <c r="A41" s="870"/>
      <c r="B41" s="866"/>
      <c r="C41" s="1773">
        <f>SUM(C37:C40)</f>
        <v>15003</v>
      </c>
      <c r="D41" s="1040">
        <f>SUM(D37:D40)</f>
        <v>14668</v>
      </c>
      <c r="E41" s="1040">
        <f>SUM(E37:E40)</f>
        <v>14713</v>
      </c>
      <c r="F41" s="867">
        <f>SUM(F37:F40)</f>
        <v>14344</v>
      </c>
      <c r="G41" s="867">
        <f>SUM(G37:G40)</f>
        <v>14037</v>
      </c>
      <c r="H41" s="868"/>
    </row>
    <row r="42" spans="1:8" s="211" customFormat="1" ht="10.5" customHeight="1" x14ac:dyDescent="0.2">
      <c r="A42" s="2749" t="s">
        <v>317</v>
      </c>
      <c r="B42" s="2749"/>
      <c r="C42" s="1775">
        <f>C32+C35+C41</f>
        <v>330595</v>
      </c>
      <c r="D42" s="1042">
        <f>D32+D35+D41</f>
        <v>329170</v>
      </c>
      <c r="E42" s="1042">
        <f>E32+E35+E41</f>
        <v>333368</v>
      </c>
      <c r="F42" s="873">
        <f>F32+F35+F41</f>
        <v>332785</v>
      </c>
      <c r="G42" s="873">
        <f>G32+G35+G41</f>
        <v>331498</v>
      </c>
      <c r="H42" s="874"/>
    </row>
    <row r="43" spans="1:8" s="211" customFormat="1" ht="10.5" customHeight="1" x14ac:dyDescent="0.2">
      <c r="A43" s="877"/>
      <c r="B43" s="877"/>
      <c r="C43" s="1774"/>
      <c r="D43" s="1041"/>
      <c r="E43" s="1041"/>
      <c r="F43" s="865"/>
      <c r="G43" s="865"/>
      <c r="H43" s="878"/>
    </row>
    <row r="44" spans="1:8" s="211" customFormat="1" ht="10.5" customHeight="1" x14ac:dyDescent="0.2">
      <c r="A44" s="2749" t="s">
        <v>318</v>
      </c>
      <c r="B44" s="2749"/>
      <c r="C44" s="1775">
        <f>C24+C42</f>
        <v>673572</v>
      </c>
      <c r="D44" s="1042">
        <f>D24+D42</f>
        <v>653338</v>
      </c>
      <c r="E44" s="1042">
        <f>E24+E42</f>
        <v>649978</v>
      </c>
      <c r="F44" s="873">
        <f>F24+F42</f>
        <v>649661</v>
      </c>
      <c r="G44" s="873">
        <f>G24+G42</f>
        <v>643597</v>
      </c>
      <c r="H44" s="874"/>
    </row>
    <row r="45" spans="1:8" ht="5.25" customHeight="1" x14ac:dyDescent="0.2">
      <c r="A45" s="879"/>
      <c r="B45" s="879"/>
      <c r="C45" s="1778"/>
      <c r="D45" s="880"/>
      <c r="E45" s="881"/>
      <c r="F45" s="881"/>
      <c r="G45" s="881"/>
      <c r="H45" s="882"/>
    </row>
    <row r="46" spans="1:8" ht="9" customHeight="1" x14ac:dyDescent="0.2">
      <c r="A46" s="883" t="s">
        <v>907</v>
      </c>
      <c r="B46" s="2750" t="s">
        <v>319</v>
      </c>
      <c r="C46" s="2750"/>
      <c r="D46" s="2750"/>
      <c r="E46" s="2750"/>
      <c r="F46" s="2750"/>
      <c r="G46" s="2750"/>
      <c r="H46" s="2750"/>
    </row>
    <row r="47" spans="1:8" ht="9" customHeight="1" x14ac:dyDescent="0.2">
      <c r="A47" s="883" t="s">
        <v>908</v>
      </c>
      <c r="B47" s="2750" t="s">
        <v>320</v>
      </c>
      <c r="C47" s="2750"/>
      <c r="D47" s="2750"/>
      <c r="E47" s="2750"/>
      <c r="F47" s="2750"/>
      <c r="G47" s="2750"/>
      <c r="H47" s="2750"/>
    </row>
  </sheetData>
  <mergeCells count="15">
    <mergeCell ref="A44:B44"/>
    <mergeCell ref="B46:H46"/>
    <mergeCell ref="B47:H47"/>
    <mergeCell ref="A24:B24"/>
    <mergeCell ref="A26:B26"/>
    <mergeCell ref="A27:B27"/>
    <mergeCell ref="A33:B33"/>
    <mergeCell ref="A36:B36"/>
    <mergeCell ref="A42:B42"/>
    <mergeCell ref="A18:B18"/>
    <mergeCell ref="A1:H1"/>
    <mergeCell ref="A3:B3"/>
    <mergeCell ref="A5:B5"/>
    <mergeCell ref="A6:B6"/>
    <mergeCell ref="A12:B12"/>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8" min="3" max="48"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zoomScaleSheetLayoutView="100" workbookViewId="0">
      <selection activeCell="G38" sqref="G38"/>
    </sheetView>
  </sheetViews>
  <sheetFormatPr defaultColWidth="9.140625" defaultRowHeight="12.75" x14ac:dyDescent="0.2"/>
  <cols>
    <col min="1" max="1" width="2.28515625" style="252" customWidth="1"/>
    <col min="2" max="2" width="1.7109375" style="252" customWidth="1"/>
    <col min="3" max="3" width="59.85546875" style="252" customWidth="1"/>
    <col min="4" max="4" width="8.85546875" style="254" customWidth="1"/>
    <col min="5" max="5" width="7.42578125" style="255" customWidth="1"/>
    <col min="6" max="6" width="8.28515625" style="255" bestFit="1" customWidth="1"/>
    <col min="7" max="7" width="1.28515625" style="255" customWidth="1"/>
    <col min="8" max="8" width="12.28515625" style="255" customWidth="1"/>
    <col min="9" max="9" width="1.7109375" style="255" customWidth="1"/>
    <col min="10" max="10" width="7.42578125" style="256" customWidth="1"/>
    <col min="11" max="12" width="6.7109375" style="255" customWidth="1"/>
    <col min="13" max="14" width="6.7109375" style="256" customWidth="1"/>
    <col min="15" max="15" width="1.28515625" style="252" customWidth="1"/>
    <col min="16" max="16" width="5.7109375" style="252" customWidth="1"/>
    <col min="17" max="18" width="9.140625" style="252" customWidth="1"/>
    <col min="19" max="20" width="9.140625" style="257" customWidth="1"/>
    <col min="21" max="21" width="9.140625" style="252" customWidth="1"/>
    <col min="22" max="16384" width="9.140625" style="252"/>
  </cols>
  <sheetData>
    <row r="1" spans="1:15" ht="18.75" customHeight="1" x14ac:dyDescent="0.2">
      <c r="A1" s="2479" t="s">
        <v>1233</v>
      </c>
      <c r="B1" s="2479"/>
      <c r="C1" s="2479"/>
      <c r="D1" s="2479"/>
      <c r="E1" s="2479"/>
      <c r="F1" s="2479"/>
      <c r="G1" s="2479"/>
      <c r="H1" s="2479"/>
      <c r="I1" s="2479"/>
      <c r="J1" s="2479"/>
      <c r="K1" s="2479"/>
      <c r="L1" s="2479"/>
      <c r="M1" s="2479"/>
      <c r="N1" s="2479"/>
      <c r="O1" s="2479"/>
    </row>
    <row r="2" spans="1:15" s="253" customFormat="1" ht="9" customHeight="1" x14ac:dyDescent="0.15">
      <c r="A2" s="807"/>
      <c r="B2" s="807"/>
      <c r="C2" s="807"/>
      <c r="D2" s="808"/>
      <c r="E2" s="808"/>
      <c r="F2" s="809"/>
      <c r="G2" s="809"/>
      <c r="H2" s="809"/>
      <c r="I2" s="809"/>
      <c r="J2" s="809"/>
      <c r="K2" s="809"/>
      <c r="L2" s="809"/>
      <c r="M2" s="809"/>
      <c r="N2" s="809"/>
      <c r="O2" s="810"/>
    </row>
    <row r="3" spans="1:15" s="253" customFormat="1" ht="9.75" customHeight="1" x14ac:dyDescent="0.15">
      <c r="A3" s="2752" t="s">
        <v>101</v>
      </c>
      <c r="B3" s="2752"/>
      <c r="C3" s="2752"/>
      <c r="D3" s="2753" t="s">
        <v>1274</v>
      </c>
      <c r="E3" s="2754"/>
      <c r="F3" s="2754"/>
      <c r="G3" s="2754"/>
      <c r="H3" s="2754"/>
      <c r="I3" s="2754"/>
      <c r="J3" s="811" t="s">
        <v>1274</v>
      </c>
      <c r="K3" s="812" t="s">
        <v>949</v>
      </c>
      <c r="L3" s="812" t="s">
        <v>102</v>
      </c>
      <c r="M3" s="812" t="s">
        <v>103</v>
      </c>
      <c r="N3" s="812" t="s">
        <v>104</v>
      </c>
      <c r="O3" s="813"/>
    </row>
    <row r="4" spans="1:15" s="253" customFormat="1" ht="9.75" customHeight="1" x14ac:dyDescent="0.15">
      <c r="A4" s="814"/>
      <c r="B4" s="814"/>
      <c r="C4" s="808"/>
      <c r="D4" s="2755"/>
      <c r="E4" s="2755"/>
      <c r="F4" s="2755"/>
      <c r="G4" s="815"/>
      <c r="H4" s="816" t="s">
        <v>321</v>
      </c>
      <c r="I4" s="816"/>
      <c r="J4" s="2756"/>
      <c r="K4" s="2756"/>
      <c r="L4" s="2756"/>
      <c r="M4" s="2756"/>
      <c r="N4" s="2756"/>
      <c r="O4" s="2756"/>
    </row>
    <row r="5" spans="1:15" s="253" customFormat="1" ht="9.75" customHeight="1" x14ac:dyDescent="0.15">
      <c r="A5" s="814"/>
      <c r="B5" s="814"/>
      <c r="C5" s="808"/>
      <c r="D5" s="2751" t="s">
        <v>322</v>
      </c>
      <c r="E5" s="2751"/>
      <c r="F5" s="2751"/>
      <c r="G5" s="815"/>
      <c r="H5" s="816" t="s">
        <v>1379</v>
      </c>
      <c r="I5" s="816"/>
      <c r="J5" s="2751" t="s">
        <v>323</v>
      </c>
      <c r="K5" s="2751"/>
      <c r="L5" s="2751"/>
      <c r="M5" s="2751"/>
      <c r="N5" s="2751"/>
      <c r="O5" s="2751"/>
    </row>
    <row r="6" spans="1:15" s="253" customFormat="1" ht="9.75" customHeight="1" x14ac:dyDescent="0.15">
      <c r="A6" s="817"/>
      <c r="B6" s="817"/>
      <c r="C6" s="817"/>
      <c r="D6" s="818" t="s">
        <v>324</v>
      </c>
      <c r="E6" s="819" t="s">
        <v>325</v>
      </c>
      <c r="F6" s="818" t="s">
        <v>11</v>
      </c>
      <c r="G6" s="818"/>
      <c r="H6" s="816" t="s">
        <v>466</v>
      </c>
      <c r="I6" s="820"/>
      <c r="J6" s="2751"/>
      <c r="K6" s="2751"/>
      <c r="L6" s="2751"/>
      <c r="M6" s="2751"/>
      <c r="N6" s="2751"/>
      <c r="O6" s="810"/>
    </row>
    <row r="7" spans="1:15" s="253" customFormat="1" ht="9.75" customHeight="1" x14ac:dyDescent="0.15">
      <c r="A7" s="2758" t="s">
        <v>327</v>
      </c>
      <c r="B7" s="2758"/>
      <c r="C7" s="2758"/>
      <c r="D7" s="821"/>
      <c r="E7" s="822"/>
      <c r="F7" s="823"/>
      <c r="G7" s="823"/>
      <c r="H7" s="823"/>
      <c r="I7" s="823"/>
      <c r="J7" s="823"/>
      <c r="K7" s="823"/>
      <c r="L7" s="823"/>
      <c r="M7" s="823"/>
      <c r="N7" s="823"/>
      <c r="O7" s="824"/>
    </row>
    <row r="8" spans="1:15" s="253" customFormat="1" ht="9.75" customHeight="1" x14ac:dyDescent="0.15">
      <c r="A8" s="2752" t="s">
        <v>302</v>
      </c>
      <c r="B8" s="2752"/>
      <c r="C8" s="2752"/>
      <c r="D8" s="825"/>
      <c r="E8" s="826"/>
      <c r="F8" s="808"/>
      <c r="G8" s="808"/>
      <c r="H8" s="808"/>
      <c r="I8" s="808"/>
      <c r="J8" s="808"/>
      <c r="K8" s="808"/>
      <c r="L8" s="808"/>
      <c r="M8" s="808"/>
      <c r="N8" s="808"/>
      <c r="O8" s="827"/>
    </row>
    <row r="9" spans="1:15" s="253" customFormat="1" ht="9.75" customHeight="1" x14ac:dyDescent="0.15">
      <c r="A9" s="828"/>
      <c r="B9" s="2757" t="s">
        <v>328</v>
      </c>
      <c r="C9" s="2757"/>
      <c r="D9" s="1601">
        <v>0</v>
      </c>
      <c r="E9" s="1602">
        <v>36</v>
      </c>
      <c r="F9" s="1602">
        <f>SUM(D9:E9)</f>
        <v>36</v>
      </c>
      <c r="G9" s="1602"/>
      <c r="H9" s="1602">
        <v>108</v>
      </c>
      <c r="I9" s="1602"/>
      <c r="J9" s="1602">
        <v>3</v>
      </c>
      <c r="K9" s="829">
        <v>9</v>
      </c>
      <c r="L9" s="829">
        <v>2</v>
      </c>
      <c r="M9" s="829">
        <v>1</v>
      </c>
      <c r="N9" s="829">
        <v>2</v>
      </c>
      <c r="O9" s="830"/>
    </row>
    <row r="10" spans="1:15" s="253" customFormat="1" ht="9.75" customHeight="1" x14ac:dyDescent="0.15">
      <c r="A10" s="831"/>
      <c r="B10" s="2759" t="s">
        <v>329</v>
      </c>
      <c r="C10" s="2759"/>
      <c r="D10" s="1601">
        <v>1810</v>
      </c>
      <c r="E10" s="1602">
        <v>76</v>
      </c>
      <c r="F10" s="1602">
        <f>SUM(D10:E10)</f>
        <v>1886</v>
      </c>
      <c r="G10" s="1602"/>
      <c r="H10" s="1602">
        <v>6465</v>
      </c>
      <c r="I10" s="1602"/>
      <c r="J10" s="1602">
        <v>1878</v>
      </c>
      <c r="K10" s="829">
        <v>1543</v>
      </c>
      <c r="L10" s="829">
        <v>539</v>
      </c>
      <c r="M10" s="829">
        <v>544</v>
      </c>
      <c r="N10" s="829">
        <v>542</v>
      </c>
      <c r="O10" s="830"/>
    </row>
    <row r="11" spans="1:15" s="253" customFormat="1" ht="9.75" customHeight="1" x14ac:dyDescent="0.15">
      <c r="A11" s="831"/>
      <c r="B11" s="2759" t="s">
        <v>330</v>
      </c>
      <c r="C11" s="2759"/>
      <c r="D11" s="1603">
        <v>8</v>
      </c>
      <c r="E11" s="1604">
        <v>0</v>
      </c>
      <c r="F11" s="1604">
        <f>SUM(D11:E11)</f>
        <v>8</v>
      </c>
      <c r="G11" s="1604"/>
      <c r="H11" s="1604">
        <v>72</v>
      </c>
      <c r="I11" s="1604"/>
      <c r="J11" s="1604">
        <v>52</v>
      </c>
      <c r="K11" s="832">
        <v>45</v>
      </c>
      <c r="L11" s="832">
        <v>8</v>
      </c>
      <c r="M11" s="832">
        <v>12</v>
      </c>
      <c r="N11" s="832">
        <v>11</v>
      </c>
      <c r="O11" s="833"/>
    </row>
    <row r="12" spans="1:15" s="253" customFormat="1" ht="9.75" customHeight="1" x14ac:dyDescent="0.15">
      <c r="A12" s="826"/>
      <c r="B12" s="826"/>
      <c r="C12" s="826"/>
      <c r="D12" s="1605">
        <f>SUM(D9:D11)</f>
        <v>1818</v>
      </c>
      <c r="E12" s="1606">
        <f>SUM(E9:E11)</f>
        <v>112</v>
      </c>
      <c r="F12" s="1606">
        <f>SUM(F9:F11)</f>
        <v>1930</v>
      </c>
      <c r="G12" s="1606"/>
      <c r="H12" s="1606">
        <f>SUM(H9:H11)</f>
        <v>6645</v>
      </c>
      <c r="I12" s="1606"/>
      <c r="J12" s="1606">
        <f>SUM(J9:J11)</f>
        <v>1933</v>
      </c>
      <c r="K12" s="834">
        <f>SUM(K9:K11)</f>
        <v>1597</v>
      </c>
      <c r="L12" s="834">
        <f>SUM(L9:L11)</f>
        <v>549</v>
      </c>
      <c r="M12" s="834">
        <f>SUM(M9:M11)</f>
        <v>557</v>
      </c>
      <c r="N12" s="834">
        <f>SUM(N9:N11)</f>
        <v>555</v>
      </c>
      <c r="O12" s="830"/>
    </row>
    <row r="13" spans="1:15" s="253" customFormat="1" ht="9.75" customHeight="1" x14ac:dyDescent="0.15">
      <c r="A13" s="2752" t="s">
        <v>331</v>
      </c>
      <c r="B13" s="2752"/>
      <c r="C13" s="2752"/>
      <c r="D13" s="1607">
        <v>3</v>
      </c>
      <c r="E13" s="1608">
        <v>0</v>
      </c>
      <c r="F13" s="1608">
        <f>SUM(D13:E13)</f>
        <v>3</v>
      </c>
      <c r="G13" s="1608"/>
      <c r="H13" s="1608">
        <v>200</v>
      </c>
      <c r="I13" s="1608"/>
      <c r="J13" s="1608">
        <v>5</v>
      </c>
      <c r="K13" s="835">
        <v>2</v>
      </c>
      <c r="L13" s="835">
        <v>5</v>
      </c>
      <c r="M13" s="835">
        <v>3</v>
      </c>
      <c r="N13" s="835">
        <v>3</v>
      </c>
      <c r="O13" s="830"/>
    </row>
    <row r="14" spans="1:15" s="253" customFormat="1" ht="9.75" customHeight="1" x14ac:dyDescent="0.15">
      <c r="A14" s="2760" t="s">
        <v>332</v>
      </c>
      <c r="B14" s="2760"/>
      <c r="C14" s="2760"/>
      <c r="D14" s="1609">
        <f>D12+D13</f>
        <v>1821</v>
      </c>
      <c r="E14" s="1610">
        <f>E12+E13</f>
        <v>112</v>
      </c>
      <c r="F14" s="1610">
        <f>F12+F13</f>
        <v>1933</v>
      </c>
      <c r="G14" s="1610"/>
      <c r="H14" s="1610">
        <f>H12+H13</f>
        <v>6845</v>
      </c>
      <c r="I14" s="1610"/>
      <c r="J14" s="1610">
        <f t="shared" ref="J14" si="0">J12+J13</f>
        <v>1938</v>
      </c>
      <c r="K14" s="837">
        <f t="shared" ref="K14:N14" si="1">K12+K13</f>
        <v>1599</v>
      </c>
      <c r="L14" s="837">
        <f t="shared" si="1"/>
        <v>554</v>
      </c>
      <c r="M14" s="837">
        <f t="shared" si="1"/>
        <v>560</v>
      </c>
      <c r="N14" s="837">
        <f t="shared" si="1"/>
        <v>558</v>
      </c>
      <c r="O14" s="838"/>
    </row>
    <row r="15" spans="1:15" s="253" customFormat="1" ht="9.75" customHeight="1" x14ac:dyDescent="0.15">
      <c r="A15" s="2758"/>
      <c r="B15" s="2758"/>
      <c r="C15" s="2758"/>
      <c r="D15" s="1611"/>
      <c r="E15" s="1612"/>
      <c r="F15" s="1612"/>
      <c r="G15" s="1612"/>
      <c r="H15" s="1612"/>
      <c r="I15" s="1612"/>
      <c r="J15" s="1612"/>
      <c r="K15" s="836"/>
      <c r="L15" s="836"/>
      <c r="M15" s="836"/>
      <c r="N15" s="836"/>
      <c r="O15" s="830"/>
    </row>
    <row r="16" spans="1:15" s="253" customFormat="1" ht="9.75" customHeight="1" x14ac:dyDescent="0.15">
      <c r="A16" s="2758" t="s">
        <v>333</v>
      </c>
      <c r="B16" s="2758"/>
      <c r="C16" s="2758"/>
      <c r="D16" s="1611"/>
      <c r="E16" s="1612"/>
      <c r="F16" s="1612"/>
      <c r="G16" s="1612"/>
      <c r="H16" s="1612"/>
      <c r="I16" s="1612"/>
      <c r="J16" s="1612"/>
      <c r="K16" s="836"/>
      <c r="L16" s="836"/>
      <c r="M16" s="836"/>
      <c r="N16" s="836"/>
      <c r="O16" s="830"/>
    </row>
    <row r="17" spans="1:15" s="253" customFormat="1" ht="9.75" customHeight="1" x14ac:dyDescent="0.15">
      <c r="A17" s="2752" t="s">
        <v>302</v>
      </c>
      <c r="B17" s="2752"/>
      <c r="C17" s="2752"/>
      <c r="D17" s="1611"/>
      <c r="E17" s="1612"/>
      <c r="F17" s="1612"/>
      <c r="G17" s="1612"/>
      <c r="H17" s="1612"/>
      <c r="I17" s="1612"/>
      <c r="J17" s="1612"/>
      <c r="K17" s="836"/>
      <c r="L17" s="836"/>
      <c r="M17" s="836"/>
      <c r="N17" s="836"/>
      <c r="O17" s="830"/>
    </row>
    <row r="18" spans="1:15" s="253" customFormat="1" ht="9.75" customHeight="1" x14ac:dyDescent="0.15">
      <c r="A18" s="808"/>
      <c r="B18" s="2757" t="s">
        <v>334</v>
      </c>
      <c r="C18" s="2757"/>
      <c r="D18" s="1601">
        <v>801</v>
      </c>
      <c r="E18" s="1602">
        <v>5</v>
      </c>
      <c r="F18" s="1602">
        <f>SUM(D18:E18)</f>
        <v>806</v>
      </c>
      <c r="G18" s="1602"/>
      <c r="H18" s="1602">
        <v>6079</v>
      </c>
      <c r="I18" s="1602"/>
      <c r="J18" s="1602">
        <v>1587</v>
      </c>
      <c r="K18" s="829">
        <v>1450</v>
      </c>
      <c r="L18" s="829">
        <v>1017</v>
      </c>
      <c r="M18" s="829">
        <v>892</v>
      </c>
      <c r="N18" s="829">
        <v>976</v>
      </c>
      <c r="O18" s="830"/>
    </row>
    <row r="19" spans="1:15" s="253" customFormat="1" ht="9.75" customHeight="1" x14ac:dyDescent="0.15">
      <c r="A19" s="831"/>
      <c r="B19" s="2759" t="s">
        <v>329</v>
      </c>
      <c r="C19" s="2759"/>
      <c r="D19" s="1601">
        <v>774</v>
      </c>
      <c r="E19" s="1602">
        <v>21</v>
      </c>
      <c r="F19" s="1602">
        <f>SUM(D19:E19)</f>
        <v>795</v>
      </c>
      <c r="G19" s="1602"/>
      <c r="H19" s="1602">
        <v>4441</v>
      </c>
      <c r="I19" s="1602"/>
      <c r="J19" s="1602">
        <v>1017</v>
      </c>
      <c r="K19" s="829">
        <v>893</v>
      </c>
      <c r="L19" s="829">
        <v>886</v>
      </c>
      <c r="M19" s="829">
        <v>928</v>
      </c>
      <c r="N19" s="829">
        <v>861</v>
      </c>
      <c r="O19" s="830"/>
    </row>
    <row r="20" spans="1:15" s="253" customFormat="1" ht="9.75" customHeight="1" x14ac:dyDescent="0.15">
      <c r="A20" s="831"/>
      <c r="B20" s="2759" t="s">
        <v>330</v>
      </c>
      <c r="C20" s="2759"/>
      <c r="D20" s="1601">
        <v>111</v>
      </c>
      <c r="E20" s="1602">
        <v>0</v>
      </c>
      <c r="F20" s="1602">
        <f>SUM(D20:E20)</f>
        <v>111</v>
      </c>
      <c r="G20" s="1602"/>
      <c r="H20" s="1602">
        <v>749</v>
      </c>
      <c r="I20" s="1602"/>
      <c r="J20" s="1602">
        <v>205</v>
      </c>
      <c r="K20" s="829">
        <v>235</v>
      </c>
      <c r="L20" s="829">
        <v>83</v>
      </c>
      <c r="M20" s="829">
        <v>68</v>
      </c>
      <c r="N20" s="829">
        <v>68</v>
      </c>
      <c r="O20" s="830"/>
    </row>
    <row r="21" spans="1:15" s="253" customFormat="1" ht="9.75" customHeight="1" x14ac:dyDescent="0.15">
      <c r="A21" s="826"/>
      <c r="B21" s="826"/>
      <c r="C21" s="826"/>
      <c r="D21" s="1609">
        <f>SUM(D18:D20)</f>
        <v>1686</v>
      </c>
      <c r="E21" s="1610">
        <f>SUM(E18:E20)</f>
        <v>26</v>
      </c>
      <c r="F21" s="1610">
        <f>SUM(F18:F20)</f>
        <v>1712</v>
      </c>
      <c r="G21" s="1610"/>
      <c r="H21" s="1610">
        <f>SUM(H18:H20)</f>
        <v>11269</v>
      </c>
      <c r="I21" s="1610"/>
      <c r="J21" s="1610">
        <f t="shared" ref="J21" si="2">SUM(J18:J20)</f>
        <v>2809</v>
      </c>
      <c r="K21" s="837">
        <f t="shared" ref="K21:N21" si="3">SUM(K18:K20)</f>
        <v>2578</v>
      </c>
      <c r="L21" s="837">
        <f t="shared" si="3"/>
        <v>1986</v>
      </c>
      <c r="M21" s="837">
        <f t="shared" si="3"/>
        <v>1888</v>
      </c>
      <c r="N21" s="837">
        <f t="shared" si="3"/>
        <v>1905</v>
      </c>
      <c r="O21" s="838"/>
    </row>
    <row r="22" spans="1:15" s="253" customFormat="1" ht="9.75" customHeight="1" x14ac:dyDescent="0.15">
      <c r="A22" s="2758" t="s">
        <v>335</v>
      </c>
      <c r="B22" s="2758"/>
      <c r="C22" s="2758"/>
      <c r="D22" s="1611"/>
      <c r="E22" s="1612"/>
      <c r="F22" s="1612"/>
      <c r="G22" s="1612"/>
      <c r="H22" s="1612"/>
      <c r="I22" s="1612"/>
      <c r="J22" s="1612"/>
      <c r="K22" s="836"/>
      <c r="L22" s="836"/>
      <c r="M22" s="836"/>
      <c r="N22" s="836"/>
      <c r="O22" s="830"/>
    </row>
    <row r="23" spans="1:15" s="253" customFormat="1" ht="9.75" customHeight="1" x14ac:dyDescent="0.15">
      <c r="A23" s="2752" t="s">
        <v>302</v>
      </c>
      <c r="B23" s="2752"/>
      <c r="C23" s="2752"/>
      <c r="D23" s="1611"/>
      <c r="E23" s="1612"/>
      <c r="F23" s="1612"/>
      <c r="G23" s="1612"/>
      <c r="H23" s="1612"/>
      <c r="I23" s="1612"/>
      <c r="J23" s="1612"/>
      <c r="K23" s="836"/>
      <c r="L23" s="836"/>
      <c r="M23" s="836"/>
      <c r="N23" s="836"/>
      <c r="O23" s="830"/>
    </row>
    <row r="24" spans="1:15" s="253" customFormat="1" ht="9.75" customHeight="1" x14ac:dyDescent="0.15">
      <c r="A24" s="828"/>
      <c r="B24" s="2757" t="s">
        <v>336</v>
      </c>
      <c r="C24" s="2757"/>
      <c r="D24" s="1601">
        <v>2</v>
      </c>
      <c r="E24" s="1602">
        <v>0</v>
      </c>
      <c r="F24" s="1602">
        <f>SUM(D24:E24)</f>
        <v>2</v>
      </c>
      <c r="G24" s="1602"/>
      <c r="H24" s="1602">
        <v>24</v>
      </c>
      <c r="I24" s="1602"/>
      <c r="J24" s="1602">
        <v>6</v>
      </c>
      <c r="K24" s="829">
        <v>0</v>
      </c>
      <c r="L24" s="829">
        <v>9</v>
      </c>
      <c r="M24" s="829">
        <v>10</v>
      </c>
      <c r="N24" s="829">
        <v>7</v>
      </c>
      <c r="O24" s="830"/>
    </row>
    <row r="25" spans="1:15" s="253" customFormat="1" ht="9.75" customHeight="1" x14ac:dyDescent="0.15">
      <c r="A25" s="828"/>
      <c r="B25" s="2757" t="s">
        <v>337</v>
      </c>
      <c r="C25" s="2757"/>
      <c r="D25" s="1601">
        <v>0</v>
      </c>
      <c r="E25" s="1602">
        <v>0</v>
      </c>
      <c r="F25" s="1602">
        <f>SUM(D25:E25)</f>
        <v>0</v>
      </c>
      <c r="G25" s="1602"/>
      <c r="H25" s="1602">
        <v>3</v>
      </c>
      <c r="I25" s="1602"/>
      <c r="J25" s="1602">
        <v>1</v>
      </c>
      <c r="K25" s="829">
        <v>0</v>
      </c>
      <c r="L25" s="829">
        <v>0</v>
      </c>
      <c r="M25" s="829">
        <v>0</v>
      </c>
      <c r="N25" s="829">
        <v>0</v>
      </c>
      <c r="O25" s="830"/>
    </row>
    <row r="26" spans="1:15" s="253" customFormat="1" ht="9.75" customHeight="1" x14ac:dyDescent="0.15">
      <c r="A26" s="826"/>
      <c r="B26" s="826"/>
      <c r="C26" s="826"/>
      <c r="D26" s="1609">
        <f>SUM(D24:D25)</f>
        <v>2</v>
      </c>
      <c r="E26" s="1610">
        <f>SUM(E24:E25)</f>
        <v>0</v>
      </c>
      <c r="F26" s="1610">
        <f>SUM(F24:F25)</f>
        <v>2</v>
      </c>
      <c r="G26" s="1610"/>
      <c r="H26" s="1610">
        <f>SUM(H24:H25)</f>
        <v>27</v>
      </c>
      <c r="I26" s="1610"/>
      <c r="J26" s="1610">
        <f t="shared" ref="J26" si="4">SUM(J24:J25)</f>
        <v>7</v>
      </c>
      <c r="K26" s="837">
        <f t="shared" ref="K26:N26" si="5">SUM(K24:K25)</f>
        <v>0</v>
      </c>
      <c r="L26" s="837">
        <f t="shared" si="5"/>
        <v>9</v>
      </c>
      <c r="M26" s="837">
        <f t="shared" si="5"/>
        <v>10</v>
      </c>
      <c r="N26" s="837">
        <f t="shared" si="5"/>
        <v>7</v>
      </c>
      <c r="O26" s="838"/>
    </row>
    <row r="27" spans="1:15" s="253" customFormat="1" ht="9.75" customHeight="1" x14ac:dyDescent="0.15">
      <c r="A27" s="2758" t="s">
        <v>338</v>
      </c>
      <c r="B27" s="2758"/>
      <c r="C27" s="2758"/>
      <c r="D27" s="1613"/>
      <c r="E27" s="1614"/>
      <c r="F27" s="1614"/>
      <c r="G27" s="1614"/>
      <c r="H27" s="1614"/>
      <c r="I27" s="1614"/>
      <c r="J27" s="1615"/>
      <c r="K27" s="839"/>
      <c r="L27" s="839"/>
      <c r="M27" s="839"/>
      <c r="N27" s="839"/>
      <c r="O27" s="830"/>
    </row>
    <row r="28" spans="1:15" s="253" customFormat="1" ht="9.75" customHeight="1" x14ac:dyDescent="0.2">
      <c r="A28" s="2757" t="s">
        <v>302</v>
      </c>
      <c r="B28" s="2763"/>
      <c r="C28" s="2764"/>
      <c r="D28" s="1601">
        <v>269</v>
      </c>
      <c r="E28" s="1602">
        <v>34</v>
      </c>
      <c r="F28" s="1602">
        <f>SUM(D28:E28)</f>
        <v>303</v>
      </c>
      <c r="G28" s="1602"/>
      <c r="H28" s="1602">
        <v>4346</v>
      </c>
      <c r="I28" s="1602"/>
      <c r="J28" s="1602">
        <v>1098</v>
      </c>
      <c r="K28" s="829">
        <v>954</v>
      </c>
      <c r="L28" s="829">
        <v>535</v>
      </c>
      <c r="M28" s="829">
        <v>421</v>
      </c>
      <c r="N28" s="829">
        <v>504</v>
      </c>
      <c r="O28" s="830"/>
    </row>
    <row r="29" spans="1:15" s="253" customFormat="1" ht="9.75" customHeight="1" x14ac:dyDescent="0.2">
      <c r="A29" s="2759" t="s">
        <v>331</v>
      </c>
      <c r="B29" s="2761"/>
      <c r="C29" s="2762"/>
      <c r="D29" s="1601">
        <v>773</v>
      </c>
      <c r="E29" s="1602">
        <v>0</v>
      </c>
      <c r="F29" s="1602">
        <f>SUM(D29:E29)</f>
        <v>773</v>
      </c>
      <c r="G29" s="1602"/>
      <c r="H29" s="1602">
        <v>3659</v>
      </c>
      <c r="I29" s="1602"/>
      <c r="J29" s="1602">
        <v>105</v>
      </c>
      <c r="K29" s="829">
        <v>57</v>
      </c>
      <c r="L29" s="829">
        <v>116</v>
      </c>
      <c r="M29" s="829">
        <v>119</v>
      </c>
      <c r="N29" s="829">
        <v>110</v>
      </c>
      <c r="O29" s="830"/>
    </row>
    <row r="30" spans="1:15" s="253" customFormat="1" ht="9.75" customHeight="1" x14ac:dyDescent="0.15">
      <c r="A30" s="840"/>
      <c r="B30" s="840"/>
      <c r="C30" s="840"/>
      <c r="D30" s="1609">
        <f>SUM(D28:D29)</f>
        <v>1042</v>
      </c>
      <c r="E30" s="1610">
        <f>SUM(E28:E29)</f>
        <v>34</v>
      </c>
      <c r="F30" s="1610">
        <f>SUM(F28:F29)</f>
        <v>1076</v>
      </c>
      <c r="G30" s="1610"/>
      <c r="H30" s="1610">
        <f>SUM(H28:H29)</f>
        <v>8005</v>
      </c>
      <c r="I30" s="1610"/>
      <c r="J30" s="1610">
        <f t="shared" ref="J30" si="6">SUM(J28:J29)</f>
        <v>1203</v>
      </c>
      <c r="K30" s="837">
        <f t="shared" ref="K30:N30" si="7">SUM(K28:K29)</f>
        <v>1011</v>
      </c>
      <c r="L30" s="837">
        <f t="shared" si="7"/>
        <v>651</v>
      </c>
      <c r="M30" s="837">
        <f t="shared" si="7"/>
        <v>540</v>
      </c>
      <c r="N30" s="837">
        <f t="shared" si="7"/>
        <v>614</v>
      </c>
      <c r="O30" s="838"/>
    </row>
    <row r="31" spans="1:15" s="253" customFormat="1" ht="9.75" customHeight="1" x14ac:dyDescent="0.15">
      <c r="A31" s="2758" t="s">
        <v>339</v>
      </c>
      <c r="B31" s="2758"/>
      <c r="C31" s="2758"/>
      <c r="D31" s="1611"/>
      <c r="E31" s="1612"/>
      <c r="F31" s="1612"/>
      <c r="G31" s="1612"/>
      <c r="H31" s="1612"/>
      <c r="I31" s="1612"/>
      <c r="J31" s="1612"/>
      <c r="K31" s="836"/>
      <c r="L31" s="836"/>
      <c r="M31" s="836"/>
      <c r="N31" s="836"/>
      <c r="O31" s="830"/>
    </row>
    <row r="32" spans="1:15" s="253" customFormat="1" ht="9.75" customHeight="1" x14ac:dyDescent="0.2">
      <c r="A32" s="2757" t="s">
        <v>302</v>
      </c>
      <c r="B32" s="2763"/>
      <c r="C32" s="2764"/>
      <c r="D32" s="1601">
        <v>26</v>
      </c>
      <c r="E32" s="1602">
        <v>0</v>
      </c>
      <c r="F32" s="1602">
        <f>SUM(D32:E32)</f>
        <v>26</v>
      </c>
      <c r="G32" s="1602"/>
      <c r="H32" s="1602">
        <v>194</v>
      </c>
      <c r="I32" s="1602"/>
      <c r="J32" s="1602">
        <v>62</v>
      </c>
      <c r="K32" s="829">
        <v>103</v>
      </c>
      <c r="L32" s="829">
        <v>23</v>
      </c>
      <c r="M32" s="829">
        <v>19</v>
      </c>
      <c r="N32" s="829">
        <v>21</v>
      </c>
      <c r="O32" s="830"/>
    </row>
    <row r="33" spans="1:15" s="253" customFormat="1" ht="9.75" customHeight="1" x14ac:dyDescent="0.2">
      <c r="A33" s="2759" t="s">
        <v>331</v>
      </c>
      <c r="B33" s="2761"/>
      <c r="C33" s="2762"/>
      <c r="D33" s="1601">
        <v>0</v>
      </c>
      <c r="E33" s="1602">
        <v>0</v>
      </c>
      <c r="F33" s="1602">
        <f>SUM(D33:E33)</f>
        <v>0</v>
      </c>
      <c r="G33" s="1602"/>
      <c r="H33" s="1602">
        <v>95</v>
      </c>
      <c r="I33" s="1602"/>
      <c r="J33" s="1602">
        <v>4</v>
      </c>
      <c r="K33" s="829">
        <v>2</v>
      </c>
      <c r="L33" s="829">
        <v>1</v>
      </c>
      <c r="M33" s="829">
        <v>1</v>
      </c>
      <c r="N33" s="829">
        <v>1</v>
      </c>
      <c r="O33" s="830"/>
    </row>
    <row r="34" spans="1:15" s="253" customFormat="1" ht="9.75" customHeight="1" x14ac:dyDescent="0.15">
      <c r="A34" s="840"/>
      <c r="B34" s="840"/>
      <c r="C34" s="840"/>
      <c r="D34" s="1609">
        <f>SUM(D32:D33)</f>
        <v>26</v>
      </c>
      <c r="E34" s="1610">
        <f>SUM(E32:E33)</f>
        <v>0</v>
      </c>
      <c r="F34" s="1610">
        <f>SUM(F32:F33)</f>
        <v>26</v>
      </c>
      <c r="G34" s="1610"/>
      <c r="H34" s="1610">
        <f>SUM(H32:H33)</f>
        <v>289</v>
      </c>
      <c r="I34" s="1610"/>
      <c r="J34" s="1610">
        <f t="shared" ref="J34" si="8">SUM(J32:J33)</f>
        <v>66</v>
      </c>
      <c r="K34" s="837">
        <f t="shared" ref="K34:N34" si="9">SUM(K32:K33)</f>
        <v>105</v>
      </c>
      <c r="L34" s="837">
        <f t="shared" si="9"/>
        <v>24</v>
      </c>
      <c r="M34" s="837">
        <f t="shared" si="9"/>
        <v>20</v>
      </c>
      <c r="N34" s="837">
        <f t="shared" si="9"/>
        <v>22</v>
      </c>
      <c r="O34" s="838"/>
    </row>
    <row r="35" spans="1:15" s="253" customFormat="1" ht="9.75" customHeight="1" x14ac:dyDescent="0.15">
      <c r="A35" s="2758" t="s">
        <v>340</v>
      </c>
      <c r="B35" s="2758"/>
      <c r="C35" s="2758"/>
      <c r="D35" s="1611"/>
      <c r="E35" s="1612"/>
      <c r="F35" s="1612"/>
      <c r="G35" s="1612"/>
      <c r="H35" s="1612"/>
      <c r="I35" s="1612"/>
      <c r="J35" s="1612"/>
      <c r="K35" s="836"/>
      <c r="L35" s="836"/>
      <c r="M35" s="836"/>
      <c r="N35" s="836"/>
      <c r="O35" s="830"/>
    </row>
    <row r="36" spans="1:15" s="253" customFormat="1" ht="9.75" customHeight="1" x14ac:dyDescent="0.2">
      <c r="A36" s="2757" t="s">
        <v>302</v>
      </c>
      <c r="B36" s="2763"/>
      <c r="C36" s="2764"/>
      <c r="D36" s="1601">
        <v>801</v>
      </c>
      <c r="E36" s="1602">
        <v>102</v>
      </c>
      <c r="F36" s="1602">
        <f>SUM(D36:E36)</f>
        <v>903</v>
      </c>
      <c r="G36" s="1602"/>
      <c r="H36" s="1602">
        <v>4572</v>
      </c>
      <c r="I36" s="1602"/>
      <c r="J36" s="1602">
        <v>1545</v>
      </c>
      <c r="K36" s="829">
        <v>1304</v>
      </c>
      <c r="L36" s="829">
        <v>1523</v>
      </c>
      <c r="M36" s="829">
        <v>1306</v>
      </c>
      <c r="N36" s="829">
        <v>1388</v>
      </c>
      <c r="O36" s="830"/>
    </row>
    <row r="37" spans="1:15" s="253" customFormat="1" ht="9.75" customHeight="1" x14ac:dyDescent="0.2">
      <c r="A37" s="2759" t="s">
        <v>331</v>
      </c>
      <c r="B37" s="2761"/>
      <c r="C37" s="2762"/>
      <c r="D37" s="1601">
        <v>1</v>
      </c>
      <c r="E37" s="1602">
        <v>0</v>
      </c>
      <c r="F37" s="1602">
        <f>SUM(D37:E37)</f>
        <v>1</v>
      </c>
      <c r="G37" s="1602"/>
      <c r="H37" s="1602">
        <v>1265</v>
      </c>
      <c r="I37" s="1602"/>
      <c r="J37" s="1602">
        <v>51</v>
      </c>
      <c r="K37" s="829">
        <v>37</v>
      </c>
      <c r="L37" s="829">
        <v>59</v>
      </c>
      <c r="M37" s="829">
        <v>58</v>
      </c>
      <c r="N37" s="829">
        <v>50</v>
      </c>
      <c r="O37" s="830"/>
    </row>
    <row r="38" spans="1:15" s="253" customFormat="1" ht="9.75" customHeight="1" x14ac:dyDescent="0.15">
      <c r="A38" s="840"/>
      <c r="B38" s="840"/>
      <c r="C38" s="840"/>
      <c r="D38" s="1609">
        <f>SUM(D36:D37)</f>
        <v>802</v>
      </c>
      <c r="E38" s="1610">
        <f>SUM(E36:E37)</f>
        <v>102</v>
      </c>
      <c r="F38" s="1610">
        <f>SUM(F36:F37)</f>
        <v>904</v>
      </c>
      <c r="G38" s="1610"/>
      <c r="H38" s="1610">
        <f>SUM(H36:H37)</f>
        <v>5837</v>
      </c>
      <c r="I38" s="1610"/>
      <c r="J38" s="1610">
        <f t="shared" ref="J38" si="10">SUM(J36:J37)</f>
        <v>1596</v>
      </c>
      <c r="K38" s="837">
        <f t="shared" ref="K38:N38" si="11">SUM(K36:K37)</f>
        <v>1341</v>
      </c>
      <c r="L38" s="837">
        <f t="shared" si="11"/>
        <v>1582</v>
      </c>
      <c r="M38" s="837">
        <f t="shared" si="11"/>
        <v>1364</v>
      </c>
      <c r="N38" s="837">
        <f t="shared" si="11"/>
        <v>1438</v>
      </c>
      <c r="O38" s="838"/>
    </row>
    <row r="39" spans="1:15" s="253" customFormat="1" ht="21.75" customHeight="1" x14ac:dyDescent="0.15">
      <c r="A39" s="2769" t="s">
        <v>1269</v>
      </c>
      <c r="B39" s="2769"/>
      <c r="C39" s="2769"/>
      <c r="D39" s="1609"/>
      <c r="E39" s="1610"/>
      <c r="F39" s="1610"/>
      <c r="G39" s="1610"/>
      <c r="H39" s="1610"/>
      <c r="I39" s="1610"/>
      <c r="J39" s="1612">
        <v>223</v>
      </c>
      <c r="K39" s="836">
        <v>278</v>
      </c>
      <c r="L39" s="836">
        <v>224</v>
      </c>
      <c r="M39" s="836">
        <v>208</v>
      </c>
      <c r="N39" s="836">
        <v>210</v>
      </c>
      <c r="O39" s="838"/>
    </row>
    <row r="40" spans="1:15" s="253" customFormat="1" ht="21" customHeight="1" x14ac:dyDescent="0.15">
      <c r="A40" s="2769" t="s">
        <v>1268</v>
      </c>
      <c r="B40" s="2769"/>
      <c r="C40" s="2769"/>
      <c r="D40" s="1609"/>
      <c r="E40" s="1610"/>
      <c r="F40" s="1610"/>
      <c r="G40" s="1610"/>
      <c r="H40" s="1610"/>
      <c r="I40" s="1610"/>
      <c r="J40" s="1610">
        <v>6705</v>
      </c>
      <c r="K40" s="837">
        <v>5790</v>
      </c>
      <c r="L40" s="837">
        <v>4236</v>
      </c>
      <c r="M40" s="837">
        <v>3956</v>
      </c>
      <c r="N40" s="837">
        <v>4346</v>
      </c>
      <c r="O40" s="838"/>
    </row>
    <row r="41" spans="1:15" s="253" customFormat="1" ht="4.5" customHeight="1" x14ac:dyDescent="0.15">
      <c r="A41" s="841"/>
      <c r="B41" s="841"/>
      <c r="C41" s="841"/>
      <c r="D41" s="1611"/>
      <c r="E41" s="1612"/>
      <c r="F41" s="1612"/>
      <c r="G41" s="1612"/>
      <c r="H41" s="1612"/>
      <c r="I41" s="1612"/>
      <c r="J41" s="1612"/>
      <c r="K41" s="836"/>
      <c r="L41" s="836"/>
      <c r="M41" s="836"/>
      <c r="N41" s="836"/>
      <c r="O41" s="830"/>
    </row>
    <row r="42" spans="1:15" s="253" customFormat="1" ht="9.75" customHeight="1" x14ac:dyDescent="0.15">
      <c r="A42" s="2758" t="s">
        <v>341</v>
      </c>
      <c r="B42" s="2758"/>
      <c r="C42" s="2758"/>
      <c r="D42" s="1607">
        <f>D38+D34+D30+D26+D21+D14</f>
        <v>5379</v>
      </c>
      <c r="E42" s="1608">
        <f>E38+E34+E30+E26+E21+E14</f>
        <v>274</v>
      </c>
      <c r="F42" s="1608">
        <f>SUM(D42:E42)</f>
        <v>5653</v>
      </c>
      <c r="G42" s="1608"/>
      <c r="H42" s="1608">
        <f>H38+H34+H30+H26+H21+H14</f>
        <v>32272</v>
      </c>
      <c r="I42" s="1608"/>
      <c r="J42" s="1608">
        <f t="shared" ref="J42" si="12">J38+J34+J30+J26+J21+J14+J39+J40</f>
        <v>14547</v>
      </c>
      <c r="K42" s="835">
        <f t="shared" ref="K42:N42" si="13">K38+K34+K30+K26+K21+K14+K39+K40</f>
        <v>12702</v>
      </c>
      <c r="L42" s="835">
        <f t="shared" si="13"/>
        <v>9266</v>
      </c>
      <c r="M42" s="835">
        <f t="shared" si="13"/>
        <v>8546</v>
      </c>
      <c r="N42" s="835">
        <f t="shared" si="13"/>
        <v>9100</v>
      </c>
      <c r="O42" s="833"/>
    </row>
    <row r="43" spans="1:15" s="253" customFormat="1" ht="6" customHeight="1" x14ac:dyDescent="0.15">
      <c r="A43" s="826"/>
      <c r="B43" s="826"/>
      <c r="C43" s="826"/>
      <c r="D43" s="842"/>
      <c r="E43" s="842"/>
      <c r="F43" s="842"/>
      <c r="G43" s="842"/>
      <c r="H43" s="842"/>
      <c r="I43" s="842"/>
      <c r="J43" s="842"/>
      <c r="K43" s="843"/>
      <c r="L43" s="843"/>
      <c r="M43" s="843"/>
      <c r="N43" s="842"/>
      <c r="O43" s="810"/>
    </row>
    <row r="44" spans="1:15" ht="37.5" customHeight="1" x14ac:dyDescent="0.2">
      <c r="A44" s="844" t="s">
        <v>907</v>
      </c>
      <c r="B44" s="2770" t="s">
        <v>1240</v>
      </c>
      <c r="C44" s="2770"/>
      <c r="D44" s="2770"/>
      <c r="E44" s="2770"/>
      <c r="F44" s="2770"/>
      <c r="G44" s="2770"/>
      <c r="H44" s="2770"/>
      <c r="I44" s="2770"/>
      <c r="J44" s="2770"/>
      <c r="K44" s="2770"/>
      <c r="L44" s="2770"/>
      <c r="M44" s="2770"/>
      <c r="N44" s="2770"/>
      <c r="O44" s="2770"/>
    </row>
    <row r="45" spans="1:15" ht="9" customHeight="1" x14ac:dyDescent="0.2">
      <c r="B45" s="2765"/>
      <c r="C45" s="2765"/>
      <c r="D45" s="2766"/>
      <c r="E45" s="2767"/>
      <c r="F45" s="2767"/>
      <c r="G45" s="2767"/>
      <c r="H45" s="2767"/>
      <c r="I45" s="2767"/>
      <c r="J45" s="2768"/>
      <c r="K45" s="2767"/>
      <c r="L45" s="2767"/>
      <c r="M45" s="2768"/>
      <c r="N45" s="2768"/>
      <c r="O45" s="2765"/>
    </row>
    <row r="46" spans="1:15" ht="9" customHeight="1" x14ac:dyDescent="0.2"/>
    <row r="49" spans="2:15" x14ac:dyDescent="0.2">
      <c r="B49" s="2765"/>
      <c r="C49" s="2765"/>
      <c r="D49" s="2766"/>
      <c r="E49" s="2767"/>
      <c r="F49" s="2767"/>
      <c r="G49" s="2767"/>
      <c r="H49" s="2767"/>
      <c r="I49" s="2767"/>
      <c r="J49" s="2768"/>
      <c r="K49" s="2767"/>
      <c r="L49" s="2767"/>
      <c r="M49" s="2768"/>
      <c r="N49" s="2768"/>
      <c r="O49" s="2765"/>
    </row>
  </sheetData>
  <mergeCells count="40">
    <mergeCell ref="B49:O49"/>
    <mergeCell ref="A35:C35"/>
    <mergeCell ref="A36:C36"/>
    <mergeCell ref="A37:C37"/>
    <mergeCell ref="A39:C39"/>
    <mergeCell ref="A40:C40"/>
    <mergeCell ref="A42:C42"/>
    <mergeCell ref="B44:O44"/>
    <mergeCell ref="B45:O45"/>
    <mergeCell ref="A33:C33"/>
    <mergeCell ref="B19:C19"/>
    <mergeCell ref="B20:C20"/>
    <mergeCell ref="A22:C22"/>
    <mergeCell ref="A23:C23"/>
    <mergeCell ref="B24:C24"/>
    <mergeCell ref="B25:C25"/>
    <mergeCell ref="A27:C27"/>
    <mergeCell ref="A28:C28"/>
    <mergeCell ref="A29:C29"/>
    <mergeCell ref="A31:C31"/>
    <mergeCell ref="A32:C32"/>
    <mergeCell ref="B18:C18"/>
    <mergeCell ref="J6:N6"/>
    <mergeCell ref="A7:C7"/>
    <mergeCell ref="A8:C8"/>
    <mergeCell ref="B9:C9"/>
    <mergeCell ref="B10:C10"/>
    <mergeCell ref="B11:C11"/>
    <mergeCell ref="A13:C13"/>
    <mergeCell ref="A14:C14"/>
    <mergeCell ref="A15:C15"/>
    <mergeCell ref="A16:C16"/>
    <mergeCell ref="A17:C17"/>
    <mergeCell ref="D5:F5"/>
    <mergeCell ref="J5:O5"/>
    <mergeCell ref="A1:O1"/>
    <mergeCell ref="A3:C3"/>
    <mergeCell ref="D3:I3"/>
    <mergeCell ref="D4:F4"/>
    <mergeCell ref="J4:O4"/>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5" min="3" max="30"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zoomScaleNormal="100" zoomScaleSheetLayoutView="100" workbookViewId="0">
      <selection activeCell="G38" sqref="G38"/>
    </sheetView>
  </sheetViews>
  <sheetFormatPr defaultColWidth="8.42578125" defaultRowHeight="12.75" x14ac:dyDescent="0.2"/>
  <cols>
    <col min="1" max="1" width="2.140625" style="258" customWidth="1"/>
    <col min="2" max="2" width="34.85546875" style="258" customWidth="1"/>
    <col min="3" max="3" width="12.5703125" style="260" customWidth="1"/>
    <col min="4" max="4" width="1.7109375" style="261" customWidth="1"/>
    <col min="5" max="5" width="10" style="260" customWidth="1"/>
    <col min="6" max="6" width="1.7109375" style="261" customWidth="1"/>
    <col min="7" max="7" width="1.28515625" style="260" customWidth="1"/>
    <col min="8" max="8" width="10" style="260" customWidth="1"/>
    <col min="9" max="9" width="1.7109375" style="261" customWidth="1"/>
    <col min="10" max="10" width="10" style="260" customWidth="1"/>
    <col min="11" max="11" width="1.7109375" style="261" customWidth="1"/>
    <col min="12" max="12" width="1.28515625" style="260" customWidth="1"/>
    <col min="13" max="13" width="10" style="260" customWidth="1"/>
    <col min="14" max="14" width="1.7109375" style="261" customWidth="1"/>
    <col min="15" max="15" width="10" style="258" customWidth="1"/>
    <col min="16" max="16" width="1.7109375" style="261" customWidth="1"/>
    <col min="17" max="17" width="1.28515625" style="258" customWidth="1"/>
    <col min="18" max="18" width="10" style="258" customWidth="1"/>
    <col min="19" max="19" width="1.7109375" style="261" customWidth="1"/>
    <col min="20" max="20" width="10" style="258" customWidth="1"/>
    <col min="21" max="21" width="1.7109375" style="261" customWidth="1"/>
    <col min="22" max="22" width="1.28515625" style="258" customWidth="1"/>
    <col min="23" max="23" width="10" style="258" customWidth="1"/>
    <col min="24" max="24" width="1.7109375" style="261" customWidth="1"/>
    <col min="25" max="25" width="10" style="258" customWidth="1"/>
    <col min="26" max="26" width="1.7109375" style="261" customWidth="1"/>
    <col min="27" max="27" width="1.28515625" style="258" customWidth="1"/>
    <col min="28" max="29" width="8.42578125" style="258" customWidth="1"/>
    <col min="30" max="30" width="8.42578125" style="260" customWidth="1"/>
    <col min="31" max="32" width="8.42578125" style="258" customWidth="1"/>
    <col min="33" max="33" width="8.42578125" style="260" customWidth="1"/>
    <col min="34" max="35" width="8.42578125" style="258" customWidth="1"/>
    <col min="36" max="36" width="8.42578125" style="260" customWidth="1"/>
    <col min="37" max="37" width="8.42578125" style="258" customWidth="1"/>
    <col min="38" max="16384" width="8.42578125" style="258"/>
  </cols>
  <sheetData>
    <row r="1" spans="1:27" ht="18.75" customHeight="1" x14ac:dyDescent="0.2">
      <c r="A1" s="2728" t="s">
        <v>1380</v>
      </c>
      <c r="B1" s="2728"/>
      <c r="C1" s="2728"/>
      <c r="D1" s="2728"/>
      <c r="E1" s="2728"/>
      <c r="F1" s="2728"/>
      <c r="G1" s="2728"/>
      <c r="H1" s="2728"/>
      <c r="I1" s="2728"/>
      <c r="J1" s="2728"/>
      <c r="K1" s="2728"/>
      <c r="L1" s="2728"/>
      <c r="M1" s="2728"/>
      <c r="N1" s="2728"/>
      <c r="O1" s="2728"/>
      <c r="P1" s="2728"/>
      <c r="Q1" s="2728"/>
      <c r="R1" s="2728"/>
      <c r="S1" s="2728"/>
      <c r="T1" s="2728"/>
      <c r="U1" s="2728"/>
      <c r="V1" s="2728"/>
      <c r="W1" s="2728"/>
      <c r="X1" s="2728"/>
      <c r="Y1" s="2728"/>
      <c r="Z1" s="2728"/>
      <c r="AA1" s="2728"/>
    </row>
    <row r="2" spans="1:27" ht="10.5" customHeight="1" x14ac:dyDescent="0.2">
      <c r="A2" s="670"/>
      <c r="B2" s="670"/>
      <c r="C2" s="671"/>
      <c r="D2" s="753"/>
      <c r="E2" s="671"/>
      <c r="F2" s="754"/>
      <c r="G2" s="671"/>
      <c r="H2" s="671"/>
      <c r="I2" s="753"/>
      <c r="J2" s="671"/>
      <c r="K2" s="754"/>
      <c r="L2" s="671"/>
      <c r="M2" s="671"/>
      <c r="N2" s="753"/>
      <c r="O2" s="671"/>
      <c r="P2" s="754"/>
      <c r="Q2" s="671"/>
      <c r="R2" s="671"/>
      <c r="S2" s="753"/>
      <c r="T2" s="671"/>
      <c r="U2" s="754"/>
      <c r="V2" s="755"/>
      <c r="W2" s="671"/>
      <c r="X2" s="753"/>
      <c r="Y2" s="671"/>
      <c r="Z2" s="754"/>
      <c r="AA2" s="755"/>
    </row>
    <row r="3" spans="1:27" ht="11.25" customHeight="1" x14ac:dyDescent="0.2">
      <c r="A3" s="2775"/>
      <c r="B3" s="2775"/>
      <c r="C3" s="2776" t="s">
        <v>1274</v>
      </c>
      <c r="D3" s="2777"/>
      <c r="E3" s="2778"/>
      <c r="F3" s="2777"/>
      <c r="G3" s="2779"/>
      <c r="H3" s="2771" t="s">
        <v>949</v>
      </c>
      <c r="I3" s="2772"/>
      <c r="J3" s="2773"/>
      <c r="K3" s="2772"/>
      <c r="L3" s="2774"/>
      <c r="M3" s="2771" t="s">
        <v>102</v>
      </c>
      <c r="N3" s="2772"/>
      <c r="O3" s="2773"/>
      <c r="P3" s="2772"/>
      <c r="Q3" s="2774"/>
      <c r="R3" s="2771" t="s">
        <v>103</v>
      </c>
      <c r="S3" s="2772"/>
      <c r="T3" s="2773"/>
      <c r="U3" s="2772"/>
      <c r="V3" s="2774"/>
      <c r="W3" s="2771" t="s">
        <v>104</v>
      </c>
      <c r="X3" s="2772"/>
      <c r="Y3" s="2773"/>
      <c r="Z3" s="2772"/>
      <c r="AA3" s="2774"/>
    </row>
    <row r="4" spans="1:27" ht="11.25" customHeight="1" x14ac:dyDescent="0.2">
      <c r="A4" s="756"/>
      <c r="B4" s="756"/>
      <c r="C4" s="679" t="s">
        <v>342</v>
      </c>
      <c r="D4" s="1824"/>
      <c r="E4" s="678" t="s">
        <v>342</v>
      </c>
      <c r="F4" s="757"/>
      <c r="G4" s="758"/>
      <c r="H4" s="759" t="s">
        <v>342</v>
      </c>
      <c r="I4" s="1824"/>
      <c r="J4" s="1826" t="s">
        <v>342</v>
      </c>
      <c r="K4" s="757"/>
      <c r="L4" s="760"/>
      <c r="M4" s="759" t="s">
        <v>342</v>
      </c>
      <c r="N4" s="1824"/>
      <c r="O4" s="1826" t="s">
        <v>342</v>
      </c>
      <c r="P4" s="757"/>
      <c r="Q4" s="760"/>
      <c r="R4" s="759" t="s">
        <v>342</v>
      </c>
      <c r="S4" s="1824"/>
      <c r="T4" s="1826" t="s">
        <v>342</v>
      </c>
      <c r="U4" s="757"/>
      <c r="V4" s="761"/>
      <c r="W4" s="759" t="s">
        <v>342</v>
      </c>
      <c r="X4" s="1824"/>
      <c r="Y4" s="1826" t="s">
        <v>342</v>
      </c>
      <c r="Z4" s="757"/>
      <c r="AA4" s="761"/>
    </row>
    <row r="5" spans="1:27" ht="11.25" customHeight="1" x14ac:dyDescent="0.2">
      <c r="A5" s="756"/>
      <c r="B5" s="756"/>
      <c r="C5" s="679" t="s">
        <v>343</v>
      </c>
      <c r="D5" s="1825"/>
      <c r="E5" s="678" t="s">
        <v>343</v>
      </c>
      <c r="F5" s="757"/>
      <c r="G5" s="758"/>
      <c r="H5" s="759" t="s">
        <v>343</v>
      </c>
      <c r="I5" s="1825"/>
      <c r="J5" s="1826" t="s">
        <v>343</v>
      </c>
      <c r="K5" s="757"/>
      <c r="L5" s="760"/>
      <c r="M5" s="759" t="s">
        <v>343</v>
      </c>
      <c r="N5" s="1825"/>
      <c r="O5" s="1826" t="s">
        <v>343</v>
      </c>
      <c r="P5" s="757"/>
      <c r="Q5" s="760"/>
      <c r="R5" s="759" t="s">
        <v>343</v>
      </c>
      <c r="S5" s="1825"/>
      <c r="T5" s="1826" t="s">
        <v>343</v>
      </c>
      <c r="U5" s="757"/>
      <c r="V5" s="761"/>
      <c r="W5" s="759" t="s">
        <v>343</v>
      </c>
      <c r="X5" s="1825"/>
      <c r="Y5" s="1826" t="s">
        <v>343</v>
      </c>
      <c r="Z5" s="757"/>
      <c r="AA5" s="761"/>
    </row>
    <row r="6" spans="1:27" ht="12.75" customHeight="1" x14ac:dyDescent="0.2">
      <c r="A6" s="762"/>
      <c r="B6" s="762"/>
      <c r="C6" s="763" t="s">
        <v>344</v>
      </c>
      <c r="D6" s="1416" t="s">
        <v>907</v>
      </c>
      <c r="E6" s="764" t="s">
        <v>345</v>
      </c>
      <c r="F6" s="1416" t="s">
        <v>907</v>
      </c>
      <c r="G6" s="691"/>
      <c r="H6" s="765" t="s">
        <v>344</v>
      </c>
      <c r="I6" s="1416" t="s">
        <v>907</v>
      </c>
      <c r="J6" s="766" t="s">
        <v>345</v>
      </c>
      <c r="K6" s="1416" t="s">
        <v>907</v>
      </c>
      <c r="L6" s="766"/>
      <c r="M6" s="765" t="s">
        <v>344</v>
      </c>
      <c r="N6" s="1416" t="s">
        <v>907</v>
      </c>
      <c r="O6" s="766" t="s">
        <v>345</v>
      </c>
      <c r="P6" s="1416" t="s">
        <v>907</v>
      </c>
      <c r="Q6" s="766"/>
      <c r="R6" s="765" t="s">
        <v>344</v>
      </c>
      <c r="S6" s="1416" t="s">
        <v>907</v>
      </c>
      <c r="T6" s="766" t="s">
        <v>345</v>
      </c>
      <c r="U6" s="1416" t="s">
        <v>907</v>
      </c>
      <c r="V6" s="767"/>
      <c r="W6" s="765" t="s">
        <v>344</v>
      </c>
      <c r="X6" s="1416" t="s">
        <v>907</v>
      </c>
      <c r="Y6" s="766" t="s">
        <v>345</v>
      </c>
      <c r="Z6" s="1416" t="s">
        <v>907</v>
      </c>
      <c r="AA6" s="767"/>
    </row>
    <row r="7" spans="1:27" ht="21" customHeight="1" x14ac:dyDescent="0.2">
      <c r="A7" s="2780" t="s">
        <v>346</v>
      </c>
      <c r="B7" s="2780"/>
      <c r="C7" s="768"/>
      <c r="D7" s="769"/>
      <c r="E7" s="770"/>
      <c r="F7" s="769"/>
      <c r="G7" s="771"/>
      <c r="H7" s="772"/>
      <c r="I7" s="769"/>
      <c r="J7" s="773"/>
      <c r="K7" s="769"/>
      <c r="L7" s="773"/>
      <c r="M7" s="772"/>
      <c r="N7" s="769"/>
      <c r="O7" s="773"/>
      <c r="P7" s="769"/>
      <c r="Q7" s="773"/>
      <c r="R7" s="772"/>
      <c r="S7" s="769"/>
      <c r="T7" s="773"/>
      <c r="U7" s="769"/>
      <c r="V7" s="761"/>
      <c r="W7" s="772"/>
      <c r="X7" s="769"/>
      <c r="Y7" s="773"/>
      <c r="Z7" s="769"/>
      <c r="AA7" s="761"/>
    </row>
    <row r="8" spans="1:27" ht="10.5" customHeight="1" x14ac:dyDescent="0.2">
      <c r="A8" s="774"/>
      <c r="B8" s="774" t="s">
        <v>306</v>
      </c>
      <c r="C8" s="1779">
        <v>0.47</v>
      </c>
      <c r="D8" s="775"/>
      <c r="E8" s="1780">
        <v>0.18</v>
      </c>
      <c r="F8" s="776"/>
      <c r="G8" s="777"/>
      <c r="H8" s="1045">
        <v>0.49</v>
      </c>
      <c r="I8" s="1046"/>
      <c r="J8" s="1047">
        <v>0.16</v>
      </c>
      <c r="K8" s="776"/>
      <c r="L8" s="777"/>
      <c r="M8" s="1045">
        <v>0.49</v>
      </c>
      <c r="N8" s="1046"/>
      <c r="O8" s="1047">
        <v>0.05</v>
      </c>
      <c r="P8" s="776"/>
      <c r="Q8" s="777"/>
      <c r="R8" s="778">
        <v>0.5</v>
      </c>
      <c r="S8" s="775"/>
      <c r="T8" s="779">
        <v>0.05</v>
      </c>
      <c r="U8" s="776"/>
      <c r="V8" s="761"/>
      <c r="W8" s="778">
        <v>0.57999999999999996</v>
      </c>
      <c r="X8" s="775"/>
      <c r="Y8" s="779">
        <v>0.05</v>
      </c>
      <c r="Z8" s="776"/>
      <c r="AA8" s="761"/>
    </row>
    <row r="9" spans="1:27" ht="10.5" customHeight="1" x14ac:dyDescent="0.2">
      <c r="A9" s="774"/>
      <c r="B9" s="774" t="s">
        <v>347</v>
      </c>
      <c r="C9" s="1781">
        <v>0.01</v>
      </c>
      <c r="D9" s="775"/>
      <c r="E9" s="1780">
        <v>0</v>
      </c>
      <c r="F9" s="776"/>
      <c r="G9" s="777"/>
      <c r="H9" s="1048">
        <v>0.01</v>
      </c>
      <c r="I9" s="1046"/>
      <c r="J9" s="1047">
        <v>0</v>
      </c>
      <c r="K9" s="776"/>
      <c r="L9" s="777"/>
      <c r="M9" s="1048">
        <v>0.01</v>
      </c>
      <c r="N9" s="1046"/>
      <c r="O9" s="1047">
        <v>0</v>
      </c>
      <c r="P9" s="776"/>
      <c r="Q9" s="777"/>
      <c r="R9" s="780">
        <v>0.01</v>
      </c>
      <c r="S9" s="775"/>
      <c r="T9" s="779">
        <v>0</v>
      </c>
      <c r="U9" s="776"/>
      <c r="V9" s="761"/>
      <c r="W9" s="780">
        <v>0.01</v>
      </c>
      <c r="X9" s="775"/>
      <c r="Y9" s="779">
        <v>0</v>
      </c>
      <c r="Z9" s="776"/>
      <c r="AA9" s="761"/>
    </row>
    <row r="10" spans="1:27" ht="10.5" customHeight="1" x14ac:dyDescent="0.2">
      <c r="A10" s="774"/>
      <c r="B10" s="774" t="s">
        <v>311</v>
      </c>
      <c r="C10" s="1782">
        <v>0.11</v>
      </c>
      <c r="D10" s="781"/>
      <c r="E10" s="1780">
        <v>0</v>
      </c>
      <c r="F10" s="776"/>
      <c r="G10" s="777"/>
      <c r="H10" s="1049">
        <v>0.11</v>
      </c>
      <c r="I10" s="781"/>
      <c r="J10" s="1047">
        <v>0</v>
      </c>
      <c r="K10" s="776"/>
      <c r="L10" s="777"/>
      <c r="M10" s="1049">
        <v>0.12</v>
      </c>
      <c r="N10" s="781"/>
      <c r="O10" s="1047">
        <v>0</v>
      </c>
      <c r="P10" s="776"/>
      <c r="Q10" s="777"/>
      <c r="R10" s="782">
        <v>0.1</v>
      </c>
      <c r="S10" s="781"/>
      <c r="T10" s="779">
        <v>0</v>
      </c>
      <c r="U10" s="776"/>
      <c r="V10" s="761"/>
      <c r="W10" s="782">
        <v>0.13</v>
      </c>
      <c r="X10" s="781"/>
      <c r="Y10" s="779">
        <v>0</v>
      </c>
      <c r="Z10" s="776"/>
      <c r="AA10" s="761"/>
    </row>
    <row r="11" spans="1:27" ht="10.5" customHeight="1" x14ac:dyDescent="0.2">
      <c r="A11" s="783"/>
      <c r="B11" s="783"/>
      <c r="C11" s="1783"/>
      <c r="D11" s="784"/>
      <c r="E11" s="1784"/>
      <c r="F11" s="785"/>
      <c r="G11" s="786"/>
      <c r="H11" s="1050"/>
      <c r="I11" s="1051"/>
      <c r="J11" s="1052"/>
      <c r="K11" s="785"/>
      <c r="L11" s="786"/>
      <c r="M11" s="1050"/>
      <c r="N11" s="1051"/>
      <c r="O11" s="1052"/>
      <c r="P11" s="785"/>
      <c r="Q11" s="786"/>
      <c r="R11" s="787"/>
      <c r="S11" s="784"/>
      <c r="T11" s="788"/>
      <c r="U11" s="785"/>
      <c r="V11" s="761"/>
      <c r="W11" s="787"/>
      <c r="X11" s="784"/>
      <c r="Y11" s="788"/>
      <c r="Z11" s="785"/>
      <c r="AA11" s="761"/>
    </row>
    <row r="12" spans="1:27" ht="10.5" customHeight="1" x14ac:dyDescent="0.2">
      <c r="A12" s="2780" t="s">
        <v>313</v>
      </c>
      <c r="B12" s="2780"/>
      <c r="C12" s="1785"/>
      <c r="D12" s="789"/>
      <c r="E12" s="1786"/>
      <c r="F12" s="790"/>
      <c r="G12" s="786"/>
      <c r="H12" s="1053"/>
      <c r="I12" s="1054"/>
      <c r="J12" s="1055"/>
      <c r="K12" s="790"/>
      <c r="L12" s="786"/>
      <c r="M12" s="1053"/>
      <c r="N12" s="1054"/>
      <c r="O12" s="1055"/>
      <c r="P12" s="790"/>
      <c r="Q12" s="786"/>
      <c r="R12" s="791"/>
      <c r="S12" s="789"/>
      <c r="T12" s="792"/>
      <c r="U12" s="790"/>
      <c r="V12" s="761"/>
      <c r="W12" s="791"/>
      <c r="X12" s="789"/>
      <c r="Y12" s="792"/>
      <c r="Z12" s="790"/>
      <c r="AA12" s="761"/>
    </row>
    <row r="13" spans="1:27" ht="10.5" customHeight="1" x14ac:dyDescent="0.2">
      <c r="A13" s="774"/>
      <c r="B13" s="774" t="s">
        <v>348</v>
      </c>
      <c r="C13" s="1787">
        <v>0.1</v>
      </c>
      <c r="D13" s="775"/>
      <c r="E13" s="1788">
        <v>0.01</v>
      </c>
      <c r="F13" s="793"/>
      <c r="G13" s="777"/>
      <c r="H13" s="1056">
        <v>0.1</v>
      </c>
      <c r="I13" s="1046"/>
      <c r="J13" s="1057">
        <v>0.01</v>
      </c>
      <c r="K13" s="793"/>
      <c r="L13" s="777"/>
      <c r="M13" s="1056">
        <v>0.09</v>
      </c>
      <c r="N13" s="1046"/>
      <c r="O13" s="1057">
        <v>0.01</v>
      </c>
      <c r="P13" s="793"/>
      <c r="Q13" s="777"/>
      <c r="R13" s="794">
        <v>0.09</v>
      </c>
      <c r="S13" s="775"/>
      <c r="T13" s="795">
        <v>0.01</v>
      </c>
      <c r="U13" s="793"/>
      <c r="V13" s="761"/>
      <c r="W13" s="794">
        <v>0.09</v>
      </c>
      <c r="X13" s="775"/>
      <c r="Y13" s="795">
        <v>0.01</v>
      </c>
      <c r="Z13" s="793"/>
      <c r="AA13" s="761"/>
    </row>
    <row r="14" spans="1:27" ht="21" customHeight="1" x14ac:dyDescent="0.2">
      <c r="A14" s="774"/>
      <c r="B14" s="774" t="s">
        <v>1263</v>
      </c>
      <c r="C14" s="1789">
        <v>3.82</v>
      </c>
      <c r="D14" s="796"/>
      <c r="E14" s="1790">
        <v>2.82</v>
      </c>
      <c r="F14" s="793"/>
      <c r="G14" s="777"/>
      <c r="H14" s="1058">
        <v>3.72</v>
      </c>
      <c r="I14" s="1059"/>
      <c r="J14" s="1060">
        <v>2.46</v>
      </c>
      <c r="K14" s="793"/>
      <c r="L14" s="777"/>
      <c r="M14" s="1058">
        <v>3.83</v>
      </c>
      <c r="N14" s="1059"/>
      <c r="O14" s="1060">
        <v>2.8</v>
      </c>
      <c r="P14" s="793"/>
      <c r="Q14" s="777"/>
      <c r="R14" s="797">
        <v>3.7</v>
      </c>
      <c r="S14" s="796"/>
      <c r="T14" s="798">
        <v>2.78</v>
      </c>
      <c r="U14" s="793"/>
      <c r="V14" s="761"/>
      <c r="W14" s="797">
        <v>3.77</v>
      </c>
      <c r="X14" s="796"/>
      <c r="Y14" s="798">
        <v>2.8</v>
      </c>
      <c r="Z14" s="793"/>
      <c r="AA14" s="761"/>
    </row>
    <row r="15" spans="1:27" ht="10.5" customHeight="1" x14ac:dyDescent="0.2">
      <c r="A15" s="774"/>
      <c r="B15" s="774" t="s">
        <v>349</v>
      </c>
      <c r="C15" s="1791">
        <v>2.2999999999999998</v>
      </c>
      <c r="D15" s="799"/>
      <c r="E15" s="1792">
        <v>0.76</v>
      </c>
      <c r="F15" s="800"/>
      <c r="G15" s="801"/>
      <c r="H15" s="1061">
        <v>2.41</v>
      </c>
      <c r="I15" s="1062"/>
      <c r="J15" s="1063">
        <v>0.81</v>
      </c>
      <c r="K15" s="800"/>
      <c r="L15" s="801"/>
      <c r="M15" s="1061">
        <v>2.17</v>
      </c>
      <c r="N15" s="1062"/>
      <c r="O15" s="1063">
        <v>0.8</v>
      </c>
      <c r="P15" s="800"/>
      <c r="Q15" s="801"/>
      <c r="R15" s="802">
        <v>2.35</v>
      </c>
      <c r="S15" s="799"/>
      <c r="T15" s="803">
        <v>0.82</v>
      </c>
      <c r="U15" s="800"/>
      <c r="V15" s="767"/>
      <c r="W15" s="802">
        <v>2.4</v>
      </c>
      <c r="X15" s="799"/>
      <c r="Y15" s="803">
        <v>0.88</v>
      </c>
      <c r="Z15" s="800"/>
      <c r="AA15" s="767"/>
    </row>
    <row r="16" spans="1:27" ht="4.5" customHeight="1" x14ac:dyDescent="0.2">
      <c r="A16" s="805"/>
      <c r="B16" s="805"/>
      <c r="C16" s="805"/>
      <c r="D16" s="804"/>
      <c r="E16" s="805"/>
      <c r="F16" s="804"/>
      <c r="G16" s="805"/>
      <c r="H16" s="805"/>
      <c r="I16" s="804"/>
      <c r="J16" s="805"/>
      <c r="K16" s="804"/>
      <c r="L16" s="805"/>
      <c r="M16" s="805"/>
      <c r="N16" s="804"/>
      <c r="O16" s="805"/>
      <c r="P16" s="804"/>
      <c r="Q16" s="805"/>
      <c r="R16" s="805"/>
      <c r="S16" s="804"/>
      <c r="T16" s="805"/>
      <c r="U16" s="804"/>
      <c r="V16" s="747"/>
      <c r="W16" s="805"/>
      <c r="X16" s="804"/>
      <c r="Y16" s="805"/>
      <c r="Z16" s="804"/>
      <c r="AA16" s="747"/>
    </row>
    <row r="17" spans="1:27" ht="9.75" customHeight="1" x14ac:dyDescent="0.2">
      <c r="A17" s="806" t="s">
        <v>907</v>
      </c>
      <c r="B17" s="2781" t="s">
        <v>1381</v>
      </c>
      <c r="C17" s="2781"/>
      <c r="D17" s="2781"/>
      <c r="E17" s="2781"/>
      <c r="F17" s="2781"/>
      <c r="G17" s="2781"/>
      <c r="H17" s="2781"/>
      <c r="I17" s="2781"/>
      <c r="J17" s="2781"/>
      <c r="K17" s="2781"/>
      <c r="L17" s="2781"/>
      <c r="M17" s="2781"/>
      <c r="N17" s="2781"/>
      <c r="O17" s="2781"/>
      <c r="P17" s="2781"/>
      <c r="Q17" s="2781"/>
      <c r="R17" s="2781"/>
      <c r="S17" s="2781"/>
      <c r="T17" s="2781"/>
      <c r="U17" s="2781"/>
      <c r="V17" s="2781"/>
      <c r="X17" s="260"/>
      <c r="Z17" s="258"/>
      <c r="AA17" s="260"/>
    </row>
    <row r="18" spans="1:27" ht="14.25" customHeight="1" x14ac:dyDescent="0.2">
      <c r="A18" s="805"/>
      <c r="B18" s="2781"/>
      <c r="C18" s="2781"/>
      <c r="D18" s="2781"/>
      <c r="E18" s="2781"/>
      <c r="F18" s="2781"/>
      <c r="G18" s="2781"/>
      <c r="H18" s="2781"/>
      <c r="I18" s="2781"/>
      <c r="J18" s="2781"/>
      <c r="K18" s="2781"/>
      <c r="L18" s="2781"/>
      <c r="M18" s="2781"/>
      <c r="N18" s="2781"/>
      <c r="O18" s="2781"/>
      <c r="P18" s="2781"/>
      <c r="Q18" s="2781"/>
      <c r="R18" s="2781"/>
      <c r="S18" s="2781"/>
      <c r="T18" s="2781"/>
      <c r="U18" s="2781"/>
      <c r="V18" s="2781"/>
      <c r="X18" s="260"/>
      <c r="Z18" s="258"/>
      <c r="AA18" s="260"/>
    </row>
    <row r="19" spans="1:27" ht="9" customHeight="1" x14ac:dyDescent="0.2">
      <c r="A19" s="805"/>
      <c r="B19" s="2782" t="s">
        <v>350</v>
      </c>
      <c r="C19" s="2782"/>
      <c r="D19" s="2783"/>
      <c r="E19" s="2782"/>
      <c r="F19" s="2783"/>
      <c r="G19" s="2782"/>
      <c r="H19" s="2782"/>
      <c r="I19" s="2783"/>
      <c r="J19" s="2782"/>
      <c r="K19" s="2783"/>
      <c r="L19" s="2782"/>
      <c r="M19" s="2782"/>
      <c r="N19" s="2783"/>
      <c r="O19" s="2782"/>
      <c r="P19" s="2783"/>
      <c r="Q19" s="2782"/>
      <c r="R19" s="2782"/>
      <c r="S19" s="2783"/>
      <c r="T19" s="2782"/>
      <c r="U19" s="2783"/>
      <c r="V19" s="2782"/>
      <c r="X19" s="260"/>
      <c r="Z19" s="258"/>
      <c r="AA19" s="260"/>
    </row>
    <row r="20" spans="1:27" ht="28.5" customHeight="1" x14ac:dyDescent="0.2">
      <c r="A20" s="805"/>
      <c r="B20" s="2781" t="s">
        <v>1122</v>
      </c>
      <c r="C20" s="2781"/>
      <c r="D20" s="2784"/>
      <c r="E20" s="2781"/>
      <c r="F20" s="2784"/>
      <c r="G20" s="2781"/>
      <c r="H20" s="2781"/>
      <c r="I20" s="2784"/>
      <c r="J20" s="2781"/>
      <c r="K20" s="2784"/>
      <c r="L20" s="2781"/>
      <c r="M20" s="2781"/>
      <c r="N20" s="2784"/>
      <c r="O20" s="2781"/>
      <c r="P20" s="2784"/>
      <c r="Q20" s="2781"/>
      <c r="R20" s="2781"/>
      <c r="S20" s="2784"/>
      <c r="T20" s="2781"/>
      <c r="U20" s="2784"/>
      <c r="V20" s="2781"/>
      <c r="X20" s="260"/>
      <c r="Z20" s="258"/>
      <c r="AA20" s="260"/>
    </row>
  </sheetData>
  <mergeCells count="12">
    <mergeCell ref="A7:B7"/>
    <mergeCell ref="A12:B12"/>
    <mergeCell ref="B17:V18"/>
    <mergeCell ref="B19:V19"/>
    <mergeCell ref="B20:V20"/>
    <mergeCell ref="W3:AA3"/>
    <mergeCell ref="A1:AA1"/>
    <mergeCell ref="A3:B3"/>
    <mergeCell ref="C3:G3"/>
    <mergeCell ref="H3:L3"/>
    <mergeCell ref="M3:Q3"/>
    <mergeCell ref="R3:V3"/>
  </mergeCells>
  <printOptions horizontalCentered="1"/>
  <pageMargins left="0.23622047244094491" right="0.23622047244094491" top="0.31496062992125984" bottom="0.23622047244094491" header="0.11811023622047245" footer="0.11811023622047245"/>
  <pageSetup scale="84"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zoomScaleNormal="100" zoomScaleSheetLayoutView="100" workbookViewId="0">
      <selection activeCell="A29" sqref="A29:C29"/>
    </sheetView>
  </sheetViews>
  <sheetFormatPr defaultColWidth="8.42578125" defaultRowHeight="12.75" x14ac:dyDescent="0.2"/>
  <cols>
    <col min="1" max="1" width="4.140625" style="258" customWidth="1"/>
    <col min="2" max="2" width="2.140625" style="258" customWidth="1"/>
    <col min="3" max="3" width="44.5703125" style="258" customWidth="1"/>
    <col min="4" max="4" width="8.85546875" style="258" customWidth="1"/>
    <col min="5" max="5" width="7.7109375" style="258" customWidth="1"/>
    <col min="6" max="6" width="2.140625" style="258" bestFit="1" customWidth="1"/>
    <col min="7" max="7" width="8.5703125" style="258" customWidth="1"/>
    <col min="8" max="8" width="7.7109375" style="258" customWidth="1"/>
    <col min="9" max="9" width="8.140625" style="258" customWidth="1"/>
    <col min="10" max="10" width="7.7109375" style="258" customWidth="1"/>
    <col min="11" max="12" width="1.28515625" style="258" customWidth="1"/>
    <col min="13" max="13" width="7.7109375" style="258" customWidth="1"/>
    <col min="14" max="14" width="7.140625" style="258" customWidth="1"/>
    <col min="15" max="15" width="2.140625" style="258" bestFit="1" customWidth="1"/>
    <col min="16" max="16" width="7.7109375" style="258" customWidth="1"/>
    <col min="17" max="17" width="7.5703125" style="258" customWidth="1"/>
    <col min="18" max="18" width="7.7109375" style="258" customWidth="1"/>
    <col min="19" max="19" width="7.140625" style="258" customWidth="1"/>
    <col min="20" max="20" width="1.28515625" style="258" customWidth="1"/>
    <col min="21" max="21" width="8.42578125" style="258" customWidth="1"/>
    <col min="22" max="22" width="8.42578125" style="260" customWidth="1"/>
    <col min="23" max="24" width="8.42578125" style="258" customWidth="1"/>
    <col min="25" max="25" width="8.42578125" style="260" customWidth="1"/>
    <col min="26" max="27" width="8.42578125" style="258" customWidth="1"/>
    <col min="28" max="28" width="8.42578125" style="260" customWidth="1"/>
    <col min="29" max="30" width="8.42578125" style="258" customWidth="1"/>
    <col min="31" max="31" width="8.42578125" style="260" customWidth="1"/>
    <col min="32" max="33" width="8.42578125" style="258" customWidth="1"/>
    <col min="34" max="34" width="8.42578125" style="260" customWidth="1"/>
    <col min="35" max="35" width="8.42578125" style="258" customWidth="1"/>
    <col min="36" max="16384" width="8.42578125" style="258"/>
  </cols>
  <sheetData>
    <row r="1" spans="1:20" ht="18.75" customHeight="1" x14ac:dyDescent="0.2">
      <c r="A1" s="2728" t="s">
        <v>1232</v>
      </c>
      <c r="B1" s="2728"/>
      <c r="C1" s="2728"/>
      <c r="D1" s="2728"/>
      <c r="E1" s="2728"/>
      <c r="F1" s="2728"/>
      <c r="G1" s="2728"/>
      <c r="H1" s="2728"/>
      <c r="I1" s="2728"/>
      <c r="J1" s="2728"/>
      <c r="K1" s="2728"/>
      <c r="L1" s="2728"/>
      <c r="M1" s="2728"/>
      <c r="N1" s="2728"/>
      <c r="O1" s="2728"/>
      <c r="P1" s="2728"/>
      <c r="Q1" s="2728"/>
      <c r="R1" s="2728"/>
      <c r="S1" s="2728"/>
      <c r="T1" s="2728"/>
    </row>
    <row r="2" spans="1:20" ht="10.5" customHeight="1" x14ac:dyDescent="0.2">
      <c r="A2" s="670"/>
      <c r="B2" s="670"/>
      <c r="C2" s="670"/>
      <c r="D2" s="671"/>
      <c r="E2" s="671"/>
      <c r="F2" s="671"/>
      <c r="G2" s="671"/>
      <c r="H2" s="671"/>
      <c r="I2" s="671"/>
      <c r="J2" s="671"/>
      <c r="K2" s="671"/>
      <c r="L2" s="671"/>
      <c r="M2" s="671"/>
      <c r="N2" s="671"/>
      <c r="O2" s="671"/>
      <c r="P2" s="671"/>
      <c r="Q2" s="671"/>
      <c r="R2" s="671"/>
      <c r="S2" s="671"/>
      <c r="T2" s="671"/>
    </row>
    <row r="3" spans="1:20" ht="11.25" customHeight="1" x14ac:dyDescent="0.2">
      <c r="A3" s="2786"/>
      <c r="B3" s="2786"/>
      <c r="C3" s="2786"/>
      <c r="D3" s="2788" t="s">
        <v>1274</v>
      </c>
      <c r="E3" s="2789"/>
      <c r="F3" s="2789"/>
      <c r="G3" s="2789"/>
      <c r="H3" s="2789"/>
      <c r="I3" s="2789"/>
      <c r="J3" s="2789"/>
      <c r="K3" s="2790"/>
      <c r="L3" s="672"/>
      <c r="M3" s="2791" t="s">
        <v>949</v>
      </c>
      <c r="N3" s="2792"/>
      <c r="O3" s="2792"/>
      <c r="P3" s="2792"/>
      <c r="Q3" s="2792"/>
      <c r="R3" s="2792"/>
      <c r="S3" s="2792"/>
      <c r="T3" s="673"/>
    </row>
    <row r="4" spans="1:20" ht="12" customHeight="1" x14ac:dyDescent="0.2">
      <c r="A4" s="672"/>
      <c r="B4" s="672"/>
      <c r="C4" s="672"/>
      <c r="D4" s="674" t="s">
        <v>351</v>
      </c>
      <c r="E4" s="675" t="s">
        <v>352</v>
      </c>
      <c r="F4" s="675"/>
      <c r="G4" s="675" t="s">
        <v>353</v>
      </c>
      <c r="H4" s="676"/>
      <c r="I4" s="677"/>
      <c r="J4" s="675"/>
      <c r="K4" s="678"/>
      <c r="L4" s="679"/>
      <c r="M4" s="680" t="s">
        <v>351</v>
      </c>
      <c r="N4" s="681" t="s">
        <v>352</v>
      </c>
      <c r="O4" s="675"/>
      <c r="P4" s="681" t="s">
        <v>353</v>
      </c>
      <c r="Q4" s="682"/>
      <c r="R4" s="683"/>
      <c r="S4" s="681"/>
      <c r="T4" s="684"/>
    </row>
    <row r="5" spans="1:20" ht="11.25" customHeight="1" x14ac:dyDescent="0.2">
      <c r="A5" s="672"/>
      <c r="B5" s="672"/>
      <c r="C5" s="672"/>
      <c r="D5" s="685" t="s">
        <v>354</v>
      </c>
      <c r="E5" s="677" t="s">
        <v>355</v>
      </c>
      <c r="F5" s="677"/>
      <c r="G5" s="677" t="s">
        <v>354</v>
      </c>
      <c r="H5" s="677" t="s">
        <v>356</v>
      </c>
      <c r="I5" s="677" t="s">
        <v>357</v>
      </c>
      <c r="J5" s="677" t="s">
        <v>357</v>
      </c>
      <c r="K5" s="684"/>
      <c r="L5" s="679"/>
      <c r="M5" s="686" t="s">
        <v>354</v>
      </c>
      <c r="N5" s="683" t="s">
        <v>355</v>
      </c>
      <c r="O5" s="677"/>
      <c r="P5" s="683" t="s">
        <v>354</v>
      </c>
      <c r="Q5" s="683" t="s">
        <v>356</v>
      </c>
      <c r="R5" s="683" t="s">
        <v>357</v>
      </c>
      <c r="S5" s="683" t="s">
        <v>357</v>
      </c>
      <c r="T5" s="684"/>
    </row>
    <row r="6" spans="1:20" ht="11.25" customHeight="1" x14ac:dyDescent="0.2">
      <c r="A6" s="687"/>
      <c r="B6" s="687"/>
      <c r="C6" s="687"/>
      <c r="D6" s="688" t="s">
        <v>358</v>
      </c>
      <c r="E6" s="689" t="s">
        <v>359</v>
      </c>
      <c r="F6" s="690" t="s">
        <v>908</v>
      </c>
      <c r="G6" s="689" t="s">
        <v>358</v>
      </c>
      <c r="H6" s="689" t="s">
        <v>360</v>
      </c>
      <c r="I6" s="689" t="s">
        <v>358</v>
      </c>
      <c r="J6" s="689" t="s">
        <v>361</v>
      </c>
      <c r="K6" s="691"/>
      <c r="L6" s="692"/>
      <c r="M6" s="693" t="s">
        <v>358</v>
      </c>
      <c r="N6" s="694" t="s">
        <v>359</v>
      </c>
      <c r="O6" s="690" t="s">
        <v>908</v>
      </c>
      <c r="P6" s="694" t="s">
        <v>358</v>
      </c>
      <c r="Q6" s="694" t="s">
        <v>360</v>
      </c>
      <c r="R6" s="694" t="s">
        <v>358</v>
      </c>
      <c r="S6" s="694" t="s">
        <v>361</v>
      </c>
      <c r="T6" s="691"/>
    </row>
    <row r="7" spans="1:20" ht="10.5" customHeight="1" x14ac:dyDescent="0.2">
      <c r="A7" s="2793" t="s">
        <v>1231</v>
      </c>
      <c r="B7" s="2793"/>
      <c r="C7" s="2794"/>
      <c r="D7" s="695"/>
      <c r="E7" s="696"/>
      <c r="F7" s="696"/>
      <c r="G7" s="696"/>
      <c r="H7" s="696"/>
      <c r="I7" s="696"/>
      <c r="J7" s="696"/>
      <c r="K7" s="697"/>
      <c r="L7" s="695"/>
      <c r="M7" s="698"/>
      <c r="N7" s="699"/>
      <c r="O7" s="696"/>
      <c r="P7" s="699"/>
      <c r="Q7" s="699"/>
      <c r="R7" s="699"/>
      <c r="S7" s="699"/>
      <c r="T7" s="697"/>
    </row>
    <row r="8" spans="1:20" ht="10.5" customHeight="1" x14ac:dyDescent="0.2">
      <c r="A8" s="700"/>
      <c r="B8" s="2787" t="s">
        <v>306</v>
      </c>
      <c r="C8" s="2787"/>
      <c r="D8" s="1793">
        <v>2.75</v>
      </c>
      <c r="E8" s="701">
        <v>0.38</v>
      </c>
      <c r="F8" s="701"/>
      <c r="G8" s="701">
        <v>37.06</v>
      </c>
      <c r="H8" s="701">
        <v>32.61</v>
      </c>
      <c r="I8" s="701">
        <v>77.25</v>
      </c>
      <c r="J8" s="701">
        <v>88.19</v>
      </c>
      <c r="K8" s="702"/>
      <c r="L8" s="703"/>
      <c r="M8" s="1064">
        <v>2.91</v>
      </c>
      <c r="N8" s="1065">
        <v>0.33</v>
      </c>
      <c r="O8" s="1065"/>
      <c r="P8" s="1065">
        <v>37.29</v>
      </c>
      <c r="Q8" s="1065">
        <v>32.299999999999997</v>
      </c>
      <c r="R8" s="1065">
        <v>77.540000000000006</v>
      </c>
      <c r="S8" s="1065">
        <v>84.85</v>
      </c>
      <c r="T8" s="706"/>
    </row>
    <row r="9" spans="1:20" ht="10.5" customHeight="1" x14ac:dyDescent="0.2">
      <c r="A9" s="700"/>
      <c r="B9" s="2785" t="s">
        <v>347</v>
      </c>
      <c r="C9" s="2785"/>
      <c r="D9" s="1793">
        <v>1.1100000000000001</v>
      </c>
      <c r="E9" s="701">
        <v>0.18</v>
      </c>
      <c r="F9" s="701"/>
      <c r="G9" s="701">
        <v>0</v>
      </c>
      <c r="H9" s="701">
        <v>0</v>
      </c>
      <c r="I9" s="701">
        <v>93.03</v>
      </c>
      <c r="J9" s="701">
        <v>95.05</v>
      </c>
      <c r="K9" s="707"/>
      <c r="L9" s="708"/>
      <c r="M9" s="1064">
        <v>1.06</v>
      </c>
      <c r="N9" s="1065">
        <v>0.06</v>
      </c>
      <c r="O9" s="1065"/>
      <c r="P9" s="1065">
        <v>0</v>
      </c>
      <c r="Q9" s="1065">
        <v>0</v>
      </c>
      <c r="R9" s="1065">
        <v>93.03</v>
      </c>
      <c r="S9" s="1065">
        <v>59.59</v>
      </c>
      <c r="T9" s="706"/>
    </row>
    <row r="10" spans="1:20" ht="10.5" customHeight="1" x14ac:dyDescent="0.2">
      <c r="A10" s="700"/>
      <c r="B10" s="2785" t="s">
        <v>311</v>
      </c>
      <c r="C10" s="2785"/>
      <c r="D10" s="1793">
        <v>1.17</v>
      </c>
      <c r="E10" s="701">
        <v>0</v>
      </c>
      <c r="F10" s="701"/>
      <c r="G10" s="701" t="s">
        <v>133</v>
      </c>
      <c r="H10" s="701" t="s">
        <v>133</v>
      </c>
      <c r="I10" s="701">
        <v>93.46</v>
      </c>
      <c r="J10" s="701" t="s">
        <v>133</v>
      </c>
      <c r="K10" s="707"/>
      <c r="L10" s="708"/>
      <c r="M10" s="1064">
        <v>1</v>
      </c>
      <c r="N10" s="1065">
        <v>0</v>
      </c>
      <c r="O10" s="1065"/>
      <c r="P10" s="1065" t="s">
        <v>133</v>
      </c>
      <c r="Q10" s="1065" t="s">
        <v>133</v>
      </c>
      <c r="R10" s="1065">
        <v>88.05</v>
      </c>
      <c r="S10" s="1065" t="s">
        <v>133</v>
      </c>
      <c r="T10" s="706"/>
    </row>
    <row r="11" spans="1:20" ht="10.5" customHeight="1" x14ac:dyDescent="0.2">
      <c r="A11" s="709"/>
      <c r="B11" s="709"/>
      <c r="C11" s="709"/>
      <c r="D11" s="1794"/>
      <c r="E11" s="710"/>
      <c r="F11" s="710"/>
      <c r="G11" s="710"/>
      <c r="H11" s="710"/>
      <c r="I11" s="710"/>
      <c r="J11" s="710"/>
      <c r="K11" s="711"/>
      <c r="L11" s="712"/>
      <c r="M11" s="1066"/>
      <c r="N11" s="1067"/>
      <c r="O11" s="1067"/>
      <c r="P11" s="1067"/>
      <c r="Q11" s="1067"/>
      <c r="R11" s="1067"/>
      <c r="S11" s="1067"/>
      <c r="T11" s="706"/>
    </row>
    <row r="12" spans="1:20" ht="10.5" customHeight="1" x14ac:dyDescent="0.2">
      <c r="A12" s="2793" t="s">
        <v>1398</v>
      </c>
      <c r="B12" s="2793"/>
      <c r="C12" s="2793"/>
      <c r="D12" s="1795"/>
      <c r="E12" s="715"/>
      <c r="F12" s="715"/>
      <c r="G12" s="715"/>
      <c r="H12" s="715"/>
      <c r="I12" s="715"/>
      <c r="J12" s="715"/>
      <c r="K12" s="711"/>
      <c r="L12" s="712"/>
      <c r="M12" s="1068"/>
      <c r="N12" s="1069"/>
      <c r="O12" s="1069"/>
      <c r="P12" s="1069"/>
      <c r="Q12" s="1069"/>
      <c r="R12" s="1069"/>
      <c r="S12" s="1069"/>
      <c r="T12" s="706"/>
    </row>
    <row r="13" spans="1:20" ht="10.5" customHeight="1" x14ac:dyDescent="0.2">
      <c r="A13" s="718"/>
      <c r="B13" s="2786" t="s">
        <v>348</v>
      </c>
      <c r="C13" s="2786"/>
      <c r="D13" s="1795"/>
      <c r="E13" s="715"/>
      <c r="F13" s="715"/>
      <c r="G13" s="715"/>
      <c r="H13" s="715"/>
      <c r="I13" s="715"/>
      <c r="J13" s="715"/>
      <c r="K13" s="711"/>
      <c r="L13" s="712"/>
      <c r="M13" s="1068"/>
      <c r="N13" s="1069"/>
      <c r="O13" s="1069"/>
      <c r="P13" s="1069"/>
      <c r="Q13" s="1069"/>
      <c r="R13" s="1069"/>
      <c r="S13" s="1069"/>
      <c r="T13" s="706"/>
    </row>
    <row r="14" spans="1:20" ht="10.5" customHeight="1" x14ac:dyDescent="0.2">
      <c r="A14" s="700"/>
      <c r="B14" s="700"/>
      <c r="C14" s="719" t="s">
        <v>362</v>
      </c>
      <c r="D14" s="1793">
        <v>0.47</v>
      </c>
      <c r="E14" s="701">
        <v>0.41</v>
      </c>
      <c r="F14" s="701"/>
      <c r="G14" s="701">
        <v>21.71</v>
      </c>
      <c r="H14" s="701">
        <v>9.83</v>
      </c>
      <c r="I14" s="701" t="s">
        <v>133</v>
      </c>
      <c r="J14" s="701" t="s">
        <v>133</v>
      </c>
      <c r="K14" s="707"/>
      <c r="L14" s="708"/>
      <c r="M14" s="1064">
        <v>0.48</v>
      </c>
      <c r="N14" s="1065">
        <v>0.4</v>
      </c>
      <c r="O14" s="1065"/>
      <c r="P14" s="1065">
        <v>21.4</v>
      </c>
      <c r="Q14" s="1065">
        <v>8.4499999999999993</v>
      </c>
      <c r="R14" s="1065" t="s">
        <v>133</v>
      </c>
      <c r="S14" s="1065" t="s">
        <v>133</v>
      </c>
      <c r="T14" s="706"/>
    </row>
    <row r="15" spans="1:20" ht="10.5" customHeight="1" x14ac:dyDescent="0.2">
      <c r="A15" s="700"/>
      <c r="B15" s="700"/>
      <c r="C15" s="722" t="s">
        <v>363</v>
      </c>
      <c r="D15" s="1793">
        <v>0.57999999999999996</v>
      </c>
      <c r="E15" s="701">
        <v>0.54</v>
      </c>
      <c r="F15" s="701"/>
      <c r="G15" s="701" t="s">
        <v>133</v>
      </c>
      <c r="H15" s="701" t="s">
        <v>133</v>
      </c>
      <c r="I15" s="701" t="s">
        <v>133</v>
      </c>
      <c r="J15" s="701" t="s">
        <v>133</v>
      </c>
      <c r="K15" s="707"/>
      <c r="L15" s="708"/>
      <c r="M15" s="1064">
        <v>0.57999999999999996</v>
      </c>
      <c r="N15" s="1065">
        <v>0.55000000000000004</v>
      </c>
      <c r="O15" s="1065"/>
      <c r="P15" s="1065" t="s">
        <v>133</v>
      </c>
      <c r="Q15" s="1065" t="s">
        <v>133</v>
      </c>
      <c r="R15" s="1065" t="s">
        <v>133</v>
      </c>
      <c r="S15" s="1065" t="s">
        <v>133</v>
      </c>
      <c r="T15" s="706"/>
    </row>
    <row r="16" spans="1:20" ht="10.5" customHeight="1" x14ac:dyDescent="0.2">
      <c r="A16" s="700"/>
      <c r="B16" s="700"/>
      <c r="C16" s="700" t="s">
        <v>364</v>
      </c>
      <c r="D16" s="1793">
        <v>0.21</v>
      </c>
      <c r="E16" s="701">
        <v>0.21</v>
      </c>
      <c r="F16" s="701"/>
      <c r="G16" s="701">
        <v>39.35</v>
      </c>
      <c r="H16" s="701">
        <v>9.06</v>
      </c>
      <c r="I16" s="701">
        <v>96.73</v>
      </c>
      <c r="J16" s="701">
        <v>94.82</v>
      </c>
      <c r="K16" s="702"/>
      <c r="L16" s="703"/>
      <c r="M16" s="1064">
        <v>0.21</v>
      </c>
      <c r="N16" s="1065">
        <v>0.2</v>
      </c>
      <c r="O16" s="1065"/>
      <c r="P16" s="1065">
        <v>42.2</v>
      </c>
      <c r="Q16" s="1065">
        <v>9.23</v>
      </c>
      <c r="R16" s="1065">
        <v>95.62</v>
      </c>
      <c r="S16" s="1065">
        <v>93.06</v>
      </c>
      <c r="T16" s="706"/>
    </row>
    <row r="17" spans="1:20" ht="10.5" customHeight="1" x14ac:dyDescent="0.2">
      <c r="A17" s="700"/>
      <c r="B17" s="2785" t="s">
        <v>315</v>
      </c>
      <c r="C17" s="2785"/>
      <c r="D17" s="1793">
        <v>1.33</v>
      </c>
      <c r="E17" s="701">
        <v>1.1100000000000001</v>
      </c>
      <c r="F17" s="701"/>
      <c r="G17" s="701">
        <v>91.04</v>
      </c>
      <c r="H17" s="701">
        <v>85.16</v>
      </c>
      <c r="I17" s="701">
        <v>103.74</v>
      </c>
      <c r="J17" s="701">
        <v>97.83</v>
      </c>
      <c r="K17" s="702"/>
      <c r="L17" s="703"/>
      <c r="M17" s="1064">
        <v>1.32</v>
      </c>
      <c r="N17" s="1065">
        <v>1.1200000000000001</v>
      </c>
      <c r="O17" s="1065"/>
      <c r="P17" s="1065">
        <v>90.89</v>
      </c>
      <c r="Q17" s="1065">
        <v>85.92</v>
      </c>
      <c r="R17" s="1065">
        <v>101.69</v>
      </c>
      <c r="S17" s="1065">
        <v>92.01</v>
      </c>
      <c r="T17" s="706"/>
    </row>
    <row r="18" spans="1:20" ht="10.5" customHeight="1" x14ac:dyDescent="0.2">
      <c r="A18" s="700"/>
      <c r="B18" s="2785" t="s">
        <v>349</v>
      </c>
      <c r="C18" s="2785"/>
      <c r="D18" s="1796">
        <v>2.21</v>
      </c>
      <c r="E18" s="723">
        <v>1.76</v>
      </c>
      <c r="F18" s="723"/>
      <c r="G18" s="723">
        <v>84.04</v>
      </c>
      <c r="H18" s="723">
        <v>70</v>
      </c>
      <c r="I18" s="1797">
        <v>114.68</v>
      </c>
      <c r="J18" s="701">
        <v>112.44</v>
      </c>
      <c r="K18" s="724"/>
      <c r="L18" s="703"/>
      <c r="M18" s="1070">
        <v>2.2400000000000002</v>
      </c>
      <c r="N18" s="1071">
        <v>1.75</v>
      </c>
      <c r="O18" s="1071"/>
      <c r="P18" s="1071">
        <v>81.569999999999993</v>
      </c>
      <c r="Q18" s="1071">
        <v>70.75</v>
      </c>
      <c r="R18" s="1072">
        <v>105.31</v>
      </c>
      <c r="S18" s="1072">
        <v>106.26</v>
      </c>
      <c r="T18" s="728"/>
    </row>
    <row r="19" spans="1:20" ht="10.5" customHeight="1" x14ac:dyDescent="0.2">
      <c r="A19" s="729"/>
      <c r="B19" s="729"/>
      <c r="C19" s="729"/>
      <c r="D19" s="730"/>
      <c r="E19" s="730"/>
      <c r="F19" s="730"/>
      <c r="G19" s="730"/>
      <c r="H19" s="730"/>
      <c r="I19" s="730"/>
      <c r="J19" s="731"/>
      <c r="K19" s="730"/>
      <c r="L19" s="730"/>
      <c r="M19" s="732"/>
      <c r="N19" s="732"/>
      <c r="O19" s="730"/>
      <c r="P19" s="732"/>
      <c r="Q19" s="732"/>
      <c r="R19" s="732"/>
      <c r="S19" s="732"/>
      <c r="T19" s="730"/>
    </row>
    <row r="20" spans="1:20" ht="11.25" customHeight="1" x14ac:dyDescent="0.2">
      <c r="A20" s="2786"/>
      <c r="B20" s="2786"/>
      <c r="C20" s="2786"/>
      <c r="D20" s="2791" t="s">
        <v>102</v>
      </c>
      <c r="E20" s="2792"/>
      <c r="F20" s="2792"/>
      <c r="G20" s="2792"/>
      <c r="H20" s="2792"/>
      <c r="I20" s="2792"/>
      <c r="J20" s="2792"/>
      <c r="K20" s="2795"/>
      <c r="L20" s="672"/>
      <c r="M20" s="2791" t="s">
        <v>103</v>
      </c>
      <c r="N20" s="2792"/>
      <c r="O20" s="2792"/>
      <c r="P20" s="2792"/>
      <c r="Q20" s="2792"/>
      <c r="R20" s="2792"/>
      <c r="S20" s="2792"/>
      <c r="T20" s="673"/>
    </row>
    <row r="21" spans="1:20" ht="12" customHeight="1" x14ac:dyDescent="0.2">
      <c r="A21" s="672"/>
      <c r="B21" s="672"/>
      <c r="C21" s="672"/>
      <c r="D21" s="680" t="s">
        <v>351</v>
      </c>
      <c r="E21" s="681" t="s">
        <v>352</v>
      </c>
      <c r="F21" s="681"/>
      <c r="G21" s="681" t="s">
        <v>353</v>
      </c>
      <c r="H21" s="682"/>
      <c r="I21" s="683"/>
      <c r="J21" s="681"/>
      <c r="K21" s="733"/>
      <c r="L21" s="678"/>
      <c r="M21" s="680" t="s">
        <v>351</v>
      </c>
      <c r="N21" s="681" t="s">
        <v>352</v>
      </c>
      <c r="O21" s="681"/>
      <c r="P21" s="681" t="s">
        <v>353</v>
      </c>
      <c r="Q21" s="682"/>
      <c r="R21" s="683"/>
      <c r="S21" s="681"/>
      <c r="T21" s="684"/>
    </row>
    <row r="22" spans="1:20" ht="11.25" customHeight="1" x14ac:dyDescent="0.2">
      <c r="A22" s="672"/>
      <c r="B22" s="672"/>
      <c r="C22" s="672"/>
      <c r="D22" s="686" t="s">
        <v>354</v>
      </c>
      <c r="E22" s="683" t="s">
        <v>355</v>
      </c>
      <c r="F22" s="683"/>
      <c r="G22" s="683" t="s">
        <v>354</v>
      </c>
      <c r="H22" s="683" t="s">
        <v>356</v>
      </c>
      <c r="I22" s="683" t="s">
        <v>357</v>
      </c>
      <c r="J22" s="683" t="s">
        <v>357</v>
      </c>
      <c r="K22" s="734"/>
      <c r="L22" s="678"/>
      <c r="M22" s="686" t="s">
        <v>354</v>
      </c>
      <c r="N22" s="683" t="s">
        <v>355</v>
      </c>
      <c r="O22" s="683"/>
      <c r="P22" s="683" t="s">
        <v>354</v>
      </c>
      <c r="Q22" s="683" t="s">
        <v>356</v>
      </c>
      <c r="R22" s="683" t="s">
        <v>357</v>
      </c>
      <c r="S22" s="683" t="s">
        <v>357</v>
      </c>
      <c r="T22" s="684"/>
    </row>
    <row r="23" spans="1:20" ht="11.25" customHeight="1" x14ac:dyDescent="0.2">
      <c r="A23" s="687"/>
      <c r="B23" s="687"/>
      <c r="C23" s="687"/>
      <c r="D23" s="693" t="s">
        <v>358</v>
      </c>
      <c r="E23" s="694" t="s">
        <v>359</v>
      </c>
      <c r="F23" s="690" t="s">
        <v>908</v>
      </c>
      <c r="G23" s="694" t="s">
        <v>358</v>
      </c>
      <c r="H23" s="694" t="s">
        <v>360</v>
      </c>
      <c r="I23" s="694" t="s">
        <v>358</v>
      </c>
      <c r="J23" s="694" t="s">
        <v>361</v>
      </c>
      <c r="K23" s="735"/>
      <c r="L23" s="736"/>
      <c r="M23" s="693" t="s">
        <v>358</v>
      </c>
      <c r="N23" s="694" t="s">
        <v>359</v>
      </c>
      <c r="O23" s="690" t="s">
        <v>908</v>
      </c>
      <c r="P23" s="694" t="s">
        <v>358</v>
      </c>
      <c r="Q23" s="694" t="s">
        <v>360</v>
      </c>
      <c r="R23" s="694" t="s">
        <v>358</v>
      </c>
      <c r="S23" s="694" t="s">
        <v>361</v>
      </c>
      <c r="T23" s="691"/>
    </row>
    <row r="24" spans="1:20" ht="10.5" customHeight="1" x14ac:dyDescent="0.2">
      <c r="A24" s="2793" t="s">
        <v>1231</v>
      </c>
      <c r="B24" s="2793"/>
      <c r="C24" s="2794"/>
      <c r="D24" s="698"/>
      <c r="E24" s="699"/>
      <c r="F24" s="699"/>
      <c r="G24" s="699"/>
      <c r="H24" s="699"/>
      <c r="I24" s="699"/>
      <c r="J24" s="699"/>
      <c r="K24" s="737"/>
      <c r="L24" s="696"/>
      <c r="M24" s="698"/>
      <c r="N24" s="699"/>
      <c r="O24" s="699"/>
      <c r="P24" s="699"/>
      <c r="Q24" s="699"/>
      <c r="R24" s="699"/>
      <c r="S24" s="699"/>
      <c r="T24" s="697"/>
    </row>
    <row r="25" spans="1:20" ht="10.5" customHeight="1" x14ac:dyDescent="0.2">
      <c r="A25" s="700"/>
      <c r="B25" s="2787" t="s">
        <v>306</v>
      </c>
      <c r="C25" s="2787"/>
      <c r="D25" s="1064">
        <v>2.79</v>
      </c>
      <c r="E25" s="1065">
        <v>0.35</v>
      </c>
      <c r="F25" s="1065"/>
      <c r="G25" s="1065">
        <v>32.58</v>
      </c>
      <c r="H25" s="1065">
        <v>28.49</v>
      </c>
      <c r="I25" s="1065">
        <v>77.91</v>
      </c>
      <c r="J25" s="1065">
        <v>73.83</v>
      </c>
      <c r="K25" s="738"/>
      <c r="L25" s="730"/>
      <c r="M25" s="704">
        <v>2.94</v>
      </c>
      <c r="N25" s="705">
        <v>0.47</v>
      </c>
      <c r="O25" s="701"/>
      <c r="P25" s="705">
        <v>31.8</v>
      </c>
      <c r="Q25" s="705">
        <v>29.1</v>
      </c>
      <c r="R25" s="705">
        <v>74.489999999999995</v>
      </c>
      <c r="S25" s="705">
        <v>62.87</v>
      </c>
      <c r="T25" s="706"/>
    </row>
    <row r="26" spans="1:20" ht="10.5" customHeight="1" x14ac:dyDescent="0.2">
      <c r="A26" s="700"/>
      <c r="B26" s="2785" t="s">
        <v>347</v>
      </c>
      <c r="C26" s="2785"/>
      <c r="D26" s="1064">
        <v>1.26</v>
      </c>
      <c r="E26" s="1065">
        <v>0.13</v>
      </c>
      <c r="F26" s="1065"/>
      <c r="G26" s="1065">
        <v>0</v>
      </c>
      <c r="H26" s="1065">
        <v>0</v>
      </c>
      <c r="I26" s="1065">
        <v>92.63</v>
      </c>
      <c r="J26" s="1065">
        <v>59.59</v>
      </c>
      <c r="K26" s="739"/>
      <c r="L26" s="740"/>
      <c r="M26" s="704">
        <v>0.68</v>
      </c>
      <c r="N26" s="705">
        <v>0</v>
      </c>
      <c r="O26" s="701"/>
      <c r="P26" s="705">
        <v>97</v>
      </c>
      <c r="Q26" s="705">
        <v>100</v>
      </c>
      <c r="R26" s="705">
        <v>67.150000000000006</v>
      </c>
      <c r="S26" s="705" t="s">
        <v>133</v>
      </c>
      <c r="T26" s="706"/>
    </row>
    <row r="27" spans="1:20" ht="10.5" customHeight="1" x14ac:dyDescent="0.2">
      <c r="A27" s="700"/>
      <c r="B27" s="2785" t="s">
        <v>311</v>
      </c>
      <c r="C27" s="2785"/>
      <c r="D27" s="1064">
        <v>0.38</v>
      </c>
      <c r="E27" s="1065">
        <v>0</v>
      </c>
      <c r="F27" s="1065"/>
      <c r="G27" s="1065" t="s">
        <v>133</v>
      </c>
      <c r="H27" s="1065" t="s">
        <v>133</v>
      </c>
      <c r="I27" s="1065">
        <v>88.36</v>
      </c>
      <c r="J27" s="1065" t="s">
        <v>133</v>
      </c>
      <c r="K27" s="739"/>
      <c r="L27" s="740"/>
      <c r="M27" s="704">
        <v>1.87</v>
      </c>
      <c r="N27" s="705">
        <v>0</v>
      </c>
      <c r="O27" s="701"/>
      <c r="P27" s="705" t="s">
        <v>133</v>
      </c>
      <c r="Q27" s="705" t="s">
        <v>133</v>
      </c>
      <c r="R27" s="705">
        <v>68.930000000000007</v>
      </c>
      <c r="S27" s="705" t="s">
        <v>133</v>
      </c>
      <c r="T27" s="706"/>
    </row>
    <row r="28" spans="1:20" ht="10.5" customHeight="1" x14ac:dyDescent="0.2">
      <c r="A28" s="709"/>
      <c r="B28" s="709"/>
      <c r="C28" s="709"/>
      <c r="D28" s="1066"/>
      <c r="E28" s="1067"/>
      <c r="F28" s="1067"/>
      <c r="G28" s="1067"/>
      <c r="H28" s="1067"/>
      <c r="I28" s="1067"/>
      <c r="J28" s="1067"/>
      <c r="K28" s="741"/>
      <c r="L28" s="742"/>
      <c r="M28" s="713"/>
      <c r="N28" s="714"/>
      <c r="O28" s="710"/>
      <c r="P28" s="714"/>
      <c r="Q28" s="714"/>
      <c r="R28" s="714"/>
      <c r="S28" s="714"/>
      <c r="T28" s="706"/>
    </row>
    <row r="29" spans="1:20" ht="10.5" customHeight="1" x14ac:dyDescent="0.2">
      <c r="A29" s="2793" t="s">
        <v>1398</v>
      </c>
      <c r="B29" s="2793"/>
      <c r="C29" s="2793"/>
      <c r="D29" s="1068"/>
      <c r="E29" s="1069"/>
      <c r="F29" s="1069"/>
      <c r="G29" s="1069"/>
      <c r="H29" s="1069"/>
      <c r="I29" s="1069"/>
      <c r="J29" s="1069"/>
      <c r="K29" s="741"/>
      <c r="L29" s="742"/>
      <c r="M29" s="716"/>
      <c r="N29" s="717"/>
      <c r="O29" s="715"/>
      <c r="P29" s="717"/>
      <c r="Q29" s="717"/>
      <c r="R29" s="717"/>
      <c r="S29" s="717"/>
      <c r="T29" s="706"/>
    </row>
    <row r="30" spans="1:20" ht="10.5" customHeight="1" x14ac:dyDescent="0.2">
      <c r="A30" s="718"/>
      <c r="B30" s="2786" t="s">
        <v>348</v>
      </c>
      <c r="C30" s="2786"/>
      <c r="D30" s="1068"/>
      <c r="E30" s="1069"/>
      <c r="F30" s="1069"/>
      <c r="G30" s="1069"/>
      <c r="H30" s="1069"/>
      <c r="I30" s="1069"/>
      <c r="J30" s="1069"/>
      <c r="K30" s="741"/>
      <c r="L30" s="742"/>
      <c r="M30" s="716"/>
      <c r="N30" s="717"/>
      <c r="O30" s="715"/>
      <c r="P30" s="717"/>
      <c r="Q30" s="717"/>
      <c r="R30" s="717"/>
      <c r="S30" s="717"/>
      <c r="T30" s="706"/>
    </row>
    <row r="31" spans="1:20" ht="10.5" customHeight="1" x14ac:dyDescent="0.2">
      <c r="A31" s="700"/>
      <c r="B31" s="700"/>
      <c r="C31" s="719" t="s">
        <v>362</v>
      </c>
      <c r="D31" s="1064">
        <v>0.48</v>
      </c>
      <c r="E31" s="1065">
        <v>0.4</v>
      </c>
      <c r="F31" s="1065"/>
      <c r="G31" s="1065">
        <v>21.17</v>
      </c>
      <c r="H31" s="1065">
        <v>7.64</v>
      </c>
      <c r="I31" s="1065" t="s">
        <v>133</v>
      </c>
      <c r="J31" s="1065" t="s">
        <v>133</v>
      </c>
      <c r="K31" s="739"/>
      <c r="L31" s="743"/>
      <c r="M31" s="720">
        <v>0.49</v>
      </c>
      <c r="N31" s="721">
        <v>0.4</v>
      </c>
      <c r="O31" s="701"/>
      <c r="P31" s="721">
        <v>21.24</v>
      </c>
      <c r="Q31" s="721">
        <v>11.35</v>
      </c>
      <c r="R31" s="721" t="s">
        <v>133</v>
      </c>
      <c r="S31" s="721" t="s">
        <v>133</v>
      </c>
      <c r="T31" s="706"/>
    </row>
    <row r="32" spans="1:20" ht="10.5" customHeight="1" x14ac:dyDescent="0.2">
      <c r="A32" s="700"/>
      <c r="B32" s="700"/>
      <c r="C32" s="722" t="s">
        <v>363</v>
      </c>
      <c r="D32" s="1064">
        <v>0.56999999999999995</v>
      </c>
      <c r="E32" s="1065">
        <v>0.55000000000000004</v>
      </c>
      <c r="F32" s="1065"/>
      <c r="G32" s="1065" t="s">
        <v>133</v>
      </c>
      <c r="H32" s="1065" t="s">
        <v>133</v>
      </c>
      <c r="I32" s="1065" t="s">
        <v>133</v>
      </c>
      <c r="J32" s="1065" t="s">
        <v>133</v>
      </c>
      <c r="K32" s="739"/>
      <c r="L32" s="744"/>
      <c r="M32" s="720">
        <v>0.57999999999999996</v>
      </c>
      <c r="N32" s="721">
        <v>0.56000000000000005</v>
      </c>
      <c r="O32" s="701"/>
      <c r="P32" s="721" t="s">
        <v>133</v>
      </c>
      <c r="Q32" s="721" t="s">
        <v>133</v>
      </c>
      <c r="R32" s="721" t="s">
        <v>133</v>
      </c>
      <c r="S32" s="721" t="s">
        <v>133</v>
      </c>
      <c r="T32" s="706"/>
    </row>
    <row r="33" spans="1:20" ht="10.5" customHeight="1" x14ac:dyDescent="0.2">
      <c r="A33" s="700"/>
      <c r="B33" s="700"/>
      <c r="C33" s="700" t="s">
        <v>364</v>
      </c>
      <c r="D33" s="1064">
        <v>0.21</v>
      </c>
      <c r="E33" s="1065">
        <v>0.19</v>
      </c>
      <c r="F33" s="1065"/>
      <c r="G33" s="1065">
        <v>46.06</v>
      </c>
      <c r="H33" s="1065">
        <v>10.45</v>
      </c>
      <c r="I33" s="1065">
        <v>95.49</v>
      </c>
      <c r="J33" s="1065">
        <v>91.33</v>
      </c>
      <c r="K33" s="738"/>
      <c r="L33" s="745"/>
      <c r="M33" s="720">
        <v>0.21</v>
      </c>
      <c r="N33" s="721">
        <v>0.18</v>
      </c>
      <c r="O33" s="701"/>
      <c r="P33" s="721">
        <v>41.94</v>
      </c>
      <c r="Q33" s="721">
        <v>11.5</v>
      </c>
      <c r="R33" s="721">
        <v>93.66</v>
      </c>
      <c r="S33" s="721">
        <v>88.19</v>
      </c>
      <c r="T33" s="706"/>
    </row>
    <row r="34" spans="1:20" ht="10.5" customHeight="1" x14ac:dyDescent="0.2">
      <c r="A34" s="700"/>
      <c r="B34" s="2785" t="s">
        <v>315</v>
      </c>
      <c r="C34" s="2785"/>
      <c r="D34" s="1064">
        <v>1.33</v>
      </c>
      <c r="E34" s="1065">
        <v>1.1000000000000001</v>
      </c>
      <c r="F34" s="1065"/>
      <c r="G34" s="1065">
        <v>90.88</v>
      </c>
      <c r="H34" s="1065">
        <v>87.48</v>
      </c>
      <c r="I34" s="1065">
        <v>97.99</v>
      </c>
      <c r="J34" s="1065">
        <v>90.22</v>
      </c>
      <c r="K34" s="738"/>
      <c r="L34" s="745"/>
      <c r="M34" s="720">
        <v>1.33</v>
      </c>
      <c r="N34" s="721">
        <v>1.1200000000000001</v>
      </c>
      <c r="O34" s="701"/>
      <c r="P34" s="721">
        <v>91.21</v>
      </c>
      <c r="Q34" s="721">
        <v>87.6</v>
      </c>
      <c r="R34" s="721">
        <v>102.88</v>
      </c>
      <c r="S34" s="721">
        <v>95.74</v>
      </c>
      <c r="T34" s="706"/>
    </row>
    <row r="35" spans="1:20" ht="10.5" customHeight="1" x14ac:dyDescent="0.2">
      <c r="A35" s="700"/>
      <c r="B35" s="2785" t="s">
        <v>349</v>
      </c>
      <c r="C35" s="2785"/>
      <c r="D35" s="1070">
        <v>2.2599999999999998</v>
      </c>
      <c r="E35" s="1071">
        <v>1.75</v>
      </c>
      <c r="F35" s="1071"/>
      <c r="G35" s="1071">
        <v>82.51</v>
      </c>
      <c r="H35" s="1071">
        <v>68.180000000000007</v>
      </c>
      <c r="I35" s="1072">
        <v>104.48</v>
      </c>
      <c r="J35" s="1072">
        <v>100.46</v>
      </c>
      <c r="K35" s="746"/>
      <c r="L35" s="745"/>
      <c r="M35" s="725">
        <v>2.19</v>
      </c>
      <c r="N35" s="726">
        <v>1.76</v>
      </c>
      <c r="O35" s="723"/>
      <c r="P35" s="726">
        <v>82.27</v>
      </c>
      <c r="Q35" s="726">
        <v>75.33</v>
      </c>
      <c r="R35" s="727">
        <v>104.66</v>
      </c>
      <c r="S35" s="727">
        <v>95.11</v>
      </c>
      <c r="T35" s="728"/>
    </row>
    <row r="36" spans="1:20" ht="4.5" customHeight="1" x14ac:dyDescent="0.2">
      <c r="A36" s="747"/>
      <c r="B36" s="747"/>
      <c r="C36" s="747"/>
      <c r="D36" s="748"/>
      <c r="E36" s="748"/>
      <c r="F36" s="748"/>
      <c r="G36" s="748"/>
      <c r="H36" s="748"/>
      <c r="I36" s="748"/>
      <c r="J36" s="748"/>
      <c r="K36" s="748"/>
      <c r="L36" s="748"/>
      <c r="M36" s="748"/>
      <c r="N36" s="748"/>
      <c r="O36" s="748"/>
      <c r="P36" s="748"/>
      <c r="Q36" s="748"/>
      <c r="R36" s="748"/>
      <c r="S36" s="748"/>
      <c r="T36" s="748"/>
    </row>
    <row r="37" spans="1:20" ht="27.75" customHeight="1" x14ac:dyDescent="0.2">
      <c r="A37" s="749" t="s">
        <v>907</v>
      </c>
      <c r="B37" s="2798" t="s">
        <v>1123</v>
      </c>
      <c r="C37" s="2798"/>
      <c r="D37" s="2798"/>
      <c r="E37" s="2798"/>
      <c r="F37" s="2798"/>
      <c r="G37" s="2798"/>
      <c r="H37" s="2798"/>
      <c r="I37" s="2798"/>
      <c r="J37" s="2798"/>
      <c r="K37" s="2798"/>
      <c r="L37" s="2798"/>
      <c r="M37" s="2798"/>
      <c r="N37" s="2798"/>
      <c r="O37" s="2798"/>
      <c r="P37" s="2798"/>
      <c r="Q37" s="2798"/>
      <c r="R37" s="2798"/>
      <c r="S37" s="2798"/>
      <c r="T37" s="2798"/>
    </row>
    <row r="38" spans="1:20" ht="9" customHeight="1" x14ac:dyDescent="0.2">
      <c r="A38" s="750" t="s">
        <v>908</v>
      </c>
      <c r="B38" s="2798" t="s">
        <v>401</v>
      </c>
      <c r="C38" s="2798"/>
      <c r="D38" s="2798"/>
      <c r="E38" s="2798"/>
      <c r="F38" s="2798"/>
      <c r="G38" s="2798"/>
      <c r="H38" s="2798"/>
      <c r="I38" s="2798"/>
      <c r="J38" s="2798"/>
      <c r="K38" s="2798"/>
      <c r="L38" s="2798"/>
      <c r="M38" s="2798"/>
      <c r="N38" s="2798"/>
      <c r="O38" s="2798"/>
      <c r="P38" s="2798"/>
      <c r="Q38" s="2798"/>
      <c r="R38" s="2798"/>
      <c r="S38" s="2798"/>
      <c r="T38" s="2798"/>
    </row>
    <row r="39" spans="1:20" ht="9" customHeight="1" x14ac:dyDescent="0.2">
      <c r="A39" s="749" t="s">
        <v>911</v>
      </c>
      <c r="B39" s="2796" t="s">
        <v>365</v>
      </c>
      <c r="C39" s="2796"/>
      <c r="D39" s="2796"/>
      <c r="E39" s="2796"/>
      <c r="F39" s="2796"/>
      <c r="G39" s="2796"/>
      <c r="H39" s="2796"/>
      <c r="I39" s="2796"/>
      <c r="J39" s="2796"/>
      <c r="K39" s="2796"/>
      <c r="L39" s="2796"/>
      <c r="M39" s="2796"/>
      <c r="N39" s="2796"/>
      <c r="O39" s="2796"/>
      <c r="P39" s="2796"/>
      <c r="Q39" s="2796"/>
      <c r="R39" s="2796"/>
      <c r="S39" s="2796"/>
      <c r="T39" s="2796"/>
    </row>
    <row r="40" spans="1:20" ht="9.75" customHeight="1" x14ac:dyDescent="0.2">
      <c r="A40" s="751"/>
      <c r="B40" s="2796"/>
      <c r="C40" s="2796"/>
      <c r="D40" s="2796"/>
      <c r="E40" s="2796"/>
      <c r="F40" s="2796"/>
      <c r="G40" s="2796"/>
      <c r="H40" s="2796"/>
      <c r="I40" s="2796"/>
      <c r="J40" s="2796"/>
      <c r="K40" s="2796"/>
      <c r="L40" s="2796"/>
      <c r="M40" s="2796"/>
      <c r="N40" s="2796"/>
      <c r="O40" s="2796"/>
      <c r="P40" s="2796"/>
      <c r="Q40" s="2796"/>
      <c r="R40" s="2796"/>
      <c r="S40" s="2796"/>
      <c r="T40" s="2796"/>
    </row>
    <row r="41" spans="1:20" ht="27.75" customHeight="1" x14ac:dyDescent="0.2">
      <c r="A41" s="749" t="s">
        <v>913</v>
      </c>
      <c r="B41" s="2796" t="s">
        <v>366</v>
      </c>
      <c r="C41" s="2796"/>
      <c r="D41" s="2796"/>
      <c r="E41" s="2796"/>
      <c r="F41" s="2796"/>
      <c r="G41" s="2796"/>
      <c r="H41" s="2796"/>
      <c r="I41" s="2796"/>
      <c r="J41" s="2796"/>
      <c r="K41" s="2796"/>
      <c r="L41" s="2796"/>
      <c r="M41" s="2796"/>
      <c r="N41" s="2796"/>
      <c r="O41" s="2796"/>
      <c r="P41" s="2796"/>
      <c r="Q41" s="2796"/>
      <c r="R41" s="2796"/>
      <c r="S41" s="2796"/>
      <c r="T41" s="2796"/>
    </row>
    <row r="42" spans="1:20" ht="9" customHeight="1" x14ac:dyDescent="0.2">
      <c r="A42" s="752" t="s">
        <v>133</v>
      </c>
      <c r="B42" s="2797" t="s">
        <v>367</v>
      </c>
      <c r="C42" s="2797"/>
      <c r="D42" s="2797"/>
      <c r="E42" s="2797"/>
      <c r="F42" s="2797"/>
      <c r="G42" s="2797"/>
      <c r="H42" s="2797"/>
      <c r="I42" s="2797"/>
      <c r="J42" s="2797"/>
      <c r="K42" s="2797"/>
      <c r="L42" s="2797"/>
      <c r="M42" s="2797"/>
      <c r="N42" s="2797"/>
      <c r="O42" s="2797"/>
      <c r="P42" s="2797"/>
      <c r="Q42" s="2797"/>
      <c r="R42" s="2797"/>
      <c r="S42" s="2797"/>
      <c r="T42" s="2797"/>
    </row>
    <row r="43" spans="1:20" ht="9" customHeight="1" x14ac:dyDescent="0.2"/>
  </sheetData>
  <mergeCells count="28">
    <mergeCell ref="B42:T42"/>
    <mergeCell ref="B27:C27"/>
    <mergeCell ref="A29:C29"/>
    <mergeCell ref="B30:C30"/>
    <mergeCell ref="B34:C34"/>
    <mergeCell ref="B35:C35"/>
    <mergeCell ref="B37:T37"/>
    <mergeCell ref="B38:T38"/>
    <mergeCell ref="A24:C24"/>
    <mergeCell ref="B25:C25"/>
    <mergeCell ref="B39:T40"/>
    <mergeCell ref="B26:C26"/>
    <mergeCell ref="B41:T41"/>
    <mergeCell ref="B18:C18"/>
    <mergeCell ref="A20:C20"/>
    <mergeCell ref="B8:C8"/>
    <mergeCell ref="A1:T1"/>
    <mergeCell ref="A3:C3"/>
    <mergeCell ref="D3:K3"/>
    <mergeCell ref="M3:S3"/>
    <mergeCell ref="A7:C7"/>
    <mergeCell ref="B9:C9"/>
    <mergeCell ref="B10:C10"/>
    <mergeCell ref="A12:C12"/>
    <mergeCell ref="B13:C13"/>
    <mergeCell ref="B17:C17"/>
    <mergeCell ref="D20:K20"/>
    <mergeCell ref="M20:S20"/>
  </mergeCells>
  <printOptions horizontalCentered="1"/>
  <pageMargins left="0.23622047244094491" right="0.23622047244094491" top="0.31496062992125984" bottom="0.23622047244094491" header="0.11811023622047245" footer="0.11811023622047245"/>
  <pageSetup scale="89" orientation="landscape" r:id="rId1"/>
  <colBreaks count="1" manualBreakCount="1">
    <brk id="20" min="3" max="39" man="1"/>
  </colBreaks>
  <ignoredErrors>
    <ignoredError sqref="G6:N6"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zoomScaleNormal="100" zoomScaleSheetLayoutView="100" workbookViewId="0">
      <selection activeCell="G38" sqref="G38"/>
    </sheetView>
  </sheetViews>
  <sheetFormatPr defaultColWidth="9.140625" defaultRowHeight="12.75" x14ac:dyDescent="0.2"/>
  <cols>
    <col min="1" max="1" width="159.28515625" style="567" customWidth="1"/>
    <col min="2" max="2" width="9.140625" style="567" customWidth="1"/>
    <col min="3" max="16384" width="9.140625" style="567"/>
  </cols>
  <sheetData>
    <row r="1" spans="1:1" ht="17.25" customHeight="1" x14ac:dyDescent="0.2">
      <c r="A1" s="566" t="s">
        <v>368</v>
      </c>
    </row>
    <row r="2" spans="1:1" s="569" customFormat="1" ht="10.5" customHeight="1" x14ac:dyDescent="0.2">
      <c r="A2" s="568"/>
    </row>
    <row r="3" spans="1:1" s="571" customFormat="1" ht="11.1" customHeight="1" x14ac:dyDescent="0.15">
      <c r="A3" s="570" t="s">
        <v>1382</v>
      </c>
    </row>
    <row r="4" spans="1:1" s="571" customFormat="1" ht="11.1" customHeight="1" x14ac:dyDescent="0.15">
      <c r="A4" s="2799" t="s">
        <v>924</v>
      </c>
    </row>
    <row r="5" spans="1:1" s="571" customFormat="1" ht="10.5" customHeight="1" x14ac:dyDescent="0.15">
      <c r="A5" s="2799"/>
    </row>
    <row r="6" spans="1:1" s="571" customFormat="1" ht="5.25" customHeight="1" x14ac:dyDescent="0.15">
      <c r="A6" s="572"/>
    </row>
    <row r="7" spans="1:1" s="571" customFormat="1" ht="8.25" customHeight="1" x14ac:dyDescent="0.15">
      <c r="A7" s="573" t="s">
        <v>370</v>
      </c>
    </row>
    <row r="8" spans="1:1" s="571" customFormat="1" ht="8.25" customHeight="1" x14ac:dyDescent="0.15">
      <c r="A8" s="574" t="s">
        <v>371</v>
      </c>
    </row>
    <row r="9" spans="1:1" s="571" customFormat="1" ht="8.25" customHeight="1" x14ac:dyDescent="0.15">
      <c r="A9" s="574"/>
    </row>
    <row r="10" spans="1:1" s="571" customFormat="1" ht="8.25" customHeight="1" x14ac:dyDescent="0.15">
      <c r="A10" s="570" t="s">
        <v>305</v>
      </c>
    </row>
    <row r="11" spans="1:1" s="571" customFormat="1" ht="10.5" customHeight="1" x14ac:dyDescent="0.15">
      <c r="A11" s="574" t="s">
        <v>375</v>
      </c>
    </row>
    <row r="12" spans="1:1" s="571" customFormat="1" ht="8.25" customHeight="1" x14ac:dyDescent="0.15">
      <c r="A12" s="575"/>
    </row>
    <row r="13" spans="1:1" s="571" customFormat="1" ht="8.25" customHeight="1" x14ac:dyDescent="0.15">
      <c r="A13" s="570" t="s">
        <v>643</v>
      </c>
    </row>
    <row r="14" spans="1:1" s="571" customFormat="1" ht="19.5" customHeight="1" x14ac:dyDescent="0.15">
      <c r="A14" s="576" t="s">
        <v>856</v>
      </c>
    </row>
    <row r="15" spans="1:1" s="571" customFormat="1" ht="8.25" customHeight="1" x14ac:dyDescent="0.15">
      <c r="A15" s="575"/>
    </row>
    <row r="16" spans="1:1" s="571" customFormat="1" ht="8.25" customHeight="1" x14ac:dyDescent="0.15">
      <c r="A16" s="573" t="s">
        <v>383</v>
      </c>
    </row>
    <row r="17" spans="1:1" s="571" customFormat="1" ht="9" customHeight="1" x14ac:dyDescent="0.15">
      <c r="A17" s="2800" t="s">
        <v>1124</v>
      </c>
    </row>
    <row r="18" spans="1:1" s="571" customFormat="1" ht="9" customHeight="1" x14ac:dyDescent="0.15">
      <c r="A18" s="2800"/>
    </row>
    <row r="19" spans="1:1" s="571" customFormat="1" ht="18.75" customHeight="1" x14ac:dyDescent="0.15">
      <c r="A19" s="2800"/>
    </row>
    <row r="20" spans="1:1" s="571" customFormat="1" ht="7.5" customHeight="1" x14ac:dyDescent="0.15">
      <c r="A20" s="576"/>
    </row>
    <row r="21" spans="1:1" s="571" customFormat="1" ht="8.25" customHeight="1" x14ac:dyDescent="0.15">
      <c r="A21" s="573" t="s">
        <v>306</v>
      </c>
    </row>
    <row r="22" spans="1:1" s="571" customFormat="1" ht="8.25" customHeight="1" x14ac:dyDescent="0.15">
      <c r="A22" s="577" t="s">
        <v>393</v>
      </c>
    </row>
    <row r="23" spans="1:1" s="571" customFormat="1" ht="8.25" customHeight="1" x14ac:dyDescent="0.15">
      <c r="A23" s="575"/>
    </row>
    <row r="24" spans="1:1" s="571" customFormat="1" ht="8.25" customHeight="1" x14ac:dyDescent="0.15">
      <c r="A24" s="573" t="s">
        <v>388</v>
      </c>
    </row>
    <row r="25" spans="1:1" s="571" customFormat="1" ht="8.25" customHeight="1" x14ac:dyDescent="0.15">
      <c r="A25" s="577" t="s">
        <v>642</v>
      </c>
    </row>
    <row r="26" spans="1:1" s="571" customFormat="1" ht="8.25" customHeight="1" x14ac:dyDescent="0.15">
      <c r="A26" s="575"/>
    </row>
    <row r="27" spans="1:1" s="571" customFormat="1" ht="8.25" customHeight="1" x14ac:dyDescent="0.15">
      <c r="A27" s="1417" t="s">
        <v>379</v>
      </c>
    </row>
    <row r="28" spans="1:1" s="571" customFormat="1" ht="8.25" customHeight="1" x14ac:dyDescent="0.15">
      <c r="A28" s="1418" t="s">
        <v>381</v>
      </c>
    </row>
    <row r="29" spans="1:1" s="571" customFormat="1" ht="7.5" customHeight="1" x14ac:dyDescent="0.15">
      <c r="A29" s="575"/>
    </row>
    <row r="30" spans="1:1" s="571" customFormat="1" ht="8.25" customHeight="1" x14ac:dyDescent="0.15">
      <c r="A30" s="573" t="s">
        <v>382</v>
      </c>
    </row>
    <row r="31" spans="1:1" s="571" customFormat="1" ht="8.25" customHeight="1" x14ac:dyDescent="0.15">
      <c r="A31" s="1419" t="s">
        <v>384</v>
      </c>
    </row>
    <row r="32" spans="1:1" s="571" customFormat="1" ht="8.25" customHeight="1" x14ac:dyDescent="0.15">
      <c r="A32" s="575"/>
    </row>
    <row r="33" spans="1:1" s="571" customFormat="1" ht="8.25" customHeight="1" x14ac:dyDescent="0.15">
      <c r="A33" s="262" t="s">
        <v>857</v>
      </c>
    </row>
    <row r="34" spans="1:1" s="571" customFormat="1" ht="10.5" customHeight="1" x14ac:dyDescent="0.15">
      <c r="A34" s="574" t="s">
        <v>372</v>
      </c>
    </row>
    <row r="35" spans="1:1" s="571" customFormat="1" ht="6.75" customHeight="1" x14ac:dyDescent="0.15">
      <c r="A35" s="575"/>
    </row>
    <row r="36" spans="1:1" s="571" customFormat="1" ht="8.25" customHeight="1" x14ac:dyDescent="0.15">
      <c r="A36" s="573" t="s">
        <v>1125</v>
      </c>
    </row>
    <row r="37" spans="1:1" s="571" customFormat="1" ht="9.75" customHeight="1" x14ac:dyDescent="0.15">
      <c r="A37" s="2801" t="s">
        <v>1126</v>
      </c>
    </row>
    <row r="38" spans="1:1" s="571" customFormat="1" ht="9.75" customHeight="1" x14ac:dyDescent="0.15">
      <c r="A38" s="2801"/>
    </row>
    <row r="39" spans="1:1" s="571" customFormat="1" ht="8.25" customHeight="1" x14ac:dyDescent="0.15">
      <c r="A39" s="574"/>
    </row>
    <row r="40" spans="1:1" s="571" customFormat="1" ht="8.25" customHeight="1" x14ac:dyDescent="0.15">
      <c r="A40" s="570" t="s">
        <v>385</v>
      </c>
    </row>
    <row r="41" spans="1:1" s="571" customFormat="1" ht="8.25" customHeight="1" x14ac:dyDescent="0.15">
      <c r="A41" s="2799" t="s">
        <v>858</v>
      </c>
    </row>
    <row r="42" spans="1:1" s="571" customFormat="1" ht="21.75" customHeight="1" x14ac:dyDescent="0.15">
      <c r="A42" s="2799"/>
    </row>
    <row r="43" spans="1:1" s="571" customFormat="1" ht="5.25" customHeight="1" x14ac:dyDescent="0.15">
      <c r="A43" s="572"/>
    </row>
    <row r="44" spans="1:1" s="571" customFormat="1" ht="8.25" customHeight="1" x14ac:dyDescent="0.15">
      <c r="A44" s="570" t="s">
        <v>380</v>
      </c>
    </row>
    <row r="45" spans="1:1" s="571" customFormat="1" ht="10.5" customHeight="1" x14ac:dyDescent="0.15">
      <c r="A45" s="574" t="s">
        <v>859</v>
      </c>
    </row>
    <row r="46" spans="1:1" s="571" customFormat="1" ht="8.25" customHeight="1" x14ac:dyDescent="0.15">
      <c r="A46" s="574"/>
    </row>
    <row r="47" spans="1:1" s="571" customFormat="1" ht="8.25" customHeight="1" x14ac:dyDescent="0.15">
      <c r="A47" s="573" t="s">
        <v>373</v>
      </c>
    </row>
    <row r="48" spans="1:1" s="571" customFormat="1" ht="19.149999999999999" customHeight="1" x14ac:dyDescent="0.15">
      <c r="A48" s="574" t="s">
        <v>860</v>
      </c>
    </row>
    <row r="49" spans="1:1" s="571" customFormat="1" ht="8.25" customHeight="1" x14ac:dyDescent="0.15">
      <c r="A49" s="574"/>
    </row>
    <row r="50" spans="1:1" s="571" customFormat="1" ht="8.25" customHeight="1" x14ac:dyDescent="0.15">
      <c r="A50" s="570" t="s">
        <v>861</v>
      </c>
    </row>
    <row r="51" spans="1:1" s="571" customFormat="1" ht="10.5" customHeight="1" x14ac:dyDescent="0.15">
      <c r="A51" s="2799" t="s">
        <v>862</v>
      </c>
    </row>
    <row r="52" spans="1:1" s="571" customFormat="1" ht="10.5" customHeight="1" x14ac:dyDescent="0.15">
      <c r="A52" s="2799"/>
    </row>
    <row r="53" spans="1:1" s="571" customFormat="1" ht="5.25" customHeight="1" x14ac:dyDescent="0.15">
      <c r="A53" s="574"/>
    </row>
    <row r="54" spans="1:1" s="571" customFormat="1" ht="8.25" customHeight="1" x14ac:dyDescent="0.15">
      <c r="A54" s="573" t="s">
        <v>390</v>
      </c>
    </row>
    <row r="55" spans="1:1" s="571" customFormat="1" ht="8.25" customHeight="1" x14ac:dyDescent="0.15">
      <c r="A55" s="578" t="s">
        <v>863</v>
      </c>
    </row>
    <row r="56" spans="1:1" s="571" customFormat="1" ht="6.75" customHeight="1" x14ac:dyDescent="0.15">
      <c r="A56" s="575"/>
    </row>
    <row r="57" spans="1:1" s="571" customFormat="1" ht="8.25" customHeight="1" x14ac:dyDescent="0.15">
      <c r="A57" s="573" t="s">
        <v>377</v>
      </c>
    </row>
    <row r="58" spans="1:1" s="571" customFormat="1" ht="21" customHeight="1" x14ac:dyDescent="0.15">
      <c r="A58" s="574" t="s">
        <v>1127</v>
      </c>
    </row>
    <row r="59" spans="1:1" s="571" customFormat="1" ht="6.75" customHeight="1" x14ac:dyDescent="0.15">
      <c r="A59" s="575"/>
    </row>
    <row r="60" spans="1:1" s="571" customFormat="1" ht="8.25" customHeight="1" x14ac:dyDescent="0.15">
      <c r="A60" s="573" t="s">
        <v>644</v>
      </c>
    </row>
    <row r="61" spans="1:1" s="571" customFormat="1" ht="10.5" customHeight="1" x14ac:dyDescent="0.15">
      <c r="A61" s="577" t="s">
        <v>864</v>
      </c>
    </row>
    <row r="62" spans="1:1" s="571" customFormat="1" ht="3.75" customHeight="1" x14ac:dyDescent="0.15">
      <c r="A62" s="575"/>
    </row>
    <row r="63" spans="1:1" ht="7.5" customHeight="1" x14ac:dyDescent="0.2"/>
    <row r="64" spans="1:1" s="579" customFormat="1" ht="6.75" customHeight="1" x14ac:dyDescent="0.15"/>
    <row r="65" ht="7.5" customHeight="1" x14ac:dyDescent="0.2"/>
    <row r="66" ht="8.25" customHeight="1" x14ac:dyDescent="0.2"/>
    <row r="71" ht="12.75" customHeight="1" x14ac:dyDescent="0.2"/>
  </sheetData>
  <sheetProtection formatCells="0" formatColumns="0" formatRows="0" sort="0" autoFilter="0" pivotTables="0"/>
  <mergeCells count="5">
    <mergeCell ref="A4:A5"/>
    <mergeCell ref="A17:A19"/>
    <mergeCell ref="A37:A38"/>
    <mergeCell ref="A41:A42"/>
    <mergeCell ref="A51:A52"/>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zoomScaleNormal="100" zoomScaleSheetLayoutView="100" workbookViewId="0">
      <selection activeCell="G38" sqref="G38"/>
    </sheetView>
  </sheetViews>
  <sheetFormatPr defaultColWidth="9.140625" defaultRowHeight="12.75" x14ac:dyDescent="0.2"/>
  <cols>
    <col min="1" max="1" width="137.140625" style="567" customWidth="1"/>
    <col min="2" max="2" width="9.140625" style="567" customWidth="1"/>
    <col min="3" max="16384" width="9.140625" style="567"/>
  </cols>
  <sheetData>
    <row r="1" spans="1:1" ht="18.75" customHeight="1" x14ac:dyDescent="0.2">
      <c r="A1" s="566" t="s">
        <v>641</v>
      </c>
    </row>
    <row r="2" spans="1:1" s="569" customFormat="1" ht="10.5" customHeight="1" x14ac:dyDescent="0.2">
      <c r="A2" s="568"/>
    </row>
    <row r="3" spans="1:1" s="571" customFormat="1" ht="8.25" customHeight="1" x14ac:dyDescent="0.15">
      <c r="A3" s="573" t="s">
        <v>315</v>
      </c>
    </row>
    <row r="4" spans="1:1" s="571" customFormat="1" ht="18" customHeight="1" x14ac:dyDescent="0.15">
      <c r="A4" s="574" t="s">
        <v>387</v>
      </c>
    </row>
    <row r="5" spans="1:1" s="569" customFormat="1" ht="10.5" customHeight="1" x14ac:dyDescent="0.2">
      <c r="A5" s="568"/>
    </row>
    <row r="6" spans="1:1" s="571" customFormat="1" ht="8.25" customHeight="1" x14ac:dyDescent="0.15">
      <c r="A6" s="573" t="s">
        <v>348</v>
      </c>
    </row>
    <row r="7" spans="1:1" s="571" customFormat="1" ht="11.25" customHeight="1" x14ac:dyDescent="0.15">
      <c r="A7" s="574" t="s">
        <v>389</v>
      </c>
    </row>
    <row r="8" spans="1:1" s="569" customFormat="1" ht="7.5" customHeight="1" x14ac:dyDescent="0.2">
      <c r="A8" s="568"/>
    </row>
    <row r="9" spans="1:1" s="569" customFormat="1" ht="8.25" customHeight="1" x14ac:dyDescent="0.2">
      <c r="A9" s="570" t="s">
        <v>640</v>
      </c>
    </row>
    <row r="10" spans="1:1" s="569" customFormat="1" ht="10.5" customHeight="1" x14ac:dyDescent="0.2">
      <c r="A10" s="2799" t="s">
        <v>1128</v>
      </c>
    </row>
    <row r="11" spans="1:1" s="569" customFormat="1" ht="10.5" customHeight="1" x14ac:dyDescent="0.2">
      <c r="A11" s="2799"/>
    </row>
    <row r="12" spans="1:1" s="569" customFormat="1" ht="10.5" customHeight="1" x14ac:dyDescent="0.2">
      <c r="A12" s="2799"/>
    </row>
    <row r="13" spans="1:1" s="569" customFormat="1" ht="10.5" customHeight="1" x14ac:dyDescent="0.2">
      <c r="A13" s="2799"/>
    </row>
    <row r="14" spans="1:1" s="569" customFormat="1" ht="10.5" customHeight="1" x14ac:dyDescent="0.2">
      <c r="A14" s="2799"/>
    </row>
    <row r="15" spans="1:1" s="569" customFormat="1" ht="58.5" customHeight="1" x14ac:dyDescent="0.2">
      <c r="A15" s="2799"/>
    </row>
    <row r="16" spans="1:1" s="569" customFormat="1" ht="10.5" customHeight="1" x14ac:dyDescent="0.2">
      <c r="A16" s="576"/>
    </row>
    <row r="17" spans="1:1" s="571" customFormat="1" ht="8.25" customHeight="1" x14ac:dyDescent="0.15">
      <c r="A17" s="573" t="s">
        <v>313</v>
      </c>
    </row>
    <row r="18" spans="1:1" s="571" customFormat="1" ht="10.5" customHeight="1" x14ac:dyDescent="0.15">
      <c r="A18" s="574" t="s">
        <v>374</v>
      </c>
    </row>
    <row r="19" spans="1:1" s="571" customFormat="1" ht="7.5" customHeight="1" x14ac:dyDescent="0.15">
      <c r="A19" s="574"/>
    </row>
    <row r="20" spans="1:1" s="571" customFormat="1" ht="8.25" customHeight="1" x14ac:dyDescent="0.15">
      <c r="A20" s="573" t="s">
        <v>386</v>
      </c>
    </row>
    <row r="21" spans="1:1" s="571" customFormat="1" ht="7.5" customHeight="1" x14ac:dyDescent="0.15">
      <c r="A21" s="574" t="s">
        <v>639</v>
      </c>
    </row>
    <row r="22" spans="1:1" s="571" customFormat="1" ht="7.5" customHeight="1" x14ac:dyDescent="0.15">
      <c r="A22" s="574"/>
    </row>
    <row r="23" spans="1:1" s="571" customFormat="1" ht="8.25" customHeight="1" x14ac:dyDescent="0.15">
      <c r="A23" s="570" t="s">
        <v>369</v>
      </c>
    </row>
    <row r="24" spans="1:1" s="571" customFormat="1" ht="7.5" customHeight="1" x14ac:dyDescent="0.15">
      <c r="A24" s="2799" t="s">
        <v>925</v>
      </c>
    </row>
    <row r="25" spans="1:1" s="571" customFormat="1" ht="7.5" customHeight="1" x14ac:dyDescent="0.15">
      <c r="A25" s="2799"/>
    </row>
    <row r="26" spans="1:1" s="571" customFormat="1" ht="7.5" customHeight="1" x14ac:dyDescent="0.15">
      <c r="A26" s="2799"/>
    </row>
    <row r="27" spans="1:1" s="571" customFormat="1" ht="7.5" customHeight="1" x14ac:dyDescent="0.15">
      <c r="A27" s="2799"/>
    </row>
    <row r="28" spans="1:1" s="571" customFormat="1" ht="7.5" customHeight="1" x14ac:dyDescent="0.15">
      <c r="A28" s="2799"/>
    </row>
    <row r="29" spans="1:1" s="571" customFormat="1" ht="7.5" customHeight="1" x14ac:dyDescent="0.15">
      <c r="A29" s="2799"/>
    </row>
    <row r="30" spans="1:1" s="571" customFormat="1" ht="7.5" customHeight="1" x14ac:dyDescent="0.15">
      <c r="A30" s="2799"/>
    </row>
    <row r="31" spans="1:1" s="571" customFormat="1" ht="27.75" customHeight="1" x14ac:dyDescent="0.15">
      <c r="A31" s="2799"/>
    </row>
    <row r="32" spans="1:1" s="571" customFormat="1" ht="7.5" customHeight="1" x14ac:dyDescent="0.15">
      <c r="A32" s="572"/>
    </row>
    <row r="33" spans="1:1" s="571" customFormat="1" ht="8.25" customHeight="1" x14ac:dyDescent="0.15">
      <c r="A33" s="570" t="s">
        <v>391</v>
      </c>
    </row>
    <row r="34" spans="1:1" s="571" customFormat="1" ht="10.5" customHeight="1" x14ac:dyDescent="0.15">
      <c r="A34" s="2802" t="s">
        <v>392</v>
      </c>
    </row>
    <row r="35" spans="1:1" s="571" customFormat="1" ht="10.5" customHeight="1" x14ac:dyDescent="0.15">
      <c r="A35" s="2802"/>
    </row>
    <row r="36" spans="1:1" s="571" customFormat="1" ht="10.5" customHeight="1" x14ac:dyDescent="0.15">
      <c r="A36" s="2802"/>
    </row>
    <row r="37" spans="1:1" s="571" customFormat="1" ht="7.5" customHeight="1" x14ac:dyDescent="0.15">
      <c r="A37" s="576"/>
    </row>
    <row r="38" spans="1:1" s="571" customFormat="1" ht="8.25" customHeight="1" x14ac:dyDescent="0.15">
      <c r="A38" s="573" t="s">
        <v>347</v>
      </c>
    </row>
    <row r="39" spans="1:1" s="571" customFormat="1" ht="8.25" customHeight="1" x14ac:dyDescent="0.15">
      <c r="A39" s="574" t="s">
        <v>865</v>
      </c>
    </row>
    <row r="40" spans="1:1" s="571" customFormat="1" ht="7.5" customHeight="1" x14ac:dyDescent="0.15">
      <c r="A40" s="574"/>
    </row>
    <row r="41" spans="1:1" s="571" customFormat="1" ht="8.25" customHeight="1" x14ac:dyDescent="0.15">
      <c r="A41" s="573" t="s">
        <v>637</v>
      </c>
    </row>
    <row r="42" spans="1:1" s="571" customFormat="1" ht="7.5" customHeight="1" x14ac:dyDescent="0.15">
      <c r="A42" s="2799" t="s">
        <v>638</v>
      </c>
    </row>
    <row r="43" spans="1:1" s="571" customFormat="1" ht="23.25" customHeight="1" x14ac:dyDescent="0.15">
      <c r="A43" s="2799"/>
    </row>
    <row r="44" spans="1:1" s="571" customFormat="1" ht="7.5" customHeight="1" x14ac:dyDescent="0.15">
      <c r="A44" s="574"/>
    </row>
    <row r="45" spans="1:1" s="571" customFormat="1" ht="8.25" customHeight="1" x14ac:dyDescent="0.15">
      <c r="A45" s="570" t="s">
        <v>376</v>
      </c>
    </row>
    <row r="46" spans="1:1" s="571" customFormat="1" ht="7.5" customHeight="1" x14ac:dyDescent="0.15">
      <c r="A46" s="1397" t="s">
        <v>378</v>
      </c>
    </row>
    <row r="47" spans="1:1" s="571" customFormat="1" ht="7.5" customHeight="1" x14ac:dyDescent="0.15">
      <c r="A47" s="1398"/>
    </row>
    <row r="48" spans="1:1" s="571" customFormat="1" ht="7.5" customHeight="1" x14ac:dyDescent="0.15">
      <c r="A48" s="1399" t="s">
        <v>1129</v>
      </c>
    </row>
    <row r="49" spans="1:1" s="571" customFormat="1" ht="8.25" customHeight="1" x14ac:dyDescent="0.15">
      <c r="A49" s="1397" t="s">
        <v>1130</v>
      </c>
    </row>
    <row r="50" spans="1:1" ht="7.5" customHeight="1" x14ac:dyDescent="0.2">
      <c r="A50" s="1400"/>
    </row>
    <row r="51" spans="1:1" s="579" customFormat="1" ht="8.25" customHeight="1" x14ac:dyDescent="0.15">
      <c r="A51" s="1399" t="s">
        <v>1049</v>
      </c>
    </row>
    <row r="52" spans="1:1" ht="9.75" customHeight="1" x14ac:dyDescent="0.2">
      <c r="A52" s="2803" t="s">
        <v>1131</v>
      </c>
    </row>
    <row r="53" spans="1:1" ht="9.75" customHeight="1" x14ac:dyDescent="0.2">
      <c r="A53" s="2803"/>
    </row>
    <row r="54" spans="1:1" ht="9.75" customHeight="1" x14ac:dyDescent="0.2">
      <c r="A54" s="2803"/>
    </row>
    <row r="55" spans="1:1" x14ac:dyDescent="0.2">
      <c r="A55" s="1400"/>
    </row>
    <row r="56" spans="1:1" x14ac:dyDescent="0.2">
      <c r="A56" s="1400"/>
    </row>
    <row r="58" spans="1:1" ht="12.75" customHeight="1" x14ac:dyDescent="0.2"/>
  </sheetData>
  <sheetProtection formatCells="0" formatColumns="0" formatRows="0" sort="0" autoFilter="0" pivotTables="0"/>
  <mergeCells count="5">
    <mergeCell ref="A10:A15"/>
    <mergeCell ref="A24:A31"/>
    <mergeCell ref="A34:A36"/>
    <mergeCell ref="A42:A43"/>
    <mergeCell ref="A52:A5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zoomScaleNormal="100" zoomScaleSheetLayoutView="100" workbookViewId="0">
      <selection activeCell="B23" sqref="B23:C23"/>
    </sheetView>
  </sheetViews>
  <sheetFormatPr defaultColWidth="9.140625" defaultRowHeight="11.25" x14ac:dyDescent="0.2"/>
  <cols>
    <col min="1" max="1" width="2.85546875" style="15" customWidth="1"/>
    <col min="2" max="2" width="2.140625" style="15" customWidth="1"/>
    <col min="3" max="3" width="91.7109375" style="15" customWidth="1"/>
    <col min="4" max="4" width="1.7109375" style="15" customWidth="1"/>
    <col min="5" max="5" width="8.5703125" style="15" customWidth="1"/>
    <col min="6" max="6" width="2.42578125" style="15" customWidth="1"/>
    <col min="7" max="7" width="8.5703125" style="15" customWidth="1"/>
    <col min="8" max="8" width="1.7109375" style="15" customWidth="1"/>
    <col min="9" max="9" width="7.85546875" style="15" customWidth="1"/>
    <col min="10" max="10" width="1.7109375" style="1327" customWidth="1"/>
    <col min="11" max="11" width="7.85546875" style="1327" customWidth="1"/>
    <col min="12" max="12" width="1.7109375" style="15" customWidth="1"/>
    <col min="13" max="13" width="9.140625" style="15" customWidth="1"/>
    <col min="14" max="16384" width="9.140625" style="15"/>
  </cols>
  <sheetData>
    <row r="1" spans="1:12" ht="15.75" customHeight="1" x14ac:dyDescent="0.25">
      <c r="A1" s="2351" t="s">
        <v>1391</v>
      </c>
      <c r="B1" s="2351"/>
      <c r="C1" s="2351"/>
      <c r="D1" s="2351"/>
      <c r="E1" s="2351"/>
      <c r="F1" s="2351"/>
      <c r="G1" s="2351"/>
      <c r="H1" s="2351"/>
      <c r="I1" s="2351"/>
      <c r="J1" s="2351"/>
      <c r="K1" s="2351"/>
      <c r="L1" s="2351"/>
    </row>
    <row r="2" spans="1:12" ht="9" customHeight="1" x14ac:dyDescent="0.25">
      <c r="A2" s="1867"/>
      <c r="B2" s="1867"/>
      <c r="C2" s="1867"/>
      <c r="D2" s="1867"/>
      <c r="E2" s="1867"/>
      <c r="F2" s="1867"/>
      <c r="G2" s="1867"/>
      <c r="H2" s="1867"/>
      <c r="I2" s="1867"/>
      <c r="J2" s="1868"/>
      <c r="K2" s="1868"/>
      <c r="L2" s="1868"/>
    </row>
    <row r="3" spans="1:12" ht="10.5" customHeight="1" x14ac:dyDescent="0.2">
      <c r="A3" s="1847" t="s">
        <v>420</v>
      </c>
      <c r="B3" s="1847"/>
      <c r="C3" s="1869"/>
      <c r="D3" s="1870"/>
      <c r="E3" s="2354" t="s">
        <v>1274</v>
      </c>
      <c r="F3" s="2354"/>
      <c r="G3" s="2354"/>
      <c r="H3" s="1871"/>
      <c r="I3" s="1872" t="s">
        <v>949</v>
      </c>
      <c r="J3" s="1873"/>
      <c r="K3" s="1872" t="s">
        <v>102</v>
      </c>
      <c r="L3" s="1849"/>
    </row>
    <row r="4" spans="1:12" ht="9" customHeight="1" x14ac:dyDescent="0.2">
      <c r="A4" s="2327"/>
      <c r="B4" s="2327"/>
      <c r="C4" s="2327"/>
      <c r="D4" s="1847"/>
      <c r="E4" s="1874" t="s">
        <v>0</v>
      </c>
      <c r="F4" s="1874"/>
      <c r="G4" s="1874" t="s">
        <v>1</v>
      </c>
      <c r="H4" s="1874"/>
      <c r="I4" s="1874" t="s">
        <v>2</v>
      </c>
      <c r="J4" s="1874"/>
      <c r="K4" s="1874" t="s">
        <v>4</v>
      </c>
      <c r="L4" s="1875"/>
    </row>
    <row r="5" spans="1:12" ht="9.75" customHeight="1" x14ac:dyDescent="0.2">
      <c r="A5" s="2327"/>
      <c r="B5" s="2327"/>
      <c r="C5" s="2327"/>
      <c r="D5" s="1847"/>
      <c r="E5" s="1875"/>
      <c r="F5" s="2353" t="s">
        <v>694</v>
      </c>
      <c r="G5" s="2353"/>
      <c r="H5" s="1847"/>
      <c r="I5" s="1876"/>
      <c r="J5" s="1875"/>
      <c r="K5" s="1875"/>
      <c r="L5" s="1877"/>
    </row>
    <row r="6" spans="1:12" ht="9.75" customHeight="1" x14ac:dyDescent="0.2">
      <c r="A6" s="2327"/>
      <c r="B6" s="2327"/>
      <c r="C6" s="2327"/>
      <c r="D6" s="1847"/>
      <c r="E6" s="1847"/>
      <c r="F6" s="2353" t="s">
        <v>695</v>
      </c>
      <c r="G6" s="2353"/>
      <c r="H6" s="1847"/>
      <c r="I6" s="1876"/>
      <c r="J6" s="1847"/>
      <c r="K6" s="1878"/>
      <c r="L6" s="1879"/>
    </row>
    <row r="7" spans="1:12" ht="10.5" customHeight="1" x14ac:dyDescent="0.2">
      <c r="A7" s="2327"/>
      <c r="B7" s="2327"/>
      <c r="C7" s="2327"/>
      <c r="D7" s="1880"/>
      <c r="E7" s="1881" t="s">
        <v>1169</v>
      </c>
      <c r="F7" s="2352" t="s">
        <v>447</v>
      </c>
      <c r="G7" s="2352"/>
      <c r="H7" s="1847"/>
      <c r="I7" s="2350" t="s">
        <v>1169</v>
      </c>
      <c r="J7" s="2350"/>
      <c r="K7" s="2350"/>
      <c r="L7" s="1882"/>
    </row>
    <row r="8" spans="1:12" ht="10.5" customHeight="1" x14ac:dyDescent="0.2">
      <c r="A8" s="1883">
        <v>1</v>
      </c>
      <c r="B8" s="2349" t="s">
        <v>1291</v>
      </c>
      <c r="C8" s="2349"/>
      <c r="D8" s="1884"/>
      <c r="E8" s="1885">
        <f>SUM(E9:E11)</f>
        <v>175655</v>
      </c>
      <c r="F8" s="1886"/>
      <c r="G8" s="1885">
        <f>SUM(G9:G11)</f>
        <v>14052</v>
      </c>
      <c r="H8" s="1886"/>
      <c r="I8" s="1886">
        <f>SUM(I9:I11)</f>
        <v>168663</v>
      </c>
      <c r="J8" s="1886"/>
      <c r="K8" s="1886">
        <f>SUM(K9:K11)</f>
        <v>165470</v>
      </c>
      <c r="L8" s="1887"/>
    </row>
    <row r="9" spans="1:12" ht="14.25" customHeight="1" x14ac:dyDescent="0.2">
      <c r="A9" s="1888">
        <v>2</v>
      </c>
      <c r="B9" s="1889"/>
      <c r="C9" s="1890" t="s">
        <v>1325</v>
      </c>
      <c r="D9" s="1891"/>
      <c r="E9" s="1892">
        <v>49015</v>
      </c>
      <c r="F9" s="1893"/>
      <c r="G9" s="1892">
        <f>ROUND((E9*0.08),0)</f>
        <v>3921</v>
      </c>
      <c r="H9" s="1893"/>
      <c r="I9" s="1893">
        <v>45325</v>
      </c>
      <c r="J9" s="1893"/>
      <c r="K9" s="1893">
        <v>44739</v>
      </c>
      <c r="L9" s="1887"/>
    </row>
    <row r="10" spans="1:12" ht="10.5" customHeight="1" x14ac:dyDescent="0.2">
      <c r="A10" s="1888"/>
      <c r="B10" s="1889"/>
      <c r="C10" s="1890" t="s">
        <v>696</v>
      </c>
      <c r="D10" s="1891"/>
      <c r="E10" s="1892">
        <v>389</v>
      </c>
      <c r="F10" s="1893"/>
      <c r="G10" s="1892">
        <f>ROUND((E10*0.08),0)</f>
        <v>31</v>
      </c>
      <c r="H10" s="1893"/>
      <c r="I10" s="1893">
        <v>431</v>
      </c>
      <c r="J10" s="1893"/>
      <c r="K10" s="1893">
        <v>497</v>
      </c>
      <c r="L10" s="1887"/>
    </row>
    <row r="11" spans="1:12" ht="10.5" customHeight="1" x14ac:dyDescent="0.2">
      <c r="A11" s="1879">
        <v>3</v>
      </c>
      <c r="B11" s="1894"/>
      <c r="C11" s="1847" t="s">
        <v>1326</v>
      </c>
      <c r="D11" s="1895"/>
      <c r="E11" s="1896">
        <v>126251</v>
      </c>
      <c r="F11" s="1897"/>
      <c r="G11" s="1892">
        <f>ROUND((E11*0.08),0)</f>
        <v>10100</v>
      </c>
      <c r="H11" s="1897"/>
      <c r="I11" s="1893">
        <v>122907</v>
      </c>
      <c r="J11" s="1897"/>
      <c r="K11" s="1897">
        <v>120234</v>
      </c>
      <c r="L11" s="1887"/>
    </row>
    <row r="12" spans="1:12" ht="12" customHeight="1" x14ac:dyDescent="0.2">
      <c r="A12" s="1888">
        <v>4</v>
      </c>
      <c r="B12" s="2336" t="s">
        <v>1170</v>
      </c>
      <c r="C12" s="2336"/>
      <c r="D12" s="1898"/>
      <c r="E12" s="1892">
        <f>SUM(E13:E17)</f>
        <v>17004</v>
      </c>
      <c r="F12" s="1893"/>
      <c r="G12" s="1892">
        <f>SUM(G14:G17)</f>
        <v>1360</v>
      </c>
      <c r="H12" s="1893"/>
      <c r="I12" s="1893">
        <f>SUM(I13:I17)</f>
        <v>14902</v>
      </c>
      <c r="J12" s="1893"/>
      <c r="K12" s="1893">
        <f>SUM(K13:K17)</f>
        <v>11584</v>
      </c>
      <c r="L12" s="1887"/>
    </row>
    <row r="13" spans="1:12" ht="10.5" customHeight="1" x14ac:dyDescent="0.2">
      <c r="A13" s="1888"/>
      <c r="B13" s="1889"/>
      <c r="C13" s="1890" t="s">
        <v>985</v>
      </c>
      <c r="D13" s="1891"/>
      <c r="E13" s="1892">
        <v>0</v>
      </c>
      <c r="F13" s="1893"/>
      <c r="G13" s="1892">
        <f t="shared" ref="G13:G22" si="0">ROUND((E13*0.08),0)</f>
        <v>0</v>
      </c>
      <c r="H13" s="1893"/>
      <c r="I13" s="1893">
        <f t="shared" ref="I13:I21" si="1">(E13*0.08)</f>
        <v>0</v>
      </c>
      <c r="J13" s="1893"/>
      <c r="K13" s="1893">
        <v>6746</v>
      </c>
      <c r="L13" s="1887"/>
    </row>
    <row r="14" spans="1:12" ht="10.5" customHeight="1" x14ac:dyDescent="0.2">
      <c r="A14" s="1888"/>
      <c r="B14" s="1889"/>
      <c r="C14" s="1890" t="s">
        <v>1292</v>
      </c>
      <c r="D14" s="1891"/>
      <c r="E14" s="1892">
        <v>6705</v>
      </c>
      <c r="F14" s="1893"/>
      <c r="G14" s="1892">
        <f t="shared" si="0"/>
        <v>536</v>
      </c>
      <c r="H14" s="1893"/>
      <c r="I14" s="1893">
        <v>5790</v>
      </c>
      <c r="J14" s="1893"/>
      <c r="K14" s="1893">
        <v>4236</v>
      </c>
      <c r="L14" s="1887"/>
    </row>
    <row r="15" spans="1:12" ht="10.5" customHeight="1" x14ac:dyDescent="0.2">
      <c r="A15" s="1888"/>
      <c r="B15" s="1889"/>
      <c r="C15" s="1890" t="s">
        <v>1327</v>
      </c>
      <c r="D15" s="1891"/>
      <c r="E15" s="1892">
        <v>401</v>
      </c>
      <c r="F15" s="1893"/>
      <c r="G15" s="1892">
        <f t="shared" si="0"/>
        <v>32</v>
      </c>
      <c r="H15" s="1893"/>
      <c r="I15" s="1893">
        <v>387</v>
      </c>
      <c r="J15" s="1893"/>
      <c r="K15" s="1893">
        <v>602</v>
      </c>
      <c r="L15" s="1887"/>
    </row>
    <row r="16" spans="1:12" ht="10.5" customHeight="1" x14ac:dyDescent="0.2">
      <c r="A16" s="1879">
        <v>5</v>
      </c>
      <c r="B16" s="1894"/>
      <c r="C16" s="1847" t="s">
        <v>699</v>
      </c>
      <c r="D16" s="1895"/>
      <c r="E16" s="1896">
        <v>9898</v>
      </c>
      <c r="F16" s="1897"/>
      <c r="G16" s="1892">
        <f t="shared" si="0"/>
        <v>792</v>
      </c>
      <c r="H16" s="1897"/>
      <c r="I16" s="1893">
        <v>8725</v>
      </c>
      <c r="J16" s="1897"/>
      <c r="K16" s="1897">
        <v>0</v>
      </c>
      <c r="L16" s="1887"/>
    </row>
    <row r="17" spans="1:12" ht="10.5" customHeight="1" x14ac:dyDescent="0.2">
      <c r="A17" s="1888">
        <v>6</v>
      </c>
      <c r="B17" s="1889"/>
      <c r="C17" s="1890" t="s">
        <v>1293</v>
      </c>
      <c r="D17" s="1891"/>
      <c r="E17" s="1892">
        <v>0</v>
      </c>
      <c r="F17" s="1893"/>
      <c r="G17" s="1892">
        <f t="shared" si="0"/>
        <v>0</v>
      </c>
      <c r="H17" s="1893"/>
      <c r="I17" s="1893">
        <f t="shared" si="1"/>
        <v>0</v>
      </c>
      <c r="J17" s="1893"/>
      <c r="K17" s="1893">
        <v>0</v>
      </c>
      <c r="L17" s="1887"/>
    </row>
    <row r="18" spans="1:12" ht="10.5" customHeight="1" x14ac:dyDescent="0.2">
      <c r="A18" s="1879">
        <v>7</v>
      </c>
      <c r="B18" s="2327" t="s">
        <v>1328</v>
      </c>
      <c r="C18" s="2327"/>
      <c r="D18" s="1899"/>
      <c r="E18" s="1896">
        <v>0</v>
      </c>
      <c r="F18" s="1897"/>
      <c r="G18" s="1892">
        <f t="shared" si="0"/>
        <v>0</v>
      </c>
      <c r="H18" s="1897"/>
      <c r="I18" s="1893">
        <f t="shared" si="1"/>
        <v>0</v>
      </c>
      <c r="J18" s="1897"/>
      <c r="K18" s="1897">
        <v>0</v>
      </c>
      <c r="L18" s="1887"/>
    </row>
    <row r="19" spans="1:12" ht="12" customHeight="1" x14ac:dyDescent="0.2">
      <c r="A19" s="1888">
        <v>8</v>
      </c>
      <c r="B19" s="2336" t="s">
        <v>1171</v>
      </c>
      <c r="C19" s="2336"/>
      <c r="D19" s="1898"/>
      <c r="E19" s="1892">
        <v>370</v>
      </c>
      <c r="F19" s="1893"/>
      <c r="G19" s="1892">
        <f t="shared" si="0"/>
        <v>30</v>
      </c>
      <c r="H19" s="1893"/>
      <c r="I19" s="1893">
        <v>349</v>
      </c>
      <c r="J19" s="1893"/>
      <c r="K19" s="1893">
        <v>314</v>
      </c>
      <c r="L19" s="1887"/>
    </row>
    <row r="20" spans="1:12" ht="12" customHeight="1" x14ac:dyDescent="0.2">
      <c r="A20" s="1879">
        <v>9</v>
      </c>
      <c r="B20" s="2327" t="s">
        <v>1172</v>
      </c>
      <c r="C20" s="2327"/>
      <c r="D20" s="1899"/>
      <c r="E20" s="1896">
        <v>19</v>
      </c>
      <c r="F20" s="1897"/>
      <c r="G20" s="1892">
        <f t="shared" si="0"/>
        <v>2</v>
      </c>
      <c r="H20" s="1897"/>
      <c r="I20" s="1893">
        <v>3</v>
      </c>
      <c r="J20" s="1897"/>
      <c r="K20" s="1897">
        <v>3</v>
      </c>
      <c r="L20" s="1887"/>
    </row>
    <row r="21" spans="1:12" ht="12" customHeight="1" x14ac:dyDescent="0.2">
      <c r="A21" s="1888">
        <v>10</v>
      </c>
      <c r="B21" s="2336" t="s">
        <v>1173</v>
      </c>
      <c r="C21" s="2336"/>
      <c r="D21" s="1898"/>
      <c r="E21" s="1892">
        <v>0</v>
      </c>
      <c r="F21" s="1893"/>
      <c r="G21" s="1892">
        <f t="shared" si="0"/>
        <v>0</v>
      </c>
      <c r="H21" s="1893"/>
      <c r="I21" s="1893">
        <f t="shared" si="1"/>
        <v>0</v>
      </c>
      <c r="J21" s="1893"/>
      <c r="K21" s="1893">
        <v>0</v>
      </c>
      <c r="L21" s="1887"/>
    </row>
    <row r="22" spans="1:12" ht="10.5" customHeight="1" x14ac:dyDescent="0.2">
      <c r="A22" s="1879">
        <v>11</v>
      </c>
      <c r="B22" s="2327" t="s">
        <v>423</v>
      </c>
      <c r="C22" s="2327"/>
      <c r="D22" s="1899"/>
      <c r="E22" s="1896">
        <v>1</v>
      </c>
      <c r="F22" s="1897"/>
      <c r="G22" s="1892">
        <f t="shared" si="0"/>
        <v>0</v>
      </c>
      <c r="H22" s="1897"/>
      <c r="I22" s="1893">
        <v>0</v>
      </c>
      <c r="J22" s="1897"/>
      <c r="K22" s="1897">
        <v>0</v>
      </c>
      <c r="L22" s="1887"/>
    </row>
    <row r="23" spans="1:12" ht="10.5" customHeight="1" x14ac:dyDescent="0.2">
      <c r="A23" s="1888">
        <v>12</v>
      </c>
      <c r="B23" s="2336" t="s">
        <v>422</v>
      </c>
      <c r="C23" s="2336"/>
      <c r="D23" s="1898"/>
      <c r="E23" s="1892">
        <f>SUM(E24:E27)</f>
        <v>1409</v>
      </c>
      <c r="F23" s="1893"/>
      <c r="G23" s="1892">
        <f>SUM(G24:G27)</f>
        <v>113</v>
      </c>
      <c r="H23" s="1893"/>
      <c r="I23" s="1893">
        <f>SUM(I24:I27)</f>
        <v>1538</v>
      </c>
      <c r="J23" s="1893"/>
      <c r="K23" s="1893">
        <f>SUM(K24:K27)</f>
        <v>1113</v>
      </c>
      <c r="L23" s="1887"/>
    </row>
    <row r="24" spans="1:12" ht="12" customHeight="1" x14ac:dyDescent="0.2">
      <c r="A24" s="1888" t="s">
        <v>958</v>
      </c>
      <c r="B24" s="2336" t="s">
        <v>1174</v>
      </c>
      <c r="C24" s="2336"/>
      <c r="D24" s="1898"/>
      <c r="E24" s="1892">
        <v>-698</v>
      </c>
      <c r="F24" s="1893"/>
      <c r="G24" s="1892">
        <f>ROUND((E24*0.08),0)</f>
        <v>-56</v>
      </c>
      <c r="H24" s="1893"/>
      <c r="I24" s="1893">
        <v>-698</v>
      </c>
      <c r="J24" s="1893"/>
      <c r="K24" s="1893" t="s">
        <v>133</v>
      </c>
      <c r="L24" s="1887"/>
    </row>
    <row r="25" spans="1:12" ht="10.5" customHeight="1" x14ac:dyDescent="0.2">
      <c r="A25" s="1879">
        <v>13</v>
      </c>
      <c r="B25" s="1894"/>
      <c r="C25" s="1900" t="s">
        <v>1329</v>
      </c>
      <c r="D25" s="1895"/>
      <c r="E25" s="1896">
        <v>266</v>
      </c>
      <c r="F25" s="1897"/>
      <c r="G25" s="1892">
        <f>ROUND((E25*0.08),0)</f>
        <v>21</v>
      </c>
      <c r="H25" s="1897"/>
      <c r="I25" s="1893">
        <v>252</v>
      </c>
      <c r="J25" s="1897"/>
      <c r="K25" s="1897">
        <v>871</v>
      </c>
      <c r="L25" s="1887"/>
    </row>
    <row r="26" spans="1:12" ht="20.25" customHeight="1" x14ac:dyDescent="0.2">
      <c r="A26" s="1901">
        <v>14</v>
      </c>
      <c r="B26" s="1889"/>
      <c r="C26" s="1902" t="s">
        <v>1330</v>
      </c>
      <c r="D26" s="1891"/>
      <c r="E26" s="1892">
        <v>1708</v>
      </c>
      <c r="F26" s="1893"/>
      <c r="G26" s="1892">
        <f>ROUND((E26*0.08),0)</f>
        <v>137</v>
      </c>
      <c r="H26" s="1893"/>
      <c r="I26" s="1893">
        <v>1852</v>
      </c>
      <c r="J26" s="1893"/>
      <c r="K26" s="1893">
        <v>242</v>
      </c>
      <c r="L26" s="1887"/>
    </row>
    <row r="27" spans="1:12" ht="12.75" customHeight="1" x14ac:dyDescent="0.2">
      <c r="A27" s="1879">
        <v>15</v>
      </c>
      <c r="B27" s="1894"/>
      <c r="C27" s="1900" t="s">
        <v>1331</v>
      </c>
      <c r="D27" s="1895"/>
      <c r="E27" s="1896">
        <v>133</v>
      </c>
      <c r="F27" s="1897"/>
      <c r="G27" s="1892">
        <f>ROUND((E27*0.08),0)</f>
        <v>11</v>
      </c>
      <c r="H27" s="1897"/>
      <c r="I27" s="1893">
        <v>132</v>
      </c>
      <c r="J27" s="1897"/>
      <c r="K27" s="1897">
        <v>0</v>
      </c>
      <c r="L27" s="1887"/>
    </row>
    <row r="28" spans="1:12" ht="10.5" customHeight="1" x14ac:dyDescent="0.2">
      <c r="A28" s="1888">
        <v>16</v>
      </c>
      <c r="B28" s="2336" t="s">
        <v>409</v>
      </c>
      <c r="C28" s="2336"/>
      <c r="D28" s="1898"/>
      <c r="E28" s="1892">
        <f>SUM(E29:E30)</f>
        <v>7912</v>
      </c>
      <c r="F28" s="1893"/>
      <c r="G28" s="1892">
        <f>SUM(G29:G30)</f>
        <v>633</v>
      </c>
      <c r="H28" s="1893"/>
      <c r="I28" s="1893">
        <f>SUM(I29:I30)</f>
        <v>8498</v>
      </c>
      <c r="J28" s="1893"/>
      <c r="K28" s="1893">
        <f>SUM(K29:K30)</f>
        <v>6383</v>
      </c>
      <c r="L28" s="1887"/>
    </row>
    <row r="29" spans="1:12" ht="10.5" customHeight="1" x14ac:dyDescent="0.2">
      <c r="A29" s="1879">
        <v>17</v>
      </c>
      <c r="B29" s="1894"/>
      <c r="C29" s="1847" t="s">
        <v>1332</v>
      </c>
      <c r="D29" s="1895"/>
      <c r="E29" s="1896">
        <v>41</v>
      </c>
      <c r="F29" s="1897"/>
      <c r="G29" s="1892">
        <f>ROUND((E29*0.08),0)</f>
        <v>3</v>
      </c>
      <c r="H29" s="1897"/>
      <c r="I29" s="1893">
        <v>57</v>
      </c>
      <c r="J29" s="1897"/>
      <c r="K29" s="1897">
        <v>33</v>
      </c>
      <c r="L29" s="1887"/>
    </row>
    <row r="30" spans="1:12" ht="10.5" customHeight="1" x14ac:dyDescent="0.2">
      <c r="A30" s="1888">
        <v>18</v>
      </c>
      <c r="B30" s="1889"/>
      <c r="C30" s="1890" t="s">
        <v>1293</v>
      </c>
      <c r="D30" s="1891"/>
      <c r="E30" s="1892">
        <v>7871</v>
      </c>
      <c r="F30" s="1893"/>
      <c r="G30" s="1892">
        <f>ROUND((E30*0.08),0)</f>
        <v>630</v>
      </c>
      <c r="H30" s="1893"/>
      <c r="I30" s="1893">
        <v>8441</v>
      </c>
      <c r="J30" s="1893"/>
      <c r="K30" s="1893">
        <v>6350</v>
      </c>
      <c r="L30" s="1887"/>
    </row>
    <row r="31" spans="1:12" ht="10.5" customHeight="1" x14ac:dyDescent="0.2">
      <c r="A31" s="1879">
        <v>19</v>
      </c>
      <c r="B31" s="2327" t="s">
        <v>390</v>
      </c>
      <c r="C31" s="2327"/>
      <c r="D31" s="1899"/>
      <c r="E31" s="1896">
        <f>SUM(E32:E34)</f>
        <v>27678</v>
      </c>
      <c r="F31" s="1897"/>
      <c r="G31" s="1896">
        <f>SUM(G32:G34)</f>
        <v>2214</v>
      </c>
      <c r="H31" s="1897"/>
      <c r="I31" s="1897">
        <f>SUM(I32:I34)</f>
        <v>27154</v>
      </c>
      <c r="J31" s="1897"/>
      <c r="K31" s="1897">
        <f>SUM(K32:K34)</f>
        <v>26626</v>
      </c>
      <c r="L31" s="1887"/>
    </row>
    <row r="32" spans="1:12" ht="10.5" customHeight="1" x14ac:dyDescent="0.2">
      <c r="A32" s="1888">
        <v>20</v>
      </c>
      <c r="B32" s="1889"/>
      <c r="C32" s="1890" t="s">
        <v>697</v>
      </c>
      <c r="D32" s="1891"/>
      <c r="E32" s="1892">
        <v>0</v>
      </c>
      <c r="F32" s="1893"/>
      <c r="G32" s="1892">
        <f>ROUND((E32*0.08),0)</f>
        <v>0</v>
      </c>
      <c r="H32" s="1893"/>
      <c r="I32" s="1893">
        <f>(E32*0.08)</f>
        <v>0</v>
      </c>
      <c r="J32" s="1893"/>
      <c r="K32" s="1893">
        <v>0</v>
      </c>
      <c r="L32" s="1887"/>
    </row>
    <row r="33" spans="1:12" ht="12.75" customHeight="1" x14ac:dyDescent="0.2">
      <c r="A33" s="1879">
        <v>21</v>
      </c>
      <c r="B33" s="1894"/>
      <c r="C33" s="1847" t="s">
        <v>1333</v>
      </c>
      <c r="D33" s="1895"/>
      <c r="E33" s="1896">
        <v>0</v>
      </c>
      <c r="F33" s="1897"/>
      <c r="G33" s="1892">
        <f>ROUND((E33*0.08),0)</f>
        <v>0</v>
      </c>
      <c r="H33" s="1897"/>
      <c r="I33" s="1893">
        <v>0</v>
      </c>
      <c r="J33" s="1897"/>
      <c r="K33" s="1897">
        <v>0</v>
      </c>
      <c r="L33" s="1887"/>
    </row>
    <row r="34" spans="1:12" ht="12.75" customHeight="1" x14ac:dyDescent="0.2">
      <c r="A34" s="1888">
        <v>22</v>
      </c>
      <c r="B34" s="1889"/>
      <c r="C34" s="1890" t="s">
        <v>1175</v>
      </c>
      <c r="D34" s="1891"/>
      <c r="E34" s="1892">
        <v>27678</v>
      </c>
      <c r="F34" s="1893"/>
      <c r="G34" s="1892">
        <f>ROUND((E34*0.08),0)</f>
        <v>2214</v>
      </c>
      <c r="H34" s="1893"/>
      <c r="I34" s="1893">
        <v>27154</v>
      </c>
      <c r="J34" s="1893"/>
      <c r="K34" s="1893">
        <v>26626</v>
      </c>
      <c r="L34" s="1887"/>
    </row>
    <row r="35" spans="1:12" ht="10.5" customHeight="1" x14ac:dyDescent="0.2">
      <c r="A35" s="1888">
        <v>23</v>
      </c>
      <c r="B35" s="2336" t="s">
        <v>421</v>
      </c>
      <c r="C35" s="2336"/>
      <c r="D35" s="1898"/>
      <c r="E35" s="1892">
        <v>4768</v>
      </c>
      <c r="F35" s="1893"/>
      <c r="G35" s="1892">
        <f>ROUND((E35*0.08),0)</f>
        <v>381</v>
      </c>
      <c r="H35" s="1893"/>
      <c r="I35" s="1893">
        <v>4556</v>
      </c>
      <c r="J35" s="1893"/>
      <c r="K35" s="1893">
        <v>4651</v>
      </c>
      <c r="L35" s="1887"/>
    </row>
    <row r="36" spans="1:12" ht="10.5" customHeight="1" x14ac:dyDescent="0.2">
      <c r="A36" s="1903">
        <v>24</v>
      </c>
      <c r="B36" s="2327" t="s">
        <v>700</v>
      </c>
      <c r="C36" s="2327"/>
      <c r="D36" s="1899"/>
      <c r="E36" s="1896">
        <v>0</v>
      </c>
      <c r="F36" s="1897"/>
      <c r="G36" s="1892">
        <f>ROUND((E36*0.08),0)</f>
        <v>0</v>
      </c>
      <c r="H36" s="1897"/>
      <c r="I36" s="1897">
        <v>0</v>
      </c>
      <c r="J36" s="1897"/>
      <c r="K36" s="1897">
        <v>0</v>
      </c>
      <c r="L36" s="1904"/>
    </row>
    <row r="37" spans="1:12" ht="10.5" customHeight="1" thickBot="1" x14ac:dyDescent="0.25">
      <c r="A37" s="1905">
        <v>25</v>
      </c>
      <c r="B37" s="2337" t="s">
        <v>3</v>
      </c>
      <c r="C37" s="2337"/>
      <c r="D37" s="1906"/>
      <c r="E37" s="1907">
        <f>E8+E12+E18+E19+E20+E21+E22+E23+E28+E31+E35</f>
        <v>234816</v>
      </c>
      <c r="F37" s="1908"/>
      <c r="G37" s="1907">
        <f>G8+G12+G18+G19+G20+G21+G22+G23+G28+G31+G35</f>
        <v>18785</v>
      </c>
      <c r="H37" s="1908"/>
      <c r="I37" s="1908">
        <f>I8+I12+I18+I19+I20+I21+I22+I23+I28+I31+I35</f>
        <v>225663</v>
      </c>
      <c r="J37" s="1908"/>
      <c r="K37" s="1908">
        <f>K8+K12+K18+K19+K20+K21+K22+K23+K28+K31+K35</f>
        <v>216144</v>
      </c>
      <c r="L37" s="1909"/>
    </row>
    <row r="38" spans="1:12" ht="3" customHeight="1" x14ac:dyDescent="0.2">
      <c r="A38" s="1879"/>
      <c r="B38" s="1894"/>
      <c r="C38" s="1894"/>
      <c r="D38" s="1894"/>
      <c r="E38" s="1910"/>
      <c r="F38" s="1910"/>
      <c r="G38" s="1910"/>
      <c r="H38" s="1910"/>
      <c r="I38" s="1910"/>
      <c r="J38" s="1910"/>
      <c r="K38" s="1910"/>
      <c r="L38" s="1910"/>
    </row>
    <row r="39" spans="1:12" ht="8.25" customHeight="1" x14ac:dyDescent="0.2">
      <c r="A39" s="376" t="s">
        <v>907</v>
      </c>
      <c r="B39" s="2338" t="s">
        <v>425</v>
      </c>
      <c r="C39" s="2338"/>
      <c r="D39" s="2338"/>
      <c r="E39" s="2338"/>
      <c r="F39" s="2338"/>
      <c r="G39" s="2338"/>
      <c r="H39" s="2338"/>
      <c r="I39" s="2338"/>
      <c r="J39" s="2338"/>
      <c r="K39" s="2338"/>
      <c r="L39" s="2338"/>
    </row>
    <row r="40" spans="1:12" ht="17.25" customHeight="1" x14ac:dyDescent="0.2">
      <c r="A40" s="376" t="s">
        <v>908</v>
      </c>
      <c r="B40" s="2339" t="s">
        <v>1334</v>
      </c>
      <c r="C40" s="2339"/>
      <c r="D40" s="2339"/>
      <c r="E40" s="2339"/>
      <c r="F40" s="2339"/>
      <c r="G40" s="2339"/>
      <c r="H40" s="2339"/>
      <c r="I40" s="2339"/>
      <c r="J40" s="2339"/>
      <c r="K40" s="2339"/>
      <c r="L40" s="2339"/>
    </row>
    <row r="41" spans="1:12" ht="8.25" customHeight="1" x14ac:dyDescent="0.2">
      <c r="A41" s="376" t="s">
        <v>911</v>
      </c>
      <c r="B41" s="2340" t="s">
        <v>424</v>
      </c>
      <c r="C41" s="2340"/>
      <c r="D41" s="2340"/>
      <c r="E41" s="2340"/>
      <c r="F41" s="2340"/>
      <c r="G41" s="2340"/>
      <c r="H41" s="2340"/>
      <c r="I41" s="2340"/>
      <c r="J41" s="2340"/>
      <c r="K41" s="2340"/>
      <c r="L41" s="2340"/>
    </row>
    <row r="42" spans="1:12" s="1327" customFormat="1" ht="18" customHeight="1" x14ac:dyDescent="0.2">
      <c r="A42" s="376" t="s">
        <v>913</v>
      </c>
      <c r="B42" s="2339" t="s">
        <v>1335</v>
      </c>
      <c r="C42" s="2339"/>
      <c r="D42" s="2339"/>
      <c r="E42" s="2339"/>
      <c r="F42" s="2339"/>
      <c r="G42" s="2339"/>
      <c r="H42" s="2339"/>
      <c r="I42" s="2339"/>
      <c r="J42" s="2339"/>
      <c r="K42" s="2339"/>
      <c r="L42" s="2339"/>
    </row>
    <row r="43" spans="1:12" s="1327" customFormat="1" ht="8.25" customHeight="1" x14ac:dyDescent="0.2">
      <c r="A43" s="376" t="s">
        <v>914</v>
      </c>
      <c r="B43" s="2340" t="s">
        <v>701</v>
      </c>
      <c r="C43" s="2340"/>
      <c r="D43" s="2340"/>
      <c r="E43" s="2340"/>
      <c r="F43" s="2340"/>
      <c r="G43" s="2340"/>
      <c r="H43" s="2340"/>
      <c r="I43" s="2340"/>
      <c r="J43" s="2340"/>
      <c r="K43" s="2340"/>
      <c r="L43" s="2340"/>
    </row>
    <row r="44" spans="1:12" s="1327" customFormat="1" ht="8.25" customHeight="1" x14ac:dyDescent="0.2">
      <c r="A44" s="376" t="s">
        <v>916</v>
      </c>
      <c r="B44" s="2340" t="s">
        <v>1146</v>
      </c>
      <c r="C44" s="2340"/>
      <c r="D44" s="2340"/>
      <c r="E44" s="2340"/>
      <c r="F44" s="2340"/>
      <c r="G44" s="2340"/>
      <c r="H44" s="2340"/>
      <c r="I44" s="2340"/>
      <c r="J44" s="2340"/>
      <c r="K44" s="2340"/>
      <c r="L44" s="2340"/>
    </row>
    <row r="45" spans="1:12" s="1327" customFormat="1" ht="8.25" customHeight="1" x14ac:dyDescent="0.2">
      <c r="A45" s="376" t="s">
        <v>917</v>
      </c>
      <c r="B45" s="2340" t="s">
        <v>1002</v>
      </c>
      <c r="C45" s="2340"/>
      <c r="D45" s="2340"/>
      <c r="E45" s="2340"/>
      <c r="F45" s="2340"/>
      <c r="G45" s="2340"/>
      <c r="H45" s="2340"/>
      <c r="I45" s="2340"/>
      <c r="J45" s="2340"/>
      <c r="K45" s="2340"/>
      <c r="L45" s="2340"/>
    </row>
    <row r="46" spans="1:12" s="1327" customFormat="1" ht="8.25" customHeight="1" x14ac:dyDescent="0.2">
      <c r="A46" s="376" t="s">
        <v>1167</v>
      </c>
      <c r="B46" s="2340" t="s">
        <v>1397</v>
      </c>
      <c r="C46" s="2340"/>
      <c r="D46" s="2340"/>
      <c r="E46" s="2340"/>
      <c r="F46" s="2340"/>
      <c r="G46" s="2340"/>
      <c r="H46" s="2340"/>
      <c r="I46" s="2340"/>
      <c r="J46" s="2340"/>
      <c r="K46" s="2340"/>
      <c r="L46" s="2340"/>
    </row>
    <row r="47" spans="1:12" s="1327" customFormat="1" ht="8.25" customHeight="1" x14ac:dyDescent="0.2">
      <c r="A47" s="1814" t="s">
        <v>133</v>
      </c>
      <c r="B47" s="2341" t="s">
        <v>154</v>
      </c>
      <c r="C47" s="2341"/>
      <c r="D47" s="2341"/>
      <c r="E47" s="2341"/>
      <c r="F47" s="2341"/>
      <c r="G47" s="2341"/>
      <c r="H47" s="2341"/>
      <c r="I47" s="2341"/>
      <c r="J47" s="2341"/>
      <c r="K47" s="2341"/>
      <c r="L47" s="2341"/>
    </row>
    <row r="48" spans="1:12" ht="5.25" customHeight="1" x14ac:dyDescent="0.2">
      <c r="A48" s="2341"/>
      <c r="B48" s="2341"/>
      <c r="C48" s="2341"/>
      <c r="D48" s="2341"/>
      <c r="E48" s="2341"/>
      <c r="F48" s="2341"/>
      <c r="G48" s="2341"/>
      <c r="H48" s="2341"/>
      <c r="I48" s="2341"/>
      <c r="J48" s="2341"/>
      <c r="K48" s="2341"/>
      <c r="L48" s="2341"/>
    </row>
    <row r="49" spans="1:12" ht="11.25" customHeight="1" x14ac:dyDescent="0.2">
      <c r="A49" s="2342" t="s">
        <v>426</v>
      </c>
      <c r="B49" s="2342"/>
      <c r="C49" s="2342"/>
      <c r="D49" s="2342"/>
      <c r="E49" s="2342"/>
      <c r="F49" s="2342"/>
      <c r="G49" s="2342"/>
      <c r="H49" s="2342"/>
      <c r="I49" s="2342"/>
      <c r="J49" s="2342"/>
      <c r="K49" s="2342"/>
      <c r="L49" s="2342"/>
    </row>
    <row r="50" spans="1:12" ht="20.25" customHeight="1" x14ac:dyDescent="0.2">
      <c r="A50" s="2343" t="s">
        <v>1387</v>
      </c>
      <c r="B50" s="2344"/>
      <c r="C50" s="2344"/>
      <c r="D50" s="2344"/>
      <c r="E50" s="2344"/>
      <c r="F50" s="2344"/>
      <c r="G50" s="2344"/>
      <c r="H50" s="2344"/>
      <c r="I50" s="2344"/>
      <c r="J50" s="2344"/>
      <c r="K50" s="2344"/>
      <c r="L50" s="2345"/>
    </row>
    <row r="51" spans="1:12" ht="6" customHeight="1" x14ac:dyDescent="0.2">
      <c r="A51" s="1911"/>
      <c r="B51" s="1912"/>
      <c r="C51" s="1912"/>
      <c r="D51" s="1912"/>
      <c r="E51" s="1912"/>
      <c r="F51" s="1912"/>
      <c r="G51" s="1912"/>
      <c r="H51" s="1912"/>
      <c r="I51" s="1912"/>
      <c r="J51" s="1912"/>
      <c r="K51" s="1912"/>
      <c r="L51" s="1913"/>
    </row>
    <row r="52" spans="1:12" ht="10.5" customHeight="1" x14ac:dyDescent="0.2">
      <c r="A52" s="2346" t="s">
        <v>1294</v>
      </c>
      <c r="B52" s="2347"/>
      <c r="C52" s="2347"/>
      <c r="D52" s="2347"/>
      <c r="E52" s="2347"/>
      <c r="F52" s="2347"/>
      <c r="G52" s="2347"/>
      <c r="H52" s="2347"/>
      <c r="I52" s="2347"/>
      <c r="J52" s="2347"/>
      <c r="K52" s="2347"/>
      <c r="L52" s="2348"/>
    </row>
    <row r="53" spans="1:12" s="1327" customFormat="1" ht="6" customHeight="1" x14ac:dyDescent="0.2">
      <c r="A53" s="1911"/>
      <c r="B53" s="1912"/>
      <c r="C53" s="1912"/>
      <c r="D53" s="1912"/>
      <c r="E53" s="1912"/>
      <c r="F53" s="1912"/>
      <c r="G53" s="1912"/>
      <c r="H53" s="1912"/>
      <c r="I53" s="1912"/>
      <c r="J53" s="1912"/>
      <c r="K53" s="1912"/>
      <c r="L53" s="1913"/>
    </row>
    <row r="54" spans="1:12" ht="10.5" customHeight="1" x14ac:dyDescent="0.2">
      <c r="A54" s="2346" t="s">
        <v>1336</v>
      </c>
      <c r="B54" s="2347"/>
      <c r="C54" s="2347"/>
      <c r="D54" s="2347"/>
      <c r="E54" s="2347"/>
      <c r="F54" s="2347"/>
      <c r="G54" s="2347"/>
      <c r="H54" s="2347"/>
      <c r="I54" s="2347"/>
      <c r="J54" s="2347"/>
      <c r="K54" s="2347"/>
      <c r="L54" s="2348"/>
    </row>
    <row r="55" spans="1:12" ht="3.75" customHeight="1" x14ac:dyDescent="0.2">
      <c r="A55" s="1911"/>
      <c r="B55" s="1912"/>
      <c r="C55" s="1912"/>
      <c r="D55" s="1912"/>
      <c r="E55" s="1912"/>
      <c r="F55" s="1912"/>
      <c r="G55" s="1912"/>
      <c r="H55" s="1912"/>
      <c r="I55" s="1912"/>
      <c r="J55" s="1912"/>
      <c r="K55" s="1912"/>
      <c r="L55" s="1913"/>
    </row>
    <row r="56" spans="1:12" ht="20.25" customHeight="1" x14ac:dyDescent="0.2">
      <c r="A56" s="2333" t="s">
        <v>1155</v>
      </c>
      <c r="B56" s="2334"/>
      <c r="C56" s="2334"/>
      <c r="D56" s="2334"/>
      <c r="E56" s="2334"/>
      <c r="F56" s="2334"/>
      <c r="G56" s="2334"/>
      <c r="H56" s="2334"/>
      <c r="I56" s="2334"/>
      <c r="J56" s="2334"/>
      <c r="K56" s="2334"/>
      <c r="L56" s="2335"/>
    </row>
  </sheetData>
  <mergeCells count="39">
    <mergeCell ref="I7:K7"/>
    <mergeCell ref="A1:L1"/>
    <mergeCell ref="F7:G7"/>
    <mergeCell ref="F6:G6"/>
    <mergeCell ref="F5:G5"/>
    <mergeCell ref="E3:G3"/>
    <mergeCell ref="A4:C4"/>
    <mergeCell ref="A5:C5"/>
    <mergeCell ref="A6:C6"/>
    <mergeCell ref="A7:C7"/>
    <mergeCell ref="B45:L45"/>
    <mergeCell ref="B47:L47"/>
    <mergeCell ref="B28:C28"/>
    <mergeCell ref="B24:C24"/>
    <mergeCell ref="B31:C31"/>
    <mergeCell ref="B8:C8"/>
    <mergeCell ref="B12:C12"/>
    <mergeCell ref="B23:C23"/>
    <mergeCell ref="B18:C18"/>
    <mergeCell ref="B19:C19"/>
    <mergeCell ref="B20:C20"/>
    <mergeCell ref="B21:C21"/>
    <mergeCell ref="B22:C22"/>
    <mergeCell ref="A56:L56"/>
    <mergeCell ref="B35:C35"/>
    <mergeCell ref="B36:C36"/>
    <mergeCell ref="B37:C37"/>
    <mergeCell ref="B39:L39"/>
    <mergeCell ref="B40:L40"/>
    <mergeCell ref="B41:L41"/>
    <mergeCell ref="B43:L43"/>
    <mergeCell ref="A48:L48"/>
    <mergeCell ref="A49:L49"/>
    <mergeCell ref="A50:L50"/>
    <mergeCell ref="A52:L52"/>
    <mergeCell ref="A54:L54"/>
    <mergeCell ref="B42:L42"/>
    <mergeCell ref="B44:L44"/>
    <mergeCell ref="B46:L46"/>
  </mergeCells>
  <printOptions horizontalCentered="1"/>
  <pageMargins left="0.23622047244094491" right="0.23622047244094491" top="0.31496062992125984" bottom="0.23622047244094491" header="0.11811023622047245" footer="0.11811023622047245"/>
  <pageSetup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Normal="100" zoomScaleSheetLayoutView="100" workbookViewId="0">
      <selection activeCell="D35" sqref="D35"/>
    </sheetView>
  </sheetViews>
  <sheetFormatPr defaultColWidth="9.140625" defaultRowHeight="12.75" x14ac:dyDescent="0.2"/>
  <cols>
    <col min="1" max="2" width="2.140625" style="207" customWidth="1"/>
    <col min="3" max="3" width="53.85546875" style="207" customWidth="1"/>
    <col min="4" max="4" width="9.140625" style="207" customWidth="1"/>
    <col min="5" max="5" width="1.28515625" style="207" customWidth="1"/>
    <col min="6" max="6" width="14.5703125" style="207" customWidth="1"/>
    <col min="7" max="7" width="1.28515625" style="207" customWidth="1"/>
    <col min="8" max="8" width="10.7109375" style="207" customWidth="1"/>
    <col min="9" max="9" width="1.85546875" style="207" customWidth="1"/>
    <col min="10" max="10" width="2" style="207" customWidth="1"/>
    <col min="11" max="11" width="1.28515625" style="207" customWidth="1"/>
    <col min="12" max="12" width="10" style="207" customWidth="1"/>
    <col min="13" max="14" width="1.28515625" style="207" customWidth="1"/>
    <col min="15" max="15" width="10" style="207" customWidth="1"/>
    <col min="16" max="17" width="1.28515625" style="207" customWidth="1"/>
    <col min="18" max="18" width="10" style="207" customWidth="1"/>
    <col min="19" max="19" width="1.28515625" style="207" customWidth="1"/>
    <col min="20" max="20" width="6.7109375" style="207" customWidth="1"/>
    <col min="21" max="21" width="9.140625" style="207" customWidth="1"/>
    <col min="22" max="16384" width="9.140625" style="207"/>
  </cols>
  <sheetData>
    <row r="1" spans="1:19" s="204" customFormat="1" ht="18" customHeight="1" x14ac:dyDescent="0.25">
      <c r="A1" s="2369" t="s">
        <v>1337</v>
      </c>
      <c r="B1" s="2370"/>
      <c r="C1" s="2370"/>
      <c r="D1" s="2370"/>
      <c r="E1" s="2370"/>
      <c r="F1" s="2370"/>
      <c r="G1" s="2370"/>
      <c r="H1" s="2370"/>
      <c r="I1" s="2370"/>
      <c r="J1" s="2370"/>
      <c r="K1" s="2370"/>
      <c r="L1" s="2370"/>
      <c r="M1" s="2370"/>
      <c r="N1" s="2370"/>
      <c r="O1" s="2370"/>
      <c r="P1" s="2370"/>
      <c r="Q1" s="2370"/>
      <c r="R1" s="2370"/>
      <c r="S1" s="2370"/>
    </row>
    <row r="2" spans="1:19" s="205" customFormat="1" ht="10.5" customHeight="1" x14ac:dyDescent="0.2">
      <c r="A2" s="2371"/>
      <c r="B2" s="2371"/>
      <c r="C2" s="2371"/>
      <c r="D2" s="2371"/>
      <c r="E2" s="2371"/>
      <c r="F2" s="2371"/>
      <c r="G2" s="2371"/>
      <c r="H2" s="2371"/>
      <c r="I2" s="2371"/>
      <c r="J2" s="2371"/>
      <c r="K2" s="2371"/>
      <c r="L2" s="2371"/>
      <c r="M2" s="2371"/>
      <c r="N2" s="2371"/>
      <c r="O2" s="2371"/>
      <c r="P2" s="2371"/>
      <c r="Q2" s="2371"/>
      <c r="R2" s="2371"/>
      <c r="S2" s="2371"/>
    </row>
    <row r="3" spans="1:19" s="303" customFormat="1" ht="10.5" customHeight="1" x14ac:dyDescent="0.15">
      <c r="A3" s="2359" t="s">
        <v>101</v>
      </c>
      <c r="B3" s="2359"/>
      <c r="C3" s="2359"/>
      <c r="D3" s="2372" t="s">
        <v>1338</v>
      </c>
      <c r="E3" s="2373"/>
      <c r="F3" s="2373"/>
      <c r="G3" s="2373"/>
      <c r="H3" s="2373"/>
      <c r="I3" s="2373"/>
      <c r="J3" s="2374"/>
      <c r="K3" s="301"/>
      <c r="L3" s="2375" t="s">
        <v>1339</v>
      </c>
      <c r="M3" s="2376"/>
      <c r="N3" s="302"/>
      <c r="O3" s="2375" t="s">
        <v>1340</v>
      </c>
      <c r="P3" s="2376"/>
      <c r="Q3" s="302"/>
      <c r="R3" s="2375" t="s">
        <v>1341</v>
      </c>
      <c r="S3" s="2376"/>
    </row>
    <row r="4" spans="1:19" s="303" customFormat="1" ht="10.5" customHeight="1" x14ac:dyDescent="0.15">
      <c r="A4" s="2359"/>
      <c r="B4" s="2359"/>
      <c r="C4" s="2359"/>
      <c r="D4" s="2359"/>
      <c r="E4" s="2359"/>
      <c r="F4" s="2359"/>
      <c r="G4" s="2359"/>
      <c r="H4" s="2359"/>
      <c r="I4" s="2359"/>
      <c r="J4" s="2359"/>
      <c r="K4" s="2359"/>
      <c r="L4" s="2359"/>
      <c r="M4" s="2359"/>
      <c r="N4" s="2359"/>
      <c r="O4" s="2359"/>
      <c r="P4" s="2359"/>
      <c r="Q4" s="2359"/>
      <c r="R4" s="2359"/>
      <c r="S4" s="2359"/>
    </row>
    <row r="5" spans="1:19" s="303" customFormat="1" ht="10.5" customHeight="1" x14ac:dyDescent="0.15">
      <c r="A5" s="304"/>
      <c r="B5" s="304"/>
      <c r="C5" s="304"/>
      <c r="D5" s="304"/>
      <c r="E5" s="304"/>
      <c r="F5" s="2361" t="s">
        <v>672</v>
      </c>
      <c r="G5" s="2362"/>
      <c r="H5" s="304"/>
      <c r="I5" s="304"/>
      <c r="J5" s="304"/>
      <c r="K5" s="304"/>
      <c r="L5" s="304"/>
      <c r="M5" s="304"/>
      <c r="N5" s="304"/>
      <c r="O5" s="304"/>
      <c r="P5" s="304"/>
      <c r="Q5" s="304"/>
      <c r="R5" s="304"/>
      <c r="S5" s="304"/>
    </row>
    <row r="6" spans="1:19" s="303" customFormat="1" ht="10.5" customHeight="1" x14ac:dyDescent="0.15">
      <c r="A6" s="300"/>
      <c r="B6" s="300"/>
      <c r="C6" s="300"/>
      <c r="D6" s="305"/>
      <c r="E6" s="306"/>
      <c r="F6" s="307" t="s">
        <v>702</v>
      </c>
      <c r="G6" s="308"/>
      <c r="H6" s="2363" t="s">
        <v>702</v>
      </c>
      <c r="I6" s="2364"/>
      <c r="J6" s="308"/>
      <c r="K6" s="309"/>
      <c r="L6" s="305"/>
      <c r="M6" s="306"/>
      <c r="N6" s="309"/>
      <c r="O6" s="305"/>
      <c r="P6" s="306"/>
      <c r="Q6" s="309"/>
      <c r="R6" s="305"/>
      <c r="S6" s="306"/>
    </row>
    <row r="7" spans="1:19" s="303" customFormat="1" ht="10.5" customHeight="1" x14ac:dyDescent="0.15">
      <c r="A7" s="310"/>
      <c r="B7" s="310"/>
      <c r="C7" s="310"/>
      <c r="D7" s="311"/>
      <c r="E7" s="306"/>
      <c r="F7" s="312" t="s">
        <v>427</v>
      </c>
      <c r="G7" s="313"/>
      <c r="H7" s="2367" t="s">
        <v>703</v>
      </c>
      <c r="I7" s="2368"/>
      <c r="J7" s="313"/>
      <c r="K7" s="309"/>
      <c r="L7" s="311"/>
      <c r="M7" s="306"/>
      <c r="N7" s="309"/>
      <c r="O7" s="311"/>
      <c r="P7" s="306"/>
      <c r="Q7" s="309"/>
      <c r="R7" s="311"/>
      <c r="S7" s="306"/>
    </row>
    <row r="8" spans="1:19" s="303" customFormat="1" ht="10.5" customHeight="1" x14ac:dyDescent="0.15">
      <c r="A8" s="314"/>
      <c r="B8" s="314"/>
      <c r="C8" s="314"/>
      <c r="D8" s="311"/>
      <c r="E8" s="315"/>
      <c r="F8" s="312" t="s">
        <v>929</v>
      </c>
      <c r="G8" s="316"/>
      <c r="H8" s="2367" t="s">
        <v>704</v>
      </c>
      <c r="I8" s="2368"/>
      <c r="J8" s="316"/>
      <c r="K8" s="309"/>
      <c r="L8" s="311"/>
      <c r="M8" s="315"/>
      <c r="N8" s="309"/>
      <c r="O8" s="311"/>
      <c r="P8" s="315"/>
      <c r="Q8" s="302"/>
      <c r="R8" s="311"/>
      <c r="S8" s="315"/>
    </row>
    <row r="9" spans="1:19" s="303" customFormat="1" ht="10.5" customHeight="1" x14ac:dyDescent="0.15">
      <c r="A9" s="2357" t="s">
        <v>388</v>
      </c>
      <c r="B9" s="2357"/>
      <c r="C9" s="2357"/>
      <c r="D9" s="317"/>
      <c r="E9" s="318"/>
      <c r="F9" s="319" t="s">
        <v>930</v>
      </c>
      <c r="G9" s="320"/>
      <c r="H9" s="2365" t="s">
        <v>705</v>
      </c>
      <c r="I9" s="2366"/>
      <c r="J9" s="614" t="s">
        <v>908</v>
      </c>
      <c r="K9" s="309"/>
      <c r="L9" s="317"/>
      <c r="M9" s="318"/>
      <c r="N9" s="309"/>
      <c r="O9" s="317"/>
      <c r="P9" s="318"/>
      <c r="Q9" s="321"/>
      <c r="R9" s="317"/>
      <c r="S9" s="318"/>
    </row>
    <row r="10" spans="1:19" s="303" customFormat="1" ht="10.5" customHeight="1" x14ac:dyDescent="0.15">
      <c r="A10" s="1366">
        <v>1</v>
      </c>
      <c r="B10" s="2358" t="s">
        <v>428</v>
      </c>
      <c r="C10" s="2358"/>
      <c r="D10" s="1575">
        <f>F10+H10</f>
        <v>175109</v>
      </c>
      <c r="E10" s="322"/>
      <c r="F10" s="1575">
        <v>122907</v>
      </c>
      <c r="G10" s="324"/>
      <c r="H10" s="1575">
        <v>52202</v>
      </c>
      <c r="I10" s="323"/>
      <c r="J10" s="324"/>
      <c r="K10" s="325"/>
      <c r="L10" s="326">
        <f>O18</f>
        <v>171551</v>
      </c>
      <c r="M10" s="322"/>
      <c r="N10" s="325"/>
      <c r="O10" s="326">
        <f>R18</f>
        <v>167399</v>
      </c>
      <c r="P10" s="322"/>
      <c r="Q10" s="327"/>
      <c r="R10" s="326">
        <v>163915</v>
      </c>
      <c r="S10" s="322"/>
    </row>
    <row r="11" spans="1:19" s="303" customFormat="1" ht="10.5" customHeight="1" x14ac:dyDescent="0.15">
      <c r="A11" s="328">
        <v>2</v>
      </c>
      <c r="B11" s="329"/>
      <c r="C11" s="329" t="s">
        <v>1176</v>
      </c>
      <c r="D11" s="1575">
        <f>F11+H11</f>
        <v>6429</v>
      </c>
      <c r="E11" s="330"/>
      <c r="F11" s="1575">
        <v>4067</v>
      </c>
      <c r="G11" s="324"/>
      <c r="H11" s="1575">
        <v>2362</v>
      </c>
      <c r="I11" s="323"/>
      <c r="J11" s="324"/>
      <c r="K11" s="325"/>
      <c r="L11" s="326">
        <v>3425</v>
      </c>
      <c r="M11" s="330"/>
      <c r="N11" s="325"/>
      <c r="O11" s="326">
        <v>4640</v>
      </c>
      <c r="P11" s="330"/>
      <c r="Q11" s="327"/>
      <c r="R11" s="326">
        <v>3171</v>
      </c>
      <c r="S11" s="330"/>
    </row>
    <row r="12" spans="1:19" s="303" customFormat="1" ht="10.5" customHeight="1" x14ac:dyDescent="0.15">
      <c r="A12" s="328">
        <v>3</v>
      </c>
      <c r="B12" s="329"/>
      <c r="C12" s="329" t="s">
        <v>1177</v>
      </c>
      <c r="D12" s="1575">
        <f t="shared" ref="D12:D16" si="0">F12+H12</f>
        <v>-575</v>
      </c>
      <c r="E12" s="330"/>
      <c r="F12" s="1575">
        <v>-575</v>
      </c>
      <c r="G12" s="324"/>
      <c r="H12" s="1575">
        <v>0</v>
      </c>
      <c r="I12" s="323"/>
      <c r="J12" s="324"/>
      <c r="K12" s="325"/>
      <c r="L12" s="326">
        <v>2279</v>
      </c>
      <c r="M12" s="330"/>
      <c r="N12" s="325"/>
      <c r="O12" s="326">
        <v>-424</v>
      </c>
      <c r="P12" s="330"/>
      <c r="Q12" s="327"/>
      <c r="R12" s="326">
        <v>-1086</v>
      </c>
      <c r="S12" s="330"/>
    </row>
    <row r="13" spans="1:19" s="303" customFormat="1" ht="10.5" customHeight="1" x14ac:dyDescent="0.15">
      <c r="A13" s="328">
        <v>4</v>
      </c>
      <c r="B13" s="329"/>
      <c r="C13" s="329" t="s">
        <v>1178</v>
      </c>
      <c r="D13" s="1575">
        <f t="shared" si="0"/>
        <v>440</v>
      </c>
      <c r="E13" s="330"/>
      <c r="F13" s="1575">
        <v>578</v>
      </c>
      <c r="G13" s="324"/>
      <c r="H13" s="1575">
        <v>-138</v>
      </c>
      <c r="I13" s="323"/>
      <c r="J13" s="324"/>
      <c r="K13" s="325"/>
      <c r="L13" s="326">
        <v>-33</v>
      </c>
      <c r="M13" s="330"/>
      <c r="N13" s="325"/>
      <c r="O13" s="326">
        <v>-21</v>
      </c>
      <c r="P13" s="330"/>
      <c r="Q13" s="327"/>
      <c r="R13" s="326">
        <v>479</v>
      </c>
      <c r="S13" s="330"/>
    </row>
    <row r="14" spans="1:19" s="303" customFormat="1" ht="10.5" customHeight="1" x14ac:dyDescent="0.15">
      <c r="A14" s="328">
        <v>5</v>
      </c>
      <c r="B14" s="329"/>
      <c r="C14" s="329" t="s">
        <v>1179</v>
      </c>
      <c r="D14" s="1575">
        <f t="shared" si="0"/>
        <v>0</v>
      </c>
      <c r="E14" s="330"/>
      <c r="F14" s="1575">
        <v>0</v>
      </c>
      <c r="G14" s="324"/>
      <c r="H14" s="1575">
        <v>0</v>
      </c>
      <c r="I14" s="323"/>
      <c r="J14" s="324"/>
      <c r="K14" s="325"/>
      <c r="L14" s="326">
        <v>-1238</v>
      </c>
      <c r="M14" s="330"/>
      <c r="N14" s="325"/>
      <c r="O14" s="326">
        <v>0</v>
      </c>
      <c r="P14" s="330"/>
      <c r="Q14" s="327"/>
      <c r="R14" s="326">
        <v>0</v>
      </c>
      <c r="S14" s="330"/>
    </row>
    <row r="15" spans="1:19" s="303" customFormat="1" ht="10.5" customHeight="1" x14ac:dyDescent="0.15">
      <c r="A15" s="328">
        <v>6</v>
      </c>
      <c r="B15" s="329"/>
      <c r="C15" s="329" t="s">
        <v>429</v>
      </c>
      <c r="D15" s="1575">
        <f t="shared" si="0"/>
        <v>0</v>
      </c>
      <c r="E15" s="330"/>
      <c r="F15" s="1575">
        <v>0</v>
      </c>
      <c r="G15" s="324"/>
      <c r="H15" s="1575">
        <v>0</v>
      </c>
      <c r="I15" s="323"/>
      <c r="J15" s="324"/>
      <c r="K15" s="325"/>
      <c r="L15" s="326">
        <v>0</v>
      </c>
      <c r="M15" s="330"/>
      <c r="N15" s="325"/>
      <c r="O15" s="326">
        <v>0</v>
      </c>
      <c r="P15" s="330"/>
      <c r="Q15" s="327"/>
      <c r="R15" s="326">
        <v>0</v>
      </c>
      <c r="S15" s="330"/>
    </row>
    <row r="16" spans="1:19" s="303" customFormat="1" ht="10.5" customHeight="1" x14ac:dyDescent="0.15">
      <c r="A16" s="328">
        <v>7</v>
      </c>
      <c r="B16" s="329"/>
      <c r="C16" s="329" t="s">
        <v>706</v>
      </c>
      <c r="D16" s="1575">
        <f t="shared" si="0"/>
        <v>1324</v>
      </c>
      <c r="E16" s="330"/>
      <c r="F16" s="1575">
        <v>527</v>
      </c>
      <c r="G16" s="324"/>
      <c r="H16" s="1575">
        <v>797</v>
      </c>
      <c r="I16" s="323"/>
      <c r="J16" s="324"/>
      <c r="K16" s="325"/>
      <c r="L16" s="326">
        <v>-203</v>
      </c>
      <c r="M16" s="330"/>
      <c r="N16" s="325"/>
      <c r="O16" s="326">
        <v>775</v>
      </c>
      <c r="P16" s="330"/>
      <c r="Q16" s="327"/>
      <c r="R16" s="326">
        <v>786</v>
      </c>
      <c r="S16" s="330"/>
    </row>
    <row r="17" spans="1:19" s="303" customFormat="1" ht="10.5" customHeight="1" x14ac:dyDescent="0.15">
      <c r="A17" s="328">
        <v>8</v>
      </c>
      <c r="B17" s="329"/>
      <c r="C17" s="329" t="s">
        <v>430</v>
      </c>
      <c r="D17" s="1575">
        <f>F17+H17</f>
        <v>-505</v>
      </c>
      <c r="E17" s="330"/>
      <c r="F17" s="1575">
        <v>-1253</v>
      </c>
      <c r="G17" s="324"/>
      <c r="H17" s="1575">
        <v>748</v>
      </c>
      <c r="I17" s="323"/>
      <c r="J17" s="324"/>
      <c r="K17" s="325"/>
      <c r="L17" s="326">
        <v>-672</v>
      </c>
      <c r="M17" s="330"/>
      <c r="N17" s="325"/>
      <c r="O17" s="326">
        <v>-818</v>
      </c>
      <c r="P17" s="330"/>
      <c r="Q17" s="327"/>
      <c r="R17" s="326">
        <v>134</v>
      </c>
      <c r="S17" s="330"/>
    </row>
    <row r="18" spans="1:19" s="303" customFormat="1" ht="10.5" customHeight="1" x14ac:dyDescent="0.15">
      <c r="A18" s="328">
        <v>9</v>
      </c>
      <c r="B18" s="2358" t="s">
        <v>431</v>
      </c>
      <c r="C18" s="2358"/>
      <c r="D18" s="1616">
        <f>SUM(D10:D17)</f>
        <v>182222</v>
      </c>
      <c r="E18" s="331"/>
      <c r="F18" s="1616">
        <f>SUM(F10:F17)</f>
        <v>126251</v>
      </c>
      <c r="G18" s="333"/>
      <c r="H18" s="1616">
        <f>SUM(H10:H17)</f>
        <v>55971</v>
      </c>
      <c r="I18" s="332"/>
      <c r="J18" s="333"/>
      <c r="K18" s="325"/>
      <c r="L18" s="334">
        <f>SUM(L10:L17)</f>
        <v>175109</v>
      </c>
      <c r="M18" s="335"/>
      <c r="N18" s="325"/>
      <c r="O18" s="334">
        <f>SUM(O10:O17)</f>
        <v>171551</v>
      </c>
      <c r="P18" s="335"/>
      <c r="Q18" s="327"/>
      <c r="R18" s="334">
        <f>SUM(R10:R17)</f>
        <v>167399</v>
      </c>
      <c r="S18" s="335"/>
    </row>
    <row r="19" spans="1:19" s="303" customFormat="1" ht="10.5" customHeight="1" x14ac:dyDescent="0.15">
      <c r="A19" s="2359"/>
      <c r="B19" s="2359"/>
      <c r="C19" s="2359"/>
      <c r="D19" s="2359"/>
      <c r="E19" s="2359"/>
      <c r="F19" s="2359"/>
      <c r="G19" s="2359"/>
      <c r="H19" s="2359"/>
      <c r="I19" s="2359"/>
      <c r="J19" s="2359"/>
      <c r="K19" s="2359"/>
      <c r="L19" s="2359"/>
      <c r="M19" s="2359"/>
      <c r="N19" s="2359"/>
      <c r="O19" s="2359"/>
      <c r="P19" s="2359"/>
      <c r="Q19" s="2359"/>
      <c r="R19" s="2359"/>
      <c r="S19" s="2359"/>
    </row>
    <row r="20" spans="1:19" s="303" customFormat="1" ht="10.5" customHeight="1" x14ac:dyDescent="0.15">
      <c r="A20" s="2357" t="s">
        <v>707</v>
      </c>
      <c r="B20" s="2357"/>
      <c r="C20" s="2357"/>
      <c r="D20" s="318"/>
      <c r="E20" s="318"/>
      <c r="F20" s="315"/>
      <c r="G20" s="301"/>
      <c r="H20" s="309"/>
      <c r="I20" s="309"/>
      <c r="J20" s="309"/>
      <c r="K20" s="309"/>
      <c r="L20" s="318"/>
      <c r="M20" s="318"/>
      <c r="N20" s="309"/>
      <c r="O20" s="318"/>
      <c r="P20" s="318"/>
      <c r="Q20" s="302"/>
      <c r="R20" s="318"/>
      <c r="S20" s="318"/>
    </row>
    <row r="21" spans="1:19" s="303" customFormat="1" ht="10.5" customHeight="1" x14ac:dyDescent="0.15">
      <c r="A21" s="336"/>
      <c r="B21" s="2358" t="s">
        <v>428</v>
      </c>
      <c r="C21" s="2358"/>
      <c r="D21" s="1575">
        <f>L29</f>
        <v>14902</v>
      </c>
      <c r="E21" s="322"/>
      <c r="F21" s="337"/>
      <c r="G21" s="338"/>
      <c r="H21" s="325"/>
      <c r="I21" s="325"/>
      <c r="J21" s="306"/>
      <c r="K21" s="325"/>
      <c r="L21" s="326">
        <f>O29</f>
        <v>11584</v>
      </c>
      <c r="M21" s="322"/>
      <c r="N21" s="325"/>
      <c r="O21" s="326">
        <f>R29</f>
        <v>10943</v>
      </c>
      <c r="P21" s="322"/>
      <c r="Q21" s="327"/>
      <c r="R21" s="326">
        <v>11472</v>
      </c>
      <c r="S21" s="322"/>
    </row>
    <row r="22" spans="1:19" s="303" customFormat="1" ht="10.5" customHeight="1" x14ac:dyDescent="0.15">
      <c r="A22" s="329"/>
      <c r="B22" s="329"/>
      <c r="C22" s="329" t="s">
        <v>1176</v>
      </c>
      <c r="D22" s="1575">
        <v>1324</v>
      </c>
      <c r="E22" s="330"/>
      <c r="F22" s="339"/>
      <c r="G22" s="338"/>
      <c r="H22" s="325"/>
      <c r="I22" s="325"/>
      <c r="J22" s="306"/>
      <c r="K22" s="325"/>
      <c r="L22" s="326">
        <v>-408</v>
      </c>
      <c r="M22" s="330"/>
      <c r="N22" s="325"/>
      <c r="O22" s="326">
        <v>361</v>
      </c>
      <c r="P22" s="330"/>
      <c r="Q22" s="327"/>
      <c r="R22" s="326">
        <v>175</v>
      </c>
      <c r="S22" s="330"/>
    </row>
    <row r="23" spans="1:19" s="303" customFormat="1" ht="10.5" customHeight="1" x14ac:dyDescent="0.15">
      <c r="A23" s="329"/>
      <c r="B23" s="329"/>
      <c r="C23" s="329" t="s">
        <v>1177</v>
      </c>
      <c r="D23" s="1575">
        <v>-228</v>
      </c>
      <c r="E23" s="330"/>
      <c r="F23" s="339"/>
      <c r="G23" s="338"/>
      <c r="H23" s="325"/>
      <c r="I23" s="325"/>
      <c r="J23" s="306"/>
      <c r="K23" s="325"/>
      <c r="L23" s="326">
        <v>-24</v>
      </c>
      <c r="M23" s="330"/>
      <c r="N23" s="325"/>
      <c r="O23" s="326">
        <v>-40</v>
      </c>
      <c r="P23" s="330"/>
      <c r="Q23" s="327"/>
      <c r="R23" s="326">
        <v>-331</v>
      </c>
      <c r="S23" s="330"/>
    </row>
    <row r="24" spans="1:19" s="303" customFormat="1" ht="10.5" customHeight="1" x14ac:dyDescent="0.15">
      <c r="A24" s="329"/>
      <c r="B24" s="329"/>
      <c r="C24" s="329" t="s">
        <v>1178</v>
      </c>
      <c r="D24" s="1575">
        <v>0</v>
      </c>
      <c r="E24" s="330"/>
      <c r="F24" s="339"/>
      <c r="G24" s="338"/>
      <c r="H24" s="325"/>
      <c r="I24" s="325"/>
      <c r="J24" s="306"/>
      <c r="K24" s="325"/>
      <c r="L24" s="326">
        <v>0</v>
      </c>
      <c r="M24" s="330"/>
      <c r="N24" s="325"/>
      <c r="O24" s="326">
        <v>0</v>
      </c>
      <c r="P24" s="330"/>
      <c r="Q24" s="327"/>
      <c r="R24" s="326">
        <v>0</v>
      </c>
      <c r="S24" s="330"/>
    </row>
    <row r="25" spans="1:19" s="303" customFormat="1" ht="10.5" customHeight="1" x14ac:dyDescent="0.15">
      <c r="A25" s="329"/>
      <c r="B25" s="329"/>
      <c r="C25" s="329" t="s">
        <v>1179</v>
      </c>
      <c r="D25" s="1575">
        <v>0</v>
      </c>
      <c r="E25" s="330"/>
      <c r="F25" s="339"/>
      <c r="G25" s="338"/>
      <c r="H25" s="325"/>
      <c r="I25" s="325"/>
      <c r="J25" s="306"/>
      <c r="K25" s="325"/>
      <c r="L25" s="326">
        <v>3782</v>
      </c>
      <c r="M25" s="330"/>
      <c r="N25" s="325"/>
      <c r="O25" s="326">
        <v>0</v>
      </c>
      <c r="P25" s="330"/>
      <c r="Q25" s="327"/>
      <c r="R25" s="326">
        <v>0</v>
      </c>
      <c r="S25" s="330"/>
    </row>
    <row r="26" spans="1:19" s="303" customFormat="1" ht="10.5" customHeight="1" x14ac:dyDescent="0.15">
      <c r="A26" s="329"/>
      <c r="B26" s="329"/>
      <c r="C26" s="329" t="s">
        <v>429</v>
      </c>
      <c r="D26" s="1575">
        <v>0</v>
      </c>
      <c r="E26" s="330"/>
      <c r="F26" s="339"/>
      <c r="G26" s="338"/>
      <c r="H26" s="325"/>
      <c r="I26" s="325"/>
      <c r="J26" s="306"/>
      <c r="K26" s="325"/>
      <c r="L26" s="326">
        <v>0</v>
      </c>
      <c r="M26" s="330"/>
      <c r="N26" s="325"/>
      <c r="O26" s="326">
        <v>0</v>
      </c>
      <c r="P26" s="330"/>
      <c r="Q26" s="327"/>
      <c r="R26" s="326">
        <v>0</v>
      </c>
      <c r="S26" s="330"/>
    </row>
    <row r="27" spans="1:19" s="303" customFormat="1" ht="10.5" customHeight="1" x14ac:dyDescent="0.15">
      <c r="A27" s="329"/>
      <c r="B27" s="329"/>
      <c r="C27" s="329" t="s">
        <v>706</v>
      </c>
      <c r="D27" s="1575">
        <v>223</v>
      </c>
      <c r="E27" s="330"/>
      <c r="F27" s="339"/>
      <c r="G27" s="338"/>
      <c r="H27" s="325"/>
      <c r="I27" s="325"/>
      <c r="J27" s="306"/>
      <c r="K27" s="325"/>
      <c r="L27" s="326">
        <v>40</v>
      </c>
      <c r="M27" s="330"/>
      <c r="N27" s="325"/>
      <c r="O27" s="326">
        <v>32</v>
      </c>
      <c r="P27" s="330"/>
      <c r="Q27" s="327"/>
      <c r="R27" s="326">
        <v>39</v>
      </c>
      <c r="S27" s="330"/>
    </row>
    <row r="28" spans="1:19" s="303" customFormat="1" ht="10.5" customHeight="1" x14ac:dyDescent="0.15">
      <c r="A28" s="329"/>
      <c r="B28" s="329"/>
      <c r="C28" s="329" t="s">
        <v>430</v>
      </c>
      <c r="D28" s="1575">
        <v>783</v>
      </c>
      <c r="E28" s="330"/>
      <c r="F28" s="339"/>
      <c r="G28" s="338"/>
      <c r="H28" s="325"/>
      <c r="I28" s="325"/>
      <c r="J28" s="306"/>
      <c r="K28" s="325"/>
      <c r="L28" s="326">
        <v>-72</v>
      </c>
      <c r="M28" s="330"/>
      <c r="N28" s="325"/>
      <c r="O28" s="326">
        <v>288</v>
      </c>
      <c r="P28" s="330"/>
      <c r="Q28" s="327"/>
      <c r="R28" s="326">
        <v>-412</v>
      </c>
      <c r="S28" s="330"/>
    </row>
    <row r="29" spans="1:19" s="303" customFormat="1" ht="10.5" customHeight="1" x14ac:dyDescent="0.15">
      <c r="A29" s="329"/>
      <c r="B29" s="2358" t="s">
        <v>431</v>
      </c>
      <c r="C29" s="2358"/>
      <c r="D29" s="1616">
        <f>SUM(D21:D28)</f>
        <v>17004</v>
      </c>
      <c r="E29" s="331"/>
      <c r="F29" s="337"/>
      <c r="G29" s="338"/>
      <c r="H29" s="325"/>
      <c r="I29" s="325"/>
      <c r="J29" s="306"/>
      <c r="K29" s="325"/>
      <c r="L29" s="334">
        <f>SUM(L21:L28)</f>
        <v>14902</v>
      </c>
      <c r="M29" s="335"/>
      <c r="N29" s="325"/>
      <c r="O29" s="334">
        <f>SUM(O21:O28)</f>
        <v>11584</v>
      </c>
      <c r="P29" s="335"/>
      <c r="Q29" s="327"/>
      <c r="R29" s="334">
        <f>SUM(R21:R28)</f>
        <v>10943</v>
      </c>
      <c r="S29" s="335"/>
    </row>
    <row r="30" spans="1:19" s="303" customFormat="1" ht="10.5" customHeight="1" x14ac:dyDescent="0.15">
      <c r="A30" s="2359"/>
      <c r="B30" s="2359"/>
      <c r="C30" s="2359"/>
      <c r="D30" s="2359"/>
      <c r="E30" s="2359"/>
      <c r="F30" s="2359"/>
      <c r="G30" s="2359"/>
      <c r="H30" s="2359"/>
      <c r="I30" s="2359"/>
      <c r="J30" s="2359"/>
      <c r="K30" s="2359"/>
      <c r="L30" s="2359"/>
      <c r="M30" s="2359"/>
      <c r="N30" s="2359"/>
      <c r="O30" s="2359"/>
      <c r="P30" s="2359"/>
      <c r="Q30" s="2359"/>
      <c r="R30" s="2359"/>
      <c r="S30" s="2359"/>
    </row>
    <row r="31" spans="1:19" s="303" customFormat="1" ht="10.5" customHeight="1" x14ac:dyDescent="0.15">
      <c r="A31" s="2357" t="s">
        <v>409</v>
      </c>
      <c r="B31" s="2357"/>
      <c r="C31" s="2357"/>
      <c r="D31" s="318"/>
      <c r="E31" s="318"/>
      <c r="F31" s="315"/>
      <c r="G31" s="302"/>
      <c r="H31" s="1600"/>
      <c r="I31" s="1600"/>
      <c r="J31" s="315"/>
      <c r="K31" s="315"/>
      <c r="L31" s="318"/>
      <c r="M31" s="318"/>
      <c r="N31" s="315"/>
      <c r="O31" s="318"/>
      <c r="P31" s="318"/>
      <c r="Q31" s="321"/>
      <c r="R31" s="318"/>
      <c r="S31" s="318"/>
    </row>
    <row r="32" spans="1:19" s="303" customFormat="1" ht="10.5" customHeight="1" x14ac:dyDescent="0.15">
      <c r="A32" s="1599">
        <v>1</v>
      </c>
      <c r="B32" s="2358" t="s">
        <v>428</v>
      </c>
      <c r="C32" s="2358"/>
      <c r="D32" s="1575">
        <f>L39</f>
        <v>8498</v>
      </c>
      <c r="E32" s="341"/>
      <c r="F32" s="337"/>
      <c r="G32" s="342"/>
      <c r="H32" s="323"/>
      <c r="I32" s="323"/>
      <c r="J32" s="306"/>
      <c r="K32" s="323"/>
      <c r="L32" s="326">
        <f>O39</f>
        <v>6383</v>
      </c>
      <c r="M32" s="341"/>
      <c r="N32" s="325"/>
      <c r="O32" s="326">
        <f>R39</f>
        <v>7154</v>
      </c>
      <c r="P32" s="341"/>
      <c r="Q32" s="343"/>
      <c r="R32" s="326">
        <v>6907</v>
      </c>
      <c r="S32" s="341"/>
    </row>
    <row r="33" spans="1:19" s="303" customFormat="1" ht="10.5" customHeight="1" x14ac:dyDescent="0.15">
      <c r="A33" s="328">
        <v>2</v>
      </c>
      <c r="B33" s="329"/>
      <c r="C33" s="329" t="s">
        <v>1180</v>
      </c>
      <c r="D33" s="1575">
        <v>-731</v>
      </c>
      <c r="E33" s="344"/>
      <c r="F33" s="337"/>
      <c r="G33" s="342"/>
      <c r="H33" s="323"/>
      <c r="I33" s="323"/>
      <c r="J33" s="306"/>
      <c r="K33" s="323"/>
      <c r="L33" s="326">
        <v>2020</v>
      </c>
      <c r="M33" s="344"/>
      <c r="N33" s="325"/>
      <c r="O33" s="326">
        <v>-677</v>
      </c>
      <c r="P33" s="344"/>
      <c r="Q33" s="343"/>
      <c r="R33" s="326">
        <v>223</v>
      </c>
      <c r="S33" s="344"/>
    </row>
    <row r="34" spans="1:19" s="303" customFormat="1" ht="10.5" customHeight="1" x14ac:dyDescent="0.15">
      <c r="A34" s="328">
        <v>3</v>
      </c>
      <c r="B34" s="329"/>
      <c r="C34" s="329" t="s">
        <v>1181</v>
      </c>
      <c r="D34" s="1575">
        <v>161</v>
      </c>
      <c r="E34" s="344"/>
      <c r="F34" s="337"/>
      <c r="G34" s="342"/>
      <c r="H34" s="323"/>
      <c r="I34" s="323"/>
      <c r="J34" s="306"/>
      <c r="K34" s="323"/>
      <c r="L34" s="326">
        <v>-51</v>
      </c>
      <c r="M34" s="344"/>
      <c r="N34" s="325"/>
      <c r="O34" s="326">
        <v>-60</v>
      </c>
      <c r="P34" s="344"/>
      <c r="Q34" s="343"/>
      <c r="R34" s="326">
        <v>0</v>
      </c>
      <c r="S34" s="344"/>
    </row>
    <row r="35" spans="1:19" s="303" customFormat="1" ht="10.5" customHeight="1" x14ac:dyDescent="0.15">
      <c r="A35" s="328">
        <v>4</v>
      </c>
      <c r="B35" s="329"/>
      <c r="C35" s="329" t="s">
        <v>1182</v>
      </c>
      <c r="D35" s="1575">
        <v>0</v>
      </c>
      <c r="E35" s="344"/>
      <c r="F35" s="337"/>
      <c r="G35" s="342"/>
      <c r="H35" s="323"/>
      <c r="I35" s="323"/>
      <c r="J35" s="306"/>
      <c r="K35" s="323"/>
      <c r="L35" s="326">
        <v>16</v>
      </c>
      <c r="M35" s="344"/>
      <c r="N35" s="325"/>
      <c r="O35" s="326">
        <v>0</v>
      </c>
      <c r="P35" s="344"/>
      <c r="Q35" s="343"/>
      <c r="R35" s="326">
        <v>0</v>
      </c>
      <c r="S35" s="344"/>
    </row>
    <row r="36" spans="1:19" s="303" customFormat="1" ht="10.5" customHeight="1" x14ac:dyDescent="0.15">
      <c r="A36" s="328">
        <v>5</v>
      </c>
      <c r="B36" s="329"/>
      <c r="C36" s="329" t="s">
        <v>429</v>
      </c>
      <c r="D36" s="1575">
        <v>0</v>
      </c>
      <c r="E36" s="344"/>
      <c r="F36" s="337"/>
      <c r="G36" s="342"/>
      <c r="H36" s="323"/>
      <c r="I36" s="323"/>
      <c r="J36" s="306"/>
      <c r="K36" s="323"/>
      <c r="L36" s="326">
        <v>0</v>
      </c>
      <c r="M36" s="344"/>
      <c r="N36" s="325"/>
      <c r="O36" s="326">
        <v>0</v>
      </c>
      <c r="P36" s="344"/>
      <c r="Q36" s="343"/>
      <c r="R36" s="326">
        <v>0</v>
      </c>
      <c r="S36" s="344"/>
    </row>
    <row r="37" spans="1:19" s="303" customFormat="1" ht="10.5" customHeight="1" x14ac:dyDescent="0.15">
      <c r="A37" s="328">
        <v>6</v>
      </c>
      <c r="B37" s="329"/>
      <c r="C37" s="329" t="s">
        <v>706</v>
      </c>
      <c r="D37" s="1575">
        <v>-16</v>
      </c>
      <c r="E37" s="344"/>
      <c r="F37" s="337"/>
      <c r="G37" s="342"/>
      <c r="H37" s="323"/>
      <c r="I37" s="323"/>
      <c r="J37" s="306"/>
      <c r="K37" s="323"/>
      <c r="L37" s="326">
        <v>130</v>
      </c>
      <c r="M37" s="344"/>
      <c r="N37" s="325"/>
      <c r="O37" s="326">
        <v>-34</v>
      </c>
      <c r="P37" s="344"/>
      <c r="Q37" s="343"/>
      <c r="R37" s="326">
        <v>24</v>
      </c>
      <c r="S37" s="344"/>
    </row>
    <row r="38" spans="1:19" s="303" customFormat="1" ht="10.5" customHeight="1" x14ac:dyDescent="0.15">
      <c r="A38" s="328">
        <v>7</v>
      </c>
      <c r="B38" s="329"/>
      <c r="C38" s="329" t="s">
        <v>430</v>
      </c>
      <c r="D38" s="1575">
        <v>0</v>
      </c>
      <c r="E38" s="345"/>
      <c r="F38" s="337"/>
      <c r="G38" s="342"/>
      <c r="H38" s="323"/>
      <c r="I38" s="323"/>
      <c r="J38" s="306"/>
      <c r="K38" s="323"/>
      <c r="L38" s="326">
        <v>0</v>
      </c>
      <c r="M38" s="345"/>
      <c r="N38" s="325"/>
      <c r="O38" s="326">
        <v>0</v>
      </c>
      <c r="P38" s="345"/>
      <c r="Q38" s="343"/>
      <c r="R38" s="326">
        <v>0</v>
      </c>
      <c r="S38" s="345"/>
    </row>
    <row r="39" spans="1:19" s="303" customFormat="1" ht="10.5" customHeight="1" x14ac:dyDescent="0.15">
      <c r="A39" s="328">
        <v>8</v>
      </c>
      <c r="B39" s="2358" t="s">
        <v>431</v>
      </c>
      <c r="C39" s="2358"/>
      <c r="D39" s="1576">
        <f>SUM(D32:D38)</f>
        <v>7912</v>
      </c>
      <c r="E39" s="346"/>
      <c r="F39" s="337"/>
      <c r="G39" s="342"/>
      <c r="H39" s="323"/>
      <c r="I39" s="323"/>
      <c r="J39" s="306"/>
      <c r="K39" s="323"/>
      <c r="L39" s="347">
        <f>SUM(L32:L38)</f>
        <v>8498</v>
      </c>
      <c r="M39" s="346"/>
      <c r="N39" s="325"/>
      <c r="O39" s="347">
        <f>SUM(O32:O38)</f>
        <v>6383</v>
      </c>
      <c r="P39" s="346"/>
      <c r="Q39" s="343"/>
      <c r="R39" s="347">
        <f>SUM(R32:R38)</f>
        <v>7154</v>
      </c>
      <c r="S39" s="346"/>
    </row>
    <row r="40" spans="1:19" s="303" customFormat="1" ht="10.5" customHeight="1" x14ac:dyDescent="0.15">
      <c r="A40" s="2359"/>
      <c r="B40" s="2359"/>
      <c r="C40" s="2359"/>
      <c r="D40" s="2359"/>
      <c r="E40" s="2359"/>
      <c r="F40" s="2359"/>
      <c r="G40" s="2359"/>
      <c r="H40" s="2359"/>
      <c r="I40" s="2359"/>
      <c r="J40" s="2359"/>
      <c r="K40" s="2359"/>
      <c r="L40" s="2359"/>
      <c r="M40" s="2359"/>
      <c r="N40" s="2359"/>
      <c r="O40" s="2359"/>
      <c r="P40" s="2359"/>
      <c r="Q40" s="2359"/>
      <c r="R40" s="2359"/>
      <c r="S40" s="2359"/>
    </row>
    <row r="41" spans="1:19" s="303" customFormat="1" ht="10.5" customHeight="1" x14ac:dyDescent="0.15">
      <c r="A41" s="2357" t="s">
        <v>390</v>
      </c>
      <c r="B41" s="2357"/>
      <c r="C41" s="2357"/>
      <c r="D41" s="318"/>
      <c r="E41" s="318"/>
      <c r="F41" s="301"/>
      <c r="G41" s="302"/>
      <c r="H41" s="302"/>
      <c r="I41" s="302"/>
      <c r="J41" s="302"/>
      <c r="K41" s="348"/>
      <c r="L41" s="349"/>
      <c r="M41" s="349"/>
      <c r="N41" s="348"/>
      <c r="O41" s="349"/>
      <c r="P41" s="349"/>
      <c r="Q41" s="321"/>
      <c r="R41" s="349"/>
      <c r="S41" s="318"/>
    </row>
    <row r="42" spans="1:19" s="303" customFormat="1" ht="10.5" customHeight="1" x14ac:dyDescent="0.15">
      <c r="A42" s="336"/>
      <c r="B42" s="2358" t="s">
        <v>428</v>
      </c>
      <c r="C42" s="2358"/>
      <c r="D42" s="1575">
        <f>L46</f>
        <v>27154</v>
      </c>
      <c r="E42" s="341"/>
      <c r="F42" s="323"/>
      <c r="G42" s="342"/>
      <c r="H42" s="306"/>
      <c r="I42" s="306"/>
      <c r="J42" s="306"/>
      <c r="K42" s="325"/>
      <c r="L42" s="326">
        <f>O46</f>
        <v>26626</v>
      </c>
      <c r="M42" s="341"/>
      <c r="N42" s="325"/>
      <c r="O42" s="326">
        <f>R46</f>
        <v>26324</v>
      </c>
      <c r="P42" s="341"/>
      <c r="Q42" s="343"/>
      <c r="R42" s="326">
        <v>25774</v>
      </c>
      <c r="S42" s="341"/>
    </row>
    <row r="43" spans="1:19" s="303" customFormat="1" ht="10.5" customHeight="1" x14ac:dyDescent="0.15">
      <c r="A43" s="329"/>
      <c r="B43" s="329"/>
      <c r="C43" s="329" t="s">
        <v>1183</v>
      </c>
      <c r="D43" s="1575">
        <v>524</v>
      </c>
      <c r="E43" s="350"/>
      <c r="F43" s="340"/>
      <c r="G43" s="342"/>
      <c r="H43" s="306"/>
      <c r="I43" s="306"/>
      <c r="J43" s="306"/>
      <c r="K43" s="325"/>
      <c r="L43" s="326">
        <v>528</v>
      </c>
      <c r="M43" s="350"/>
      <c r="N43" s="325"/>
      <c r="O43" s="326">
        <v>302</v>
      </c>
      <c r="P43" s="350"/>
      <c r="Q43" s="343"/>
      <c r="R43" s="326">
        <v>550</v>
      </c>
      <c r="S43" s="350"/>
    </row>
    <row r="44" spans="1:19" s="303" customFormat="1" ht="10.5" customHeight="1" x14ac:dyDescent="0.15">
      <c r="A44" s="329"/>
      <c r="B44" s="329"/>
      <c r="C44" s="329" t="s">
        <v>1182</v>
      </c>
      <c r="D44" s="1575">
        <v>0</v>
      </c>
      <c r="E44" s="350"/>
      <c r="F44" s="340"/>
      <c r="G44" s="342"/>
      <c r="H44" s="306"/>
      <c r="I44" s="306"/>
      <c r="J44" s="306"/>
      <c r="K44" s="325"/>
      <c r="L44" s="326">
        <v>0</v>
      </c>
      <c r="M44" s="350"/>
      <c r="N44" s="325"/>
      <c r="O44" s="326">
        <v>0</v>
      </c>
      <c r="P44" s="350"/>
      <c r="Q44" s="343"/>
      <c r="R44" s="326">
        <v>0</v>
      </c>
      <c r="S44" s="350"/>
    </row>
    <row r="45" spans="1:19" s="303" customFormat="1" ht="10.5" customHeight="1" x14ac:dyDescent="0.15">
      <c r="A45" s="329"/>
      <c r="B45" s="329"/>
      <c r="C45" s="329" t="s">
        <v>429</v>
      </c>
      <c r="D45" s="1575">
        <v>0</v>
      </c>
      <c r="E45" s="345"/>
      <c r="F45" s="340"/>
      <c r="G45" s="342"/>
      <c r="H45" s="306"/>
      <c r="I45" s="306"/>
      <c r="J45" s="306"/>
      <c r="K45" s="325"/>
      <c r="L45" s="326">
        <v>0</v>
      </c>
      <c r="M45" s="345"/>
      <c r="N45" s="325"/>
      <c r="O45" s="326">
        <v>0</v>
      </c>
      <c r="P45" s="345"/>
      <c r="Q45" s="343"/>
      <c r="R45" s="326">
        <v>0</v>
      </c>
      <c r="S45" s="345"/>
    </row>
    <row r="46" spans="1:19" s="303" customFormat="1" ht="10.5" customHeight="1" x14ac:dyDescent="0.15">
      <c r="A46" s="329"/>
      <c r="B46" s="2358" t="s">
        <v>431</v>
      </c>
      <c r="C46" s="2358"/>
      <c r="D46" s="1576">
        <f>SUM(D42:D45)</f>
        <v>27678</v>
      </c>
      <c r="E46" s="346"/>
      <c r="F46" s="323"/>
      <c r="G46" s="342"/>
      <c r="H46" s="306"/>
      <c r="I46" s="306"/>
      <c r="J46" s="306"/>
      <c r="K46" s="325"/>
      <c r="L46" s="347">
        <f>SUM(L42:L45)</f>
        <v>27154</v>
      </c>
      <c r="M46" s="346"/>
      <c r="N46" s="325"/>
      <c r="O46" s="347">
        <f>SUM(O42:O45)</f>
        <v>26626</v>
      </c>
      <c r="P46" s="346"/>
      <c r="Q46" s="343"/>
      <c r="R46" s="347">
        <f>SUM(R42:R45)</f>
        <v>26324</v>
      </c>
      <c r="S46" s="346"/>
    </row>
    <row r="47" spans="1:19" s="351" customFormat="1" ht="7.5" customHeight="1" x14ac:dyDescent="0.15">
      <c r="A47" s="2356"/>
      <c r="B47" s="2356"/>
      <c r="C47" s="2356"/>
      <c r="D47" s="2356"/>
      <c r="E47" s="2356"/>
      <c r="F47" s="2356"/>
      <c r="G47" s="2356"/>
      <c r="H47" s="2356"/>
      <c r="I47" s="2356"/>
      <c r="J47" s="2356"/>
      <c r="K47" s="2356"/>
      <c r="L47" s="2356"/>
      <c r="M47" s="2356"/>
      <c r="N47" s="2356"/>
      <c r="O47" s="2356"/>
      <c r="P47" s="2356"/>
      <c r="Q47" s="2356"/>
      <c r="R47" s="2356"/>
      <c r="S47" s="2356"/>
    </row>
    <row r="48" spans="1:19" s="352" customFormat="1" ht="8.25" customHeight="1" x14ac:dyDescent="0.15">
      <c r="A48" s="1365" t="s">
        <v>907</v>
      </c>
      <c r="B48" s="2355" t="s">
        <v>1003</v>
      </c>
      <c r="C48" s="2355"/>
      <c r="D48" s="2355"/>
      <c r="E48" s="2355"/>
      <c r="F48" s="2355"/>
      <c r="G48" s="2355"/>
      <c r="H48" s="2355"/>
      <c r="I48" s="2355"/>
      <c r="J48" s="2355"/>
      <c r="K48" s="2355"/>
      <c r="L48" s="2355"/>
      <c r="M48" s="2355"/>
      <c r="N48" s="2355"/>
      <c r="O48" s="2355"/>
      <c r="P48" s="2355"/>
      <c r="Q48" s="2355"/>
      <c r="R48" s="2355"/>
      <c r="S48" s="2355"/>
    </row>
    <row r="49" spans="1:19" s="352" customFormat="1" ht="18" customHeight="1" x14ac:dyDescent="0.15">
      <c r="A49" s="1365" t="s">
        <v>908</v>
      </c>
      <c r="B49" s="2355" t="s">
        <v>875</v>
      </c>
      <c r="C49" s="2355"/>
      <c r="D49" s="2355"/>
      <c r="E49" s="2355"/>
      <c r="F49" s="2355"/>
      <c r="G49" s="2355"/>
      <c r="H49" s="2355"/>
      <c r="I49" s="2355"/>
      <c r="J49" s="2355"/>
      <c r="K49" s="2355"/>
      <c r="L49" s="2355"/>
      <c r="M49" s="2355"/>
      <c r="N49" s="2355"/>
      <c r="O49" s="2355"/>
      <c r="P49" s="2355"/>
      <c r="Q49" s="2355"/>
      <c r="R49" s="2355"/>
      <c r="S49" s="2355"/>
    </row>
    <row r="50" spans="1:19" s="352" customFormat="1" ht="8.25" customHeight="1" x14ac:dyDescent="0.15">
      <c r="A50" s="1365" t="s">
        <v>911</v>
      </c>
      <c r="B50" s="2355" t="s">
        <v>708</v>
      </c>
      <c r="C50" s="2355"/>
      <c r="D50" s="2355"/>
      <c r="E50" s="2355"/>
      <c r="F50" s="2355"/>
      <c r="G50" s="2355"/>
      <c r="H50" s="2355"/>
      <c r="I50" s="2355"/>
      <c r="J50" s="2355"/>
      <c r="K50" s="2355"/>
      <c r="L50" s="2355"/>
      <c r="M50" s="2355"/>
      <c r="N50" s="2355"/>
      <c r="O50" s="2355"/>
      <c r="P50" s="2355"/>
      <c r="Q50" s="2355"/>
      <c r="R50" s="2355"/>
      <c r="S50" s="2355"/>
    </row>
    <row r="51" spans="1:19" s="352" customFormat="1" ht="8.25" customHeight="1" x14ac:dyDescent="0.15">
      <c r="A51" s="1365" t="s">
        <v>913</v>
      </c>
      <c r="B51" s="2355" t="s">
        <v>1076</v>
      </c>
      <c r="C51" s="2355"/>
      <c r="D51" s="2355"/>
      <c r="E51" s="2355"/>
      <c r="F51" s="2355"/>
      <c r="G51" s="2355"/>
      <c r="H51" s="2355"/>
      <c r="I51" s="2355"/>
      <c r="J51" s="2355"/>
      <c r="K51" s="2355"/>
      <c r="L51" s="2355"/>
      <c r="M51" s="2355"/>
      <c r="N51" s="2355"/>
      <c r="O51" s="2355"/>
      <c r="P51" s="2355"/>
      <c r="Q51" s="2355"/>
      <c r="R51" s="2355"/>
      <c r="S51" s="2355"/>
    </row>
    <row r="52" spans="1:19" s="352" customFormat="1" ht="8.25" customHeight="1" x14ac:dyDescent="0.15">
      <c r="A52" s="1365" t="s">
        <v>914</v>
      </c>
      <c r="B52" s="2355" t="s">
        <v>432</v>
      </c>
      <c r="C52" s="2355"/>
      <c r="D52" s="2355"/>
      <c r="E52" s="2355"/>
      <c r="F52" s="2355"/>
      <c r="G52" s="2355"/>
      <c r="H52" s="2355"/>
      <c r="I52" s="2355"/>
      <c r="J52" s="2355"/>
      <c r="K52" s="2355"/>
      <c r="L52" s="2355"/>
      <c r="M52" s="2355"/>
      <c r="N52" s="2355"/>
      <c r="O52" s="2355"/>
      <c r="P52" s="2355"/>
      <c r="Q52" s="2355"/>
      <c r="R52" s="2355"/>
      <c r="S52" s="2355"/>
    </row>
    <row r="53" spans="1:19" s="352" customFormat="1" ht="8.25" customHeight="1" x14ac:dyDescent="0.15">
      <c r="A53" s="1365" t="s">
        <v>916</v>
      </c>
      <c r="B53" s="2355" t="s">
        <v>1136</v>
      </c>
      <c r="C53" s="2355"/>
      <c r="D53" s="2355"/>
      <c r="E53" s="2355"/>
      <c r="F53" s="2355"/>
      <c r="G53" s="2355"/>
      <c r="H53" s="2355"/>
      <c r="I53" s="2355"/>
      <c r="J53" s="2355"/>
      <c r="K53" s="2355"/>
      <c r="L53" s="2355"/>
      <c r="M53" s="2355"/>
      <c r="N53" s="2355"/>
      <c r="O53" s="2355"/>
      <c r="P53" s="2355"/>
      <c r="Q53" s="2355"/>
      <c r="R53" s="2355"/>
      <c r="S53" s="2355"/>
    </row>
    <row r="54" spans="1:19" s="352" customFormat="1" ht="8.25" customHeight="1" x14ac:dyDescent="0.15">
      <c r="A54" s="1365" t="s">
        <v>917</v>
      </c>
      <c r="B54" s="2355" t="s">
        <v>1147</v>
      </c>
      <c r="C54" s="2355"/>
      <c r="D54" s="2355"/>
      <c r="E54" s="2355"/>
      <c r="F54" s="2355"/>
      <c r="G54" s="2355"/>
      <c r="H54" s="2355"/>
      <c r="I54" s="2355"/>
      <c r="J54" s="2355"/>
      <c r="K54" s="2355"/>
      <c r="L54" s="2355"/>
      <c r="M54" s="2355"/>
      <c r="N54" s="2355"/>
      <c r="O54" s="2355"/>
      <c r="P54" s="2355"/>
      <c r="Q54" s="2355"/>
      <c r="R54" s="2355"/>
      <c r="S54" s="2355"/>
    </row>
    <row r="55" spans="1:19" s="352" customFormat="1" ht="8.25" customHeight="1" x14ac:dyDescent="0.15">
      <c r="A55" s="1365" t="s">
        <v>1167</v>
      </c>
      <c r="B55" s="2355" t="s">
        <v>709</v>
      </c>
      <c r="C55" s="2355"/>
      <c r="D55" s="2355"/>
      <c r="E55" s="2355"/>
      <c r="F55" s="2355"/>
      <c r="G55" s="2355"/>
      <c r="H55" s="2355"/>
      <c r="I55" s="2355"/>
      <c r="J55" s="2355"/>
      <c r="K55" s="2355"/>
      <c r="L55" s="2355"/>
      <c r="M55" s="2355"/>
      <c r="N55" s="2355"/>
      <c r="O55" s="2355"/>
      <c r="P55" s="2355"/>
      <c r="Q55" s="2355"/>
      <c r="R55" s="2355"/>
      <c r="S55" s="2355"/>
    </row>
    <row r="79" spans="1:3" s="206" customFormat="1" ht="7.5" customHeight="1" x14ac:dyDescent="0.15">
      <c r="A79" s="2360"/>
      <c r="B79" s="2360"/>
      <c r="C79" s="2360"/>
    </row>
    <row r="80" spans="1:3" s="206" customFormat="1" ht="7.5" customHeight="1" x14ac:dyDescent="0.15">
      <c r="B80" s="2360"/>
      <c r="C80" s="2360"/>
    </row>
    <row r="81" spans="2:3" s="206" customFormat="1" ht="7.5" customHeight="1" x14ac:dyDescent="0.15"/>
    <row r="82" spans="2:3" s="206" customFormat="1" ht="7.5" customHeight="1" x14ac:dyDescent="0.15"/>
    <row r="83" spans="2:3" s="206" customFormat="1" ht="7.5" customHeight="1" x14ac:dyDescent="0.15"/>
    <row r="84" spans="2:3" s="206" customFormat="1" ht="7.5" customHeight="1" x14ac:dyDescent="0.15"/>
    <row r="85" spans="2:3" s="206" customFormat="1" ht="7.5" customHeight="1" x14ac:dyDescent="0.15"/>
    <row r="86" spans="2:3" s="206" customFormat="1" ht="7.5" customHeight="1" x14ac:dyDescent="0.15"/>
    <row r="87" spans="2:3" s="206" customFormat="1" ht="7.5" customHeight="1" x14ac:dyDescent="0.15"/>
    <row r="88" spans="2:3" s="206" customFormat="1" ht="7.5" customHeight="1" x14ac:dyDescent="0.15">
      <c r="B88" s="2360"/>
      <c r="C88" s="2360"/>
    </row>
  </sheetData>
  <sheetProtection selectLockedCells="1"/>
  <mergeCells count="40">
    <mergeCell ref="A19:S19"/>
    <mergeCell ref="A31:C31"/>
    <mergeCell ref="B32:C32"/>
    <mergeCell ref="B39:C39"/>
    <mergeCell ref="A40:S40"/>
    <mergeCell ref="A1:S1"/>
    <mergeCell ref="A2:S2"/>
    <mergeCell ref="A3:C3"/>
    <mergeCell ref="D3:J3"/>
    <mergeCell ref="L3:M3"/>
    <mergeCell ref="O3:P3"/>
    <mergeCell ref="R3:S3"/>
    <mergeCell ref="A4:S4"/>
    <mergeCell ref="F5:G5"/>
    <mergeCell ref="A9:C9"/>
    <mergeCell ref="B10:C10"/>
    <mergeCell ref="B18:C18"/>
    <mergeCell ref="H6:I6"/>
    <mergeCell ref="H9:I9"/>
    <mergeCell ref="H8:I8"/>
    <mergeCell ref="H7:I7"/>
    <mergeCell ref="B55:S55"/>
    <mergeCell ref="A79:C79"/>
    <mergeCell ref="B80:C80"/>
    <mergeCell ref="B88:C88"/>
    <mergeCell ref="B49:S49"/>
    <mergeCell ref="B50:S50"/>
    <mergeCell ref="B51:S51"/>
    <mergeCell ref="B52:S52"/>
    <mergeCell ref="B53:S53"/>
    <mergeCell ref="B54:S54"/>
    <mergeCell ref="B48:S48"/>
    <mergeCell ref="A47:S47"/>
    <mergeCell ref="A20:C20"/>
    <mergeCell ref="B21:C21"/>
    <mergeCell ref="B29:C29"/>
    <mergeCell ref="A30:S30"/>
    <mergeCell ref="B42:C42"/>
    <mergeCell ref="B46:C46"/>
    <mergeCell ref="A41:C41"/>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9" min="3"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Normal="100" zoomScaleSheetLayoutView="100" workbookViewId="0">
      <selection activeCell="AA45" sqref="AA45"/>
    </sheetView>
  </sheetViews>
  <sheetFormatPr defaultColWidth="9.140625" defaultRowHeight="11.25" x14ac:dyDescent="0.2"/>
  <cols>
    <col min="1" max="2" width="2.140625" style="15" customWidth="1"/>
    <col min="3" max="3" width="60.5703125" style="15" customWidth="1"/>
    <col min="4" max="4" width="8.5703125" style="15" customWidth="1"/>
    <col min="5" max="5" width="1.7109375" style="15" customWidth="1"/>
    <col min="6" max="6" width="8.5703125" style="15" customWidth="1"/>
    <col min="7" max="7" width="1.7109375" style="15" customWidth="1"/>
    <col min="8" max="8" width="8.5703125" style="15" customWidth="1"/>
    <col min="9" max="9" width="1.7109375" style="15" customWidth="1"/>
    <col min="10" max="10" width="8.5703125" style="15" customWidth="1"/>
    <col min="11" max="11" width="1.7109375" style="15" customWidth="1"/>
    <col min="12" max="12" width="8.5703125" style="15" customWidth="1"/>
    <col min="13" max="13" width="1.7109375" style="15" customWidth="1"/>
    <col min="14" max="14" width="9.28515625" style="15" customWidth="1"/>
    <col min="15" max="15" width="1.7109375" style="15" customWidth="1"/>
    <col min="16" max="16" width="13.42578125" style="15" customWidth="1"/>
    <col min="17" max="17" width="1.7109375" style="15" customWidth="1"/>
    <col min="18" max="18" width="1.28515625" style="15" customWidth="1"/>
    <col min="19" max="19" width="9.140625" style="15" customWidth="1"/>
    <col min="20" max="16384" width="9.140625" style="15"/>
  </cols>
  <sheetData>
    <row r="1" spans="1:18" ht="31.5" customHeight="1" x14ac:dyDescent="0.25">
      <c r="A1" s="2398" t="s">
        <v>710</v>
      </c>
      <c r="B1" s="2398"/>
      <c r="C1" s="2398"/>
      <c r="D1" s="2398"/>
      <c r="E1" s="2398"/>
      <c r="F1" s="2398"/>
      <c r="G1" s="2398"/>
      <c r="H1" s="2398"/>
      <c r="I1" s="2398"/>
      <c r="J1" s="2398"/>
      <c r="K1" s="2398"/>
      <c r="L1" s="2398"/>
      <c r="M1" s="2398"/>
      <c r="N1" s="2398"/>
      <c r="O1" s="2398"/>
      <c r="P1" s="2398"/>
      <c r="Q1" s="267"/>
      <c r="R1" s="267"/>
    </row>
    <row r="2" spans="1:18" s="354" customFormat="1" ht="4.5" customHeight="1" x14ac:dyDescent="0.15">
      <c r="A2" s="2399"/>
      <c r="B2" s="2399"/>
      <c r="C2" s="2399"/>
      <c r="D2" s="2399"/>
      <c r="E2" s="2399"/>
      <c r="F2" s="2399"/>
      <c r="G2" s="2399"/>
      <c r="H2" s="2399"/>
      <c r="I2" s="2399"/>
      <c r="J2" s="2399"/>
      <c r="K2" s="2399"/>
      <c r="L2" s="2399"/>
      <c r="M2" s="2399"/>
      <c r="N2" s="2399"/>
      <c r="O2" s="2399"/>
      <c r="P2" s="2399"/>
      <c r="Q2" s="353"/>
      <c r="R2" s="353"/>
    </row>
    <row r="3" spans="1:18" s="16" customFormat="1" ht="10.5" customHeight="1" x14ac:dyDescent="0.15">
      <c r="A3" s="2400" t="s">
        <v>420</v>
      </c>
      <c r="B3" s="2400"/>
      <c r="C3" s="2400"/>
      <c r="D3" s="2401" t="s">
        <v>1274</v>
      </c>
      <c r="E3" s="2402"/>
      <c r="F3" s="2402"/>
      <c r="G3" s="2402"/>
      <c r="H3" s="2402"/>
      <c r="I3" s="2402"/>
      <c r="J3" s="2402"/>
      <c r="K3" s="2402"/>
      <c r="L3" s="2402"/>
      <c r="M3" s="2402"/>
      <c r="N3" s="2402"/>
      <c r="O3" s="2402"/>
      <c r="P3" s="2402"/>
      <c r="Q3" s="2402"/>
      <c r="R3" s="2403"/>
    </row>
    <row r="4" spans="1:18" s="16" customFormat="1" ht="9" customHeight="1" x14ac:dyDescent="0.15">
      <c r="A4" s="2394"/>
      <c r="B4" s="2394"/>
      <c r="C4" s="2394"/>
      <c r="D4" s="17" t="s">
        <v>0</v>
      </c>
      <c r="E4" s="17"/>
      <c r="F4" s="17" t="s">
        <v>1</v>
      </c>
      <c r="G4" s="17"/>
      <c r="H4" s="17" t="s">
        <v>2</v>
      </c>
      <c r="I4" s="17"/>
      <c r="J4" s="17" t="s">
        <v>4</v>
      </c>
      <c r="K4" s="17"/>
      <c r="L4" s="17" t="s">
        <v>5</v>
      </c>
      <c r="M4" s="17"/>
      <c r="N4" s="17" t="s">
        <v>6</v>
      </c>
      <c r="O4" s="17"/>
      <c r="P4" s="17" t="s">
        <v>7</v>
      </c>
      <c r="Q4" s="17"/>
      <c r="R4" s="17"/>
    </row>
    <row r="5" spans="1:18" s="16" customFormat="1" ht="9" customHeight="1" x14ac:dyDescent="0.15">
      <c r="A5" s="2394"/>
      <c r="B5" s="2394"/>
      <c r="C5" s="2394"/>
      <c r="D5" s="18"/>
      <c r="E5" s="18"/>
      <c r="F5" s="18"/>
      <c r="G5" s="18"/>
      <c r="H5" s="2404" t="s">
        <v>915</v>
      </c>
      <c r="I5" s="2404"/>
      <c r="J5" s="2404"/>
      <c r="K5" s="2404"/>
      <c r="L5" s="2404"/>
      <c r="M5" s="2404"/>
      <c r="N5" s="2404"/>
      <c r="O5" s="2404"/>
      <c r="P5" s="2404"/>
      <c r="Q5" s="2404"/>
      <c r="R5" s="19"/>
    </row>
    <row r="6" spans="1:18" s="16" customFormat="1" ht="9" customHeight="1" x14ac:dyDescent="0.15">
      <c r="A6" s="2394"/>
      <c r="B6" s="2394"/>
      <c r="C6" s="2394"/>
      <c r="D6" s="266" t="s">
        <v>434</v>
      </c>
      <c r="E6" s="20"/>
      <c r="F6" s="20" t="s">
        <v>434</v>
      </c>
      <c r="G6" s="21"/>
      <c r="H6" s="20"/>
      <c r="I6" s="20"/>
      <c r="J6" s="20"/>
      <c r="K6" s="20"/>
      <c r="L6" s="20"/>
      <c r="M6" s="20"/>
      <c r="N6" s="20"/>
      <c r="O6" s="2395" t="s">
        <v>715</v>
      </c>
      <c r="P6" s="2395"/>
      <c r="Q6" s="266"/>
      <c r="R6" s="266"/>
    </row>
    <row r="7" spans="1:18" s="16" customFormat="1" ht="9" customHeight="1" x14ac:dyDescent="0.15">
      <c r="A7" s="2394"/>
      <c r="B7" s="2394"/>
      <c r="C7" s="2394"/>
      <c r="D7" s="266" t="s">
        <v>435</v>
      </c>
      <c r="E7" s="2395" t="s">
        <v>435</v>
      </c>
      <c r="F7" s="2395"/>
      <c r="G7" s="22"/>
      <c r="H7" s="266" t="s">
        <v>712</v>
      </c>
      <c r="I7" s="266"/>
      <c r="J7" s="266" t="s">
        <v>712</v>
      </c>
      <c r="K7" s="266"/>
      <c r="L7" s="266"/>
      <c r="M7" s="266"/>
      <c r="N7" s="266" t="s">
        <v>712</v>
      </c>
      <c r="O7" s="2395" t="s">
        <v>716</v>
      </c>
      <c r="P7" s="2395"/>
      <c r="Q7" s="266"/>
      <c r="R7" s="266"/>
    </row>
    <row r="8" spans="1:18" s="16" customFormat="1" ht="9" customHeight="1" x14ac:dyDescent="0.15">
      <c r="A8" s="2394"/>
      <c r="B8" s="2394"/>
      <c r="C8" s="2394"/>
      <c r="D8" s="266" t="s">
        <v>876</v>
      </c>
      <c r="E8" s="2395" t="s">
        <v>439</v>
      </c>
      <c r="F8" s="2395"/>
      <c r="G8" s="22"/>
      <c r="H8" s="266" t="s">
        <v>713</v>
      </c>
      <c r="I8" s="589"/>
      <c r="J8" s="589" t="s">
        <v>713</v>
      </c>
      <c r="K8" s="266"/>
      <c r="L8" s="266" t="s">
        <v>712</v>
      </c>
      <c r="M8" s="266"/>
      <c r="N8" s="266" t="s">
        <v>713</v>
      </c>
      <c r="O8" s="2395" t="s">
        <v>720</v>
      </c>
      <c r="P8" s="2395"/>
      <c r="Q8" s="266"/>
      <c r="R8" s="266"/>
    </row>
    <row r="9" spans="1:18" s="16" customFormat="1" ht="9" customHeight="1" x14ac:dyDescent="0.15">
      <c r="A9" s="2394"/>
      <c r="B9" s="2394"/>
      <c r="C9" s="2394"/>
      <c r="D9" s="266" t="s">
        <v>436</v>
      </c>
      <c r="E9" s="2395" t="s">
        <v>440</v>
      </c>
      <c r="F9" s="2395"/>
      <c r="G9" s="22"/>
      <c r="H9" s="266" t="s">
        <v>441</v>
      </c>
      <c r="I9" s="589"/>
      <c r="J9" s="589" t="s">
        <v>441</v>
      </c>
      <c r="K9" s="2395" t="s">
        <v>714</v>
      </c>
      <c r="L9" s="2395"/>
      <c r="M9" s="355"/>
      <c r="N9" s="266" t="s">
        <v>441</v>
      </c>
      <c r="O9" s="2395" t="s">
        <v>719</v>
      </c>
      <c r="P9" s="2395"/>
      <c r="Q9" s="266"/>
      <c r="R9" s="266"/>
    </row>
    <row r="10" spans="1:18" s="16" customFormat="1" ht="9" customHeight="1" x14ac:dyDescent="0.15">
      <c r="A10" s="2394"/>
      <c r="B10" s="2394"/>
      <c r="C10" s="2394"/>
      <c r="D10" s="266" t="s">
        <v>437</v>
      </c>
      <c r="E10" s="2395" t="s">
        <v>8</v>
      </c>
      <c r="F10" s="2395"/>
      <c r="G10" s="22"/>
      <c r="H10" s="266" t="s">
        <v>442</v>
      </c>
      <c r="I10" s="589"/>
      <c r="J10" s="589" t="s">
        <v>444</v>
      </c>
      <c r="K10" s="2395" t="s">
        <v>711</v>
      </c>
      <c r="L10" s="2395"/>
      <c r="M10" s="355"/>
      <c r="N10" s="266" t="s">
        <v>442</v>
      </c>
      <c r="O10" s="2395" t="s">
        <v>718</v>
      </c>
      <c r="P10" s="2395"/>
      <c r="Q10" s="266"/>
      <c r="R10" s="266"/>
    </row>
    <row r="11" spans="1:18" s="16" customFormat="1" ht="10.5" customHeight="1" x14ac:dyDescent="0.15">
      <c r="A11" s="2394"/>
      <c r="B11" s="2394"/>
      <c r="C11" s="2394"/>
      <c r="D11" s="266" t="s">
        <v>438</v>
      </c>
      <c r="E11" s="2395" t="s">
        <v>158</v>
      </c>
      <c r="F11" s="2395"/>
      <c r="G11" s="585" t="s">
        <v>908</v>
      </c>
      <c r="H11" s="266" t="s">
        <v>326</v>
      </c>
      <c r="I11" s="2395" t="s">
        <v>443</v>
      </c>
      <c r="J11" s="2395"/>
      <c r="K11" s="2395" t="s">
        <v>445</v>
      </c>
      <c r="L11" s="2395"/>
      <c r="M11" s="585" t="s">
        <v>911</v>
      </c>
      <c r="N11" s="356" t="s">
        <v>446</v>
      </c>
      <c r="O11" s="2395" t="s">
        <v>717</v>
      </c>
      <c r="P11" s="2395"/>
      <c r="Q11" s="266"/>
      <c r="R11" s="266"/>
    </row>
    <row r="12" spans="1:18" s="16" customFormat="1" ht="9" customHeight="1" x14ac:dyDescent="0.15">
      <c r="A12" s="2387" t="s">
        <v>433</v>
      </c>
      <c r="B12" s="2387"/>
      <c r="C12" s="2387"/>
      <c r="D12" s="23"/>
      <c r="E12" s="24"/>
      <c r="F12" s="24"/>
      <c r="G12" s="25"/>
      <c r="H12" s="24"/>
      <c r="I12" s="24"/>
      <c r="J12" s="24"/>
      <c r="K12" s="24"/>
      <c r="L12" s="24"/>
      <c r="M12" s="24"/>
      <c r="N12" s="24"/>
      <c r="O12" s="24"/>
      <c r="P12" s="24"/>
      <c r="Q12" s="24"/>
      <c r="R12" s="26"/>
    </row>
    <row r="13" spans="1:18" s="16" customFormat="1" ht="9" customHeight="1" x14ac:dyDescent="0.15">
      <c r="A13" s="2387" t="s">
        <v>162</v>
      </c>
      <c r="B13" s="2387"/>
      <c r="C13" s="2387"/>
      <c r="D13" s="1577">
        <v>4178</v>
      </c>
      <c r="E13" s="1617"/>
      <c r="F13" s="1617">
        <v>4178</v>
      </c>
      <c r="G13" s="1618"/>
      <c r="H13" s="1617">
        <v>4178</v>
      </c>
      <c r="I13" s="1617"/>
      <c r="J13" s="1617">
        <v>0</v>
      </c>
      <c r="K13" s="1617"/>
      <c r="L13" s="1617">
        <v>0</v>
      </c>
      <c r="M13" s="1617"/>
      <c r="N13" s="1617">
        <v>0</v>
      </c>
      <c r="O13" s="1617"/>
      <c r="P13" s="1617">
        <v>0</v>
      </c>
      <c r="Q13" s="27"/>
      <c r="R13" s="28"/>
    </row>
    <row r="14" spans="1:18" s="16" customFormat="1" ht="9" customHeight="1" x14ac:dyDescent="0.15">
      <c r="A14" s="2396" t="s">
        <v>448</v>
      </c>
      <c r="B14" s="2396"/>
      <c r="C14" s="2396"/>
      <c r="D14" s="1578">
        <v>10229</v>
      </c>
      <c r="E14" s="1619"/>
      <c r="F14" s="1619">
        <v>10228</v>
      </c>
      <c r="G14" s="1620"/>
      <c r="H14" s="1619">
        <v>9833</v>
      </c>
      <c r="I14" s="1619"/>
      <c r="J14" s="1619">
        <v>0</v>
      </c>
      <c r="K14" s="1619"/>
      <c r="L14" s="1619">
        <v>0</v>
      </c>
      <c r="M14" s="1619"/>
      <c r="N14" s="1619">
        <v>395</v>
      </c>
      <c r="O14" s="1619"/>
      <c r="P14" s="1619">
        <v>0</v>
      </c>
      <c r="Q14" s="357"/>
      <c r="R14" s="28"/>
    </row>
    <row r="15" spans="1:18" s="16" customFormat="1" ht="11.25" customHeight="1" x14ac:dyDescent="0.15">
      <c r="A15" s="2397" t="s">
        <v>164</v>
      </c>
      <c r="B15" s="2397"/>
      <c r="C15" s="2397"/>
      <c r="D15" s="1579">
        <v>121547</v>
      </c>
      <c r="E15" s="1621"/>
      <c r="F15" s="1621">
        <v>121286</v>
      </c>
      <c r="G15" s="586" t="s">
        <v>913</v>
      </c>
      <c r="H15" s="1621">
        <v>71743</v>
      </c>
      <c r="I15" s="1621"/>
      <c r="J15" s="1621">
        <v>1112</v>
      </c>
      <c r="K15" s="1621"/>
      <c r="L15" s="1621">
        <v>1502</v>
      </c>
      <c r="M15" s="1621"/>
      <c r="N15" s="1621">
        <v>48041</v>
      </c>
      <c r="O15" s="1621"/>
      <c r="P15" s="1621">
        <v>0</v>
      </c>
      <c r="Q15" s="357"/>
      <c r="R15" s="28"/>
    </row>
    <row r="16" spans="1:18" s="16" customFormat="1" ht="9" customHeight="1" x14ac:dyDescent="0.15">
      <c r="A16" s="2387" t="s">
        <v>169</v>
      </c>
      <c r="B16" s="2387"/>
      <c r="C16" s="2387"/>
      <c r="D16" s="1580">
        <v>5279</v>
      </c>
      <c r="E16" s="1617"/>
      <c r="F16" s="1617">
        <v>5279</v>
      </c>
      <c r="G16" s="1622"/>
      <c r="H16" s="1617">
        <v>0</v>
      </c>
      <c r="I16" s="1617"/>
      <c r="J16" s="1617">
        <v>5279</v>
      </c>
      <c r="K16" s="1617"/>
      <c r="L16" s="1617">
        <v>0</v>
      </c>
      <c r="M16" s="1617"/>
      <c r="N16" s="1617">
        <v>0</v>
      </c>
      <c r="O16" s="1617"/>
      <c r="P16" s="1617">
        <v>0</v>
      </c>
      <c r="Q16" s="357"/>
      <c r="R16" s="28"/>
    </row>
    <row r="17" spans="1:18" s="16" customFormat="1" ht="9" customHeight="1" x14ac:dyDescent="0.15">
      <c r="A17" s="2397" t="s">
        <v>449</v>
      </c>
      <c r="B17" s="2397"/>
      <c r="C17" s="2397"/>
      <c r="D17" s="1578">
        <v>48806</v>
      </c>
      <c r="E17" s="1619"/>
      <c r="F17" s="1619">
        <v>48806</v>
      </c>
      <c r="G17" s="1623"/>
      <c r="H17" s="1619">
        <v>0</v>
      </c>
      <c r="I17" s="1619"/>
      <c r="J17" s="1619">
        <v>48806</v>
      </c>
      <c r="K17" s="1619"/>
      <c r="L17" s="1619">
        <v>0</v>
      </c>
      <c r="M17" s="1619"/>
      <c r="N17" s="1619">
        <v>0</v>
      </c>
      <c r="O17" s="1619"/>
      <c r="P17" s="1619">
        <v>0</v>
      </c>
      <c r="Q17" s="357"/>
      <c r="R17" s="28"/>
    </row>
    <row r="18" spans="1:18" s="16" customFormat="1" ht="11.25" customHeight="1" x14ac:dyDescent="0.15">
      <c r="A18" s="2393" t="s">
        <v>171</v>
      </c>
      <c r="B18" s="2393"/>
      <c r="C18" s="2393"/>
      <c r="D18" s="1578">
        <v>383218</v>
      </c>
      <c r="E18" s="1624"/>
      <c r="F18" s="1624">
        <v>383218</v>
      </c>
      <c r="G18" s="586" t="s">
        <v>914</v>
      </c>
      <c r="H18" s="1624">
        <v>377777</v>
      </c>
      <c r="I18" s="1624"/>
      <c r="J18" s="1624">
        <v>569</v>
      </c>
      <c r="K18" s="1624"/>
      <c r="L18" s="1624">
        <v>2215</v>
      </c>
      <c r="M18" s="1624"/>
      <c r="N18" s="1624">
        <v>19065</v>
      </c>
      <c r="O18" s="1624"/>
      <c r="P18" s="1624">
        <v>2657</v>
      </c>
      <c r="Q18" s="357"/>
      <c r="R18" s="28"/>
    </row>
    <row r="19" spans="1:18" s="16" customFormat="1" ht="9" customHeight="1" x14ac:dyDescent="0.15">
      <c r="A19" s="2387" t="s">
        <v>430</v>
      </c>
      <c r="B19" s="2387"/>
      <c r="C19" s="2387"/>
      <c r="D19" s="1577"/>
      <c r="E19" s="1617"/>
      <c r="F19" s="1617"/>
      <c r="G19" s="1622"/>
      <c r="H19" s="1617"/>
      <c r="I19" s="1617"/>
      <c r="J19" s="1617"/>
      <c r="K19" s="1617"/>
      <c r="L19" s="1617"/>
      <c r="M19" s="1617"/>
      <c r="N19" s="1617"/>
      <c r="O19" s="1617"/>
      <c r="P19" s="1617"/>
      <c r="Q19" s="27"/>
      <c r="R19" s="28"/>
    </row>
    <row r="20" spans="1:18" s="16" customFormat="1" ht="11.25" customHeight="1" x14ac:dyDescent="0.15">
      <c r="A20" s="2383" t="s">
        <v>176</v>
      </c>
      <c r="B20" s="2383"/>
      <c r="C20" s="2383"/>
      <c r="D20" s="1580">
        <v>22103</v>
      </c>
      <c r="E20" s="1625"/>
      <c r="F20" s="1625">
        <v>22103</v>
      </c>
      <c r="G20" s="587" t="s">
        <v>916</v>
      </c>
      <c r="H20" s="1625">
        <v>0</v>
      </c>
      <c r="I20" s="1625"/>
      <c r="J20" s="1625">
        <v>22103</v>
      </c>
      <c r="K20" s="1625"/>
      <c r="L20" s="1625">
        <v>0</v>
      </c>
      <c r="M20" s="1625"/>
      <c r="N20" s="1625">
        <v>20199</v>
      </c>
      <c r="O20" s="1625"/>
      <c r="P20" s="1625">
        <v>0</v>
      </c>
      <c r="Q20" s="27"/>
      <c r="R20" s="28"/>
    </row>
    <row r="21" spans="1:18" s="16" customFormat="1" ht="9" customHeight="1" x14ac:dyDescent="0.15">
      <c r="A21" s="2384" t="s">
        <v>177</v>
      </c>
      <c r="B21" s="2384"/>
      <c r="C21" s="2384"/>
      <c r="D21" s="1578">
        <v>9727</v>
      </c>
      <c r="E21" s="1619"/>
      <c r="F21" s="1619">
        <v>9727</v>
      </c>
      <c r="G21" s="1623"/>
      <c r="H21" s="1619">
        <v>9727</v>
      </c>
      <c r="I21" s="1619"/>
      <c r="J21" s="1619">
        <v>0</v>
      </c>
      <c r="K21" s="1619"/>
      <c r="L21" s="1619">
        <v>0</v>
      </c>
      <c r="M21" s="1619"/>
      <c r="N21" s="1619">
        <v>0</v>
      </c>
      <c r="O21" s="1619"/>
      <c r="P21" s="1619">
        <v>0</v>
      </c>
      <c r="Q21" s="357"/>
      <c r="R21" s="28"/>
    </row>
    <row r="22" spans="1:18" s="16" customFormat="1" ht="9" customHeight="1" x14ac:dyDescent="0.15">
      <c r="A22" s="2384" t="s">
        <v>178</v>
      </c>
      <c r="B22" s="2384"/>
      <c r="C22" s="2384"/>
      <c r="D22" s="1578">
        <v>1786</v>
      </c>
      <c r="E22" s="1619"/>
      <c r="F22" s="1619">
        <v>1786</v>
      </c>
      <c r="G22" s="1623"/>
      <c r="H22" s="1619">
        <v>1786</v>
      </c>
      <c r="I22" s="1619"/>
      <c r="J22" s="1619">
        <v>0</v>
      </c>
      <c r="K22" s="1619"/>
      <c r="L22" s="1619">
        <v>0</v>
      </c>
      <c r="M22" s="1619"/>
      <c r="N22" s="1619">
        <v>0</v>
      </c>
      <c r="O22" s="1619"/>
      <c r="P22" s="1619">
        <v>0</v>
      </c>
      <c r="Q22" s="357"/>
      <c r="R22" s="28"/>
    </row>
    <row r="23" spans="1:18" s="16" customFormat="1" ht="9" customHeight="1" x14ac:dyDescent="0.15">
      <c r="A23" s="2384" t="s">
        <v>9</v>
      </c>
      <c r="B23" s="2384"/>
      <c r="C23" s="2384"/>
      <c r="D23" s="1578">
        <v>5643</v>
      </c>
      <c r="E23" s="1619"/>
      <c r="F23" s="1619">
        <v>5643</v>
      </c>
      <c r="G23" s="1626"/>
      <c r="H23" s="1619">
        <v>0</v>
      </c>
      <c r="I23" s="1619"/>
      <c r="J23" s="1619">
        <v>0</v>
      </c>
      <c r="K23" s="1619"/>
      <c r="L23" s="1619">
        <v>0</v>
      </c>
      <c r="M23" s="1619"/>
      <c r="N23" s="1619">
        <v>0</v>
      </c>
      <c r="O23" s="1619"/>
      <c r="P23" s="1619">
        <v>5643</v>
      </c>
      <c r="Q23" s="357"/>
      <c r="R23" s="28"/>
    </row>
    <row r="24" spans="1:18" s="16" customFormat="1" ht="9" customHeight="1" x14ac:dyDescent="0.15">
      <c r="A24" s="2384" t="s">
        <v>179</v>
      </c>
      <c r="B24" s="2384"/>
      <c r="C24" s="2384"/>
      <c r="D24" s="1578">
        <v>1929</v>
      </c>
      <c r="E24" s="1619"/>
      <c r="F24" s="1619">
        <v>1929</v>
      </c>
      <c r="G24" s="1626"/>
      <c r="H24" s="1619">
        <v>0</v>
      </c>
      <c r="I24" s="1619"/>
      <c r="J24" s="1619">
        <v>0</v>
      </c>
      <c r="K24" s="1619"/>
      <c r="L24" s="1619">
        <v>0</v>
      </c>
      <c r="M24" s="1619"/>
      <c r="N24" s="1619">
        <v>0</v>
      </c>
      <c r="O24" s="1619"/>
      <c r="P24" s="1619">
        <v>1929</v>
      </c>
      <c r="Q24" s="357"/>
      <c r="R24" s="28"/>
    </row>
    <row r="25" spans="1:18" s="16" customFormat="1" ht="18.75" customHeight="1" x14ac:dyDescent="0.15">
      <c r="A25" s="2391" t="s">
        <v>450</v>
      </c>
      <c r="B25" s="2391"/>
      <c r="C25" s="2391"/>
      <c r="D25" s="1578">
        <v>553</v>
      </c>
      <c r="E25" s="1619"/>
      <c r="F25" s="1619">
        <v>1100</v>
      </c>
      <c r="G25" s="1626"/>
      <c r="H25" s="1619">
        <v>1088</v>
      </c>
      <c r="I25" s="1619"/>
      <c r="J25" s="1619">
        <v>0</v>
      </c>
      <c r="K25" s="1619"/>
      <c r="L25" s="1619">
        <v>0</v>
      </c>
      <c r="M25" s="1619"/>
      <c r="N25" s="1619">
        <v>0</v>
      </c>
      <c r="O25" s="1619"/>
      <c r="P25" s="1619">
        <v>12</v>
      </c>
      <c r="Q25" s="357"/>
      <c r="R25" s="28"/>
    </row>
    <row r="26" spans="1:18" s="16" customFormat="1" ht="11.25" customHeight="1" x14ac:dyDescent="0.15">
      <c r="A26" s="2384" t="s">
        <v>451</v>
      </c>
      <c r="B26" s="2384"/>
      <c r="C26" s="2384"/>
      <c r="D26" s="1578">
        <v>534</v>
      </c>
      <c r="E26" s="1619"/>
      <c r="F26" s="1619">
        <v>534</v>
      </c>
      <c r="G26" s="1626"/>
      <c r="H26" s="1619">
        <v>879</v>
      </c>
      <c r="I26" s="1619"/>
      <c r="J26" s="1619">
        <v>0</v>
      </c>
      <c r="K26" s="1619"/>
      <c r="L26" s="1619">
        <v>0</v>
      </c>
      <c r="M26" s="1619"/>
      <c r="N26" s="1619">
        <v>0</v>
      </c>
      <c r="O26" s="1619"/>
      <c r="P26" s="1619">
        <v>-345</v>
      </c>
      <c r="Q26" s="584" t="s">
        <v>917</v>
      </c>
      <c r="R26" s="28"/>
    </row>
    <row r="27" spans="1:18" s="16" customFormat="1" ht="9" customHeight="1" x14ac:dyDescent="0.15">
      <c r="A27" s="2385" t="s">
        <v>452</v>
      </c>
      <c r="B27" s="2385"/>
      <c r="C27" s="2385"/>
      <c r="D27" s="1581">
        <v>18577</v>
      </c>
      <c r="E27" s="1627"/>
      <c r="F27" s="1627">
        <v>18463</v>
      </c>
      <c r="G27" s="1628"/>
      <c r="H27" s="1627">
        <v>14116</v>
      </c>
      <c r="I27" s="1627"/>
      <c r="J27" s="1627">
        <v>2954</v>
      </c>
      <c r="K27" s="1627"/>
      <c r="L27" s="1627">
        <v>8</v>
      </c>
      <c r="M27" s="1627"/>
      <c r="N27" s="1627">
        <v>1149</v>
      </c>
      <c r="O27" s="1627"/>
      <c r="P27" s="1627">
        <v>235</v>
      </c>
      <c r="Q27" s="29"/>
      <c r="R27" s="30"/>
    </row>
    <row r="28" spans="1:18" s="16" customFormat="1" ht="9" customHeight="1" x14ac:dyDescent="0.15">
      <c r="A28" s="269"/>
      <c r="B28" s="269"/>
      <c r="C28" s="269"/>
      <c r="D28" s="1577">
        <f>SUM(D20:D27)</f>
        <v>60852</v>
      </c>
      <c r="E28" s="1617"/>
      <c r="F28" s="1617">
        <f>SUM(F20:F27)</f>
        <v>61285</v>
      </c>
      <c r="G28" s="1622"/>
      <c r="H28" s="1617">
        <f>SUM(H20:H27)</f>
        <v>27596</v>
      </c>
      <c r="I28" s="1617"/>
      <c r="J28" s="1617">
        <f>SUM(J20:J27)</f>
        <v>25057</v>
      </c>
      <c r="K28" s="1617"/>
      <c r="L28" s="1617">
        <f>SUM(L20:L27)</f>
        <v>8</v>
      </c>
      <c r="M28" s="1617"/>
      <c r="N28" s="1617">
        <f>SUM(N20:N27)</f>
        <v>21348</v>
      </c>
      <c r="O28" s="1617"/>
      <c r="P28" s="1617">
        <f>SUM(P20:P27)</f>
        <v>7474</v>
      </c>
      <c r="Q28" s="27"/>
      <c r="R28" s="31"/>
    </row>
    <row r="29" spans="1:18" s="16" customFormat="1" ht="10.5" customHeight="1" thickBot="1" x14ac:dyDescent="0.2">
      <c r="A29" s="2392" t="s">
        <v>200</v>
      </c>
      <c r="B29" s="2392"/>
      <c r="C29" s="2392"/>
      <c r="D29" s="1582">
        <f>SUM(D13:D18)+D28</f>
        <v>634109</v>
      </c>
      <c r="E29" s="1629"/>
      <c r="F29" s="1629">
        <f>SUM(F13:F18)+F28</f>
        <v>634280</v>
      </c>
      <c r="G29" s="1630"/>
      <c r="H29" s="1629">
        <f>SUM(H13:H18)+H28</f>
        <v>491127</v>
      </c>
      <c r="I29" s="1629"/>
      <c r="J29" s="1629">
        <f>SUM(J13:J18)+J28</f>
        <v>80823</v>
      </c>
      <c r="K29" s="1629"/>
      <c r="L29" s="1629">
        <f>SUM(L13:L18)+L28</f>
        <v>3725</v>
      </c>
      <c r="M29" s="1629"/>
      <c r="N29" s="1629">
        <f>SUM(N13:N18)+N28</f>
        <v>88849</v>
      </c>
      <c r="O29" s="1629"/>
      <c r="P29" s="1629">
        <f>SUM(P13:P18)+P28</f>
        <v>10131</v>
      </c>
      <c r="Q29" s="32"/>
      <c r="R29" s="33"/>
    </row>
    <row r="30" spans="1:18" s="16" customFormat="1" ht="12" customHeight="1" x14ac:dyDescent="0.15">
      <c r="A30" s="2387" t="s">
        <v>453</v>
      </c>
      <c r="B30" s="2387"/>
      <c r="C30" s="2387"/>
      <c r="D30" s="1577"/>
      <c r="E30" s="1617"/>
      <c r="F30" s="1617"/>
      <c r="G30" s="1622"/>
      <c r="H30" s="1617"/>
      <c r="I30" s="1617"/>
      <c r="J30" s="1617"/>
      <c r="K30" s="1617"/>
      <c r="L30" s="1617"/>
      <c r="M30" s="1617"/>
      <c r="N30" s="1617"/>
      <c r="O30" s="1617"/>
      <c r="P30" s="1617"/>
      <c r="Q30" s="27"/>
      <c r="R30" s="28"/>
    </row>
    <row r="31" spans="1:18" s="16" customFormat="1" ht="9" customHeight="1" x14ac:dyDescent="0.15">
      <c r="A31" s="2387" t="s">
        <v>211</v>
      </c>
      <c r="B31" s="2387"/>
      <c r="C31" s="2387"/>
      <c r="D31" s="1577"/>
      <c r="E31" s="1617"/>
      <c r="F31" s="1617"/>
      <c r="G31" s="1622"/>
      <c r="H31" s="1617"/>
      <c r="I31" s="1617"/>
      <c r="J31" s="1617"/>
      <c r="K31" s="1617"/>
      <c r="L31" s="1617"/>
      <c r="M31" s="1617"/>
      <c r="N31" s="1617"/>
      <c r="O31" s="1617"/>
      <c r="P31" s="1617"/>
      <c r="Q31" s="27"/>
      <c r="R31" s="28"/>
    </row>
    <row r="32" spans="1:18" s="16" customFormat="1" ht="9" customHeight="1" x14ac:dyDescent="0.15">
      <c r="A32" s="2383" t="s">
        <v>454</v>
      </c>
      <c r="B32" s="2383"/>
      <c r="C32" s="2383"/>
      <c r="D32" s="1580">
        <v>174662</v>
      </c>
      <c r="E32" s="1625"/>
      <c r="F32" s="1625">
        <v>174662</v>
      </c>
      <c r="G32" s="1631"/>
      <c r="H32" s="1625">
        <v>0</v>
      </c>
      <c r="I32" s="1625"/>
      <c r="J32" s="1625">
        <v>0</v>
      </c>
      <c r="K32" s="1625"/>
      <c r="L32" s="1625">
        <v>0</v>
      </c>
      <c r="M32" s="1625"/>
      <c r="N32" s="1625">
        <v>0</v>
      </c>
      <c r="O32" s="1625"/>
      <c r="P32" s="1625">
        <v>174662</v>
      </c>
      <c r="Q32" s="27"/>
      <c r="R32" s="28"/>
    </row>
    <row r="33" spans="1:18" s="16" customFormat="1" ht="9" customHeight="1" x14ac:dyDescent="0.15">
      <c r="A33" s="2384" t="s">
        <v>455</v>
      </c>
      <c r="B33" s="2384"/>
      <c r="C33" s="2384"/>
      <c r="D33" s="1578">
        <v>250986</v>
      </c>
      <c r="E33" s="1619"/>
      <c r="F33" s="1619">
        <v>250986</v>
      </c>
      <c r="G33" s="1623"/>
      <c r="H33" s="1619">
        <v>0</v>
      </c>
      <c r="I33" s="1619"/>
      <c r="J33" s="1619">
        <v>0</v>
      </c>
      <c r="K33" s="1619"/>
      <c r="L33" s="1619">
        <v>0</v>
      </c>
      <c r="M33" s="1619"/>
      <c r="N33" s="1619">
        <v>457</v>
      </c>
      <c r="O33" s="1619"/>
      <c r="P33" s="1619">
        <v>250529</v>
      </c>
      <c r="Q33" s="357"/>
      <c r="R33" s="28"/>
    </row>
    <row r="34" spans="1:18" s="16" customFormat="1" ht="9" customHeight="1" x14ac:dyDescent="0.15">
      <c r="A34" s="2384" t="s">
        <v>456</v>
      </c>
      <c r="B34" s="2384"/>
      <c r="C34" s="2384"/>
      <c r="D34" s="1578">
        <v>14795</v>
      </c>
      <c r="E34" s="1619"/>
      <c r="F34" s="1619">
        <v>14795</v>
      </c>
      <c r="G34" s="1623"/>
      <c r="H34" s="1619">
        <v>0</v>
      </c>
      <c r="I34" s="1619"/>
      <c r="J34" s="1619">
        <v>0</v>
      </c>
      <c r="K34" s="1619"/>
      <c r="L34" s="1619">
        <v>0</v>
      </c>
      <c r="M34" s="1619"/>
      <c r="N34" s="1619">
        <v>0</v>
      </c>
      <c r="O34" s="1619"/>
      <c r="P34" s="1619">
        <v>14795</v>
      </c>
      <c r="Q34" s="357"/>
      <c r="R34" s="28"/>
    </row>
    <row r="35" spans="1:18" s="16" customFormat="1" ht="9" customHeight="1" x14ac:dyDescent="0.15">
      <c r="A35" s="2385" t="s">
        <v>457</v>
      </c>
      <c r="B35" s="2385"/>
      <c r="C35" s="2385"/>
      <c r="D35" s="1578">
        <v>37097</v>
      </c>
      <c r="E35" s="1617"/>
      <c r="F35" s="1617">
        <v>37097</v>
      </c>
      <c r="G35" s="1622"/>
      <c r="H35" s="1617">
        <v>0</v>
      </c>
      <c r="I35" s="1617"/>
      <c r="J35" s="1617">
        <v>0</v>
      </c>
      <c r="K35" s="1617"/>
      <c r="L35" s="1617">
        <v>0</v>
      </c>
      <c r="M35" s="1617"/>
      <c r="N35" s="1617">
        <v>0</v>
      </c>
      <c r="O35" s="1617"/>
      <c r="P35" s="1617">
        <v>37097</v>
      </c>
      <c r="Q35" s="27"/>
      <c r="R35" s="30"/>
    </row>
    <row r="36" spans="1:18" s="16" customFormat="1" ht="9" customHeight="1" x14ac:dyDescent="0.15">
      <c r="A36" s="358"/>
      <c r="B36" s="358"/>
      <c r="C36" s="358"/>
      <c r="D36" s="1583">
        <f>SUM(D32:D35)</f>
        <v>477540</v>
      </c>
      <c r="E36" s="1632"/>
      <c r="F36" s="1632">
        <f>SUM(F32:F35)</f>
        <v>477540</v>
      </c>
      <c r="G36" s="1633"/>
      <c r="H36" s="1632">
        <f>SUM(H32:H35)</f>
        <v>0</v>
      </c>
      <c r="I36" s="1632"/>
      <c r="J36" s="1632">
        <f>SUM(J32:J35)</f>
        <v>0</v>
      </c>
      <c r="K36" s="1632"/>
      <c r="L36" s="1632">
        <f>SUM(L32:L35)</f>
        <v>0</v>
      </c>
      <c r="M36" s="1632"/>
      <c r="N36" s="1632">
        <f>SUM(N32:N35)</f>
        <v>457</v>
      </c>
      <c r="O36" s="1632"/>
      <c r="P36" s="1632">
        <f>SUM(P32:P35)</f>
        <v>477083</v>
      </c>
      <c r="Q36" s="34"/>
      <c r="R36" s="31"/>
    </row>
    <row r="37" spans="1:18" s="16" customFormat="1" ht="9" customHeight="1" x14ac:dyDescent="0.15">
      <c r="A37" s="2386" t="s">
        <v>212</v>
      </c>
      <c r="B37" s="2386"/>
      <c r="C37" s="2386"/>
      <c r="D37" s="1578">
        <v>14188</v>
      </c>
      <c r="E37" s="1617"/>
      <c r="F37" s="1617">
        <v>14188</v>
      </c>
      <c r="G37" s="1622"/>
      <c r="H37" s="1617">
        <v>0</v>
      </c>
      <c r="I37" s="1617"/>
      <c r="J37" s="1617">
        <v>0</v>
      </c>
      <c r="K37" s="1617"/>
      <c r="L37" s="1617">
        <v>0</v>
      </c>
      <c r="M37" s="1617"/>
      <c r="N37" s="1617">
        <v>13561</v>
      </c>
      <c r="O37" s="1617"/>
      <c r="P37" s="1617">
        <v>627</v>
      </c>
      <c r="Q37" s="27"/>
      <c r="R37" s="28"/>
    </row>
    <row r="38" spans="1:18" s="16" customFormat="1" ht="9" customHeight="1" x14ac:dyDescent="0.15">
      <c r="A38" s="2387" t="s">
        <v>458</v>
      </c>
      <c r="B38" s="2387"/>
      <c r="C38" s="2387"/>
      <c r="D38" s="1578">
        <v>1888</v>
      </c>
      <c r="E38" s="1634"/>
      <c r="F38" s="1634">
        <v>1888</v>
      </c>
      <c r="G38" s="1635"/>
      <c r="H38" s="1634">
        <v>0</v>
      </c>
      <c r="I38" s="1634"/>
      <c r="J38" s="1634">
        <v>1888</v>
      </c>
      <c r="K38" s="1634"/>
      <c r="L38" s="1634">
        <v>0</v>
      </c>
      <c r="M38" s="1634"/>
      <c r="N38" s="1634">
        <v>0</v>
      </c>
      <c r="O38" s="1634"/>
      <c r="P38" s="1634">
        <v>0</v>
      </c>
      <c r="Q38" s="357"/>
      <c r="R38" s="28"/>
    </row>
    <row r="39" spans="1:18" s="16" customFormat="1" ht="9" customHeight="1" x14ac:dyDescent="0.15">
      <c r="A39" s="2388" t="s">
        <v>214</v>
      </c>
      <c r="B39" s="2388"/>
      <c r="C39" s="2388"/>
      <c r="D39" s="1581">
        <v>49508</v>
      </c>
      <c r="E39" s="1636"/>
      <c r="F39" s="1636">
        <v>49508</v>
      </c>
      <c r="G39" s="1637"/>
      <c r="H39" s="1636">
        <v>0</v>
      </c>
      <c r="I39" s="1636"/>
      <c r="J39" s="1636">
        <v>49508</v>
      </c>
      <c r="K39" s="1636"/>
      <c r="L39" s="1636">
        <v>0</v>
      </c>
      <c r="M39" s="1636"/>
      <c r="N39" s="1636">
        <v>0</v>
      </c>
      <c r="O39" s="1636"/>
      <c r="P39" s="1636">
        <v>0</v>
      </c>
      <c r="Q39" s="29"/>
      <c r="R39" s="30"/>
    </row>
    <row r="40" spans="1:18" s="16" customFormat="1" ht="9" customHeight="1" x14ac:dyDescent="0.15">
      <c r="A40" s="2387" t="s">
        <v>430</v>
      </c>
      <c r="B40" s="2387"/>
      <c r="C40" s="2387"/>
      <c r="D40" s="1584"/>
      <c r="E40" s="1617"/>
      <c r="F40" s="1617"/>
      <c r="G40" s="1622"/>
      <c r="H40" s="1617"/>
      <c r="I40" s="1617"/>
      <c r="J40" s="1617"/>
      <c r="K40" s="1617"/>
      <c r="L40" s="1617"/>
      <c r="M40" s="1617"/>
      <c r="N40" s="1617"/>
      <c r="O40" s="1617"/>
      <c r="P40" s="1617"/>
      <c r="Q40" s="27"/>
      <c r="R40" s="28"/>
    </row>
    <row r="41" spans="1:18" s="16" customFormat="1" ht="11.25" customHeight="1" x14ac:dyDescent="0.15">
      <c r="A41" s="2382" t="s">
        <v>176</v>
      </c>
      <c r="B41" s="2382"/>
      <c r="C41" s="2382"/>
      <c r="D41" s="1580">
        <v>22839</v>
      </c>
      <c r="E41" s="1617"/>
      <c r="F41" s="1617">
        <v>22839</v>
      </c>
      <c r="G41" s="587" t="s">
        <v>916</v>
      </c>
      <c r="H41" s="1617">
        <v>0</v>
      </c>
      <c r="I41" s="1617"/>
      <c r="J41" s="1617">
        <v>11139</v>
      </c>
      <c r="K41" s="1617"/>
      <c r="L41" s="1617">
        <v>0</v>
      </c>
      <c r="M41" s="1617"/>
      <c r="N41" s="1617">
        <v>20784</v>
      </c>
      <c r="O41" s="1617"/>
      <c r="P41" s="1617">
        <v>0</v>
      </c>
      <c r="Q41" s="27"/>
      <c r="R41" s="28"/>
    </row>
    <row r="42" spans="1:18" s="16" customFormat="1" ht="9" customHeight="1" x14ac:dyDescent="0.15">
      <c r="A42" s="2389" t="s">
        <v>459</v>
      </c>
      <c r="B42" s="2389"/>
      <c r="C42" s="2389"/>
      <c r="D42" s="1578">
        <v>9745</v>
      </c>
      <c r="E42" s="1638"/>
      <c r="F42" s="1638">
        <v>9745</v>
      </c>
      <c r="G42" s="1639"/>
      <c r="H42" s="1638">
        <v>0</v>
      </c>
      <c r="I42" s="1638"/>
      <c r="J42" s="1638">
        <v>0</v>
      </c>
      <c r="K42" s="1638"/>
      <c r="L42" s="1638">
        <v>0</v>
      </c>
      <c r="M42" s="1638"/>
      <c r="N42" s="1638">
        <v>0</v>
      </c>
      <c r="O42" s="1638"/>
      <c r="P42" s="1638">
        <v>9745</v>
      </c>
      <c r="Q42" s="357"/>
      <c r="R42" s="28"/>
    </row>
    <row r="43" spans="1:18" s="16" customFormat="1" ht="9" customHeight="1" x14ac:dyDescent="0.15">
      <c r="A43" s="2390" t="s">
        <v>216</v>
      </c>
      <c r="B43" s="2390"/>
      <c r="C43" s="2390"/>
      <c r="D43" s="1578">
        <v>40</v>
      </c>
      <c r="E43" s="1640"/>
      <c r="F43" s="1640">
        <v>40</v>
      </c>
      <c r="G43" s="1641"/>
      <c r="H43" s="1640">
        <v>0</v>
      </c>
      <c r="I43" s="1640"/>
      <c r="J43" s="1640">
        <v>0</v>
      </c>
      <c r="K43" s="1640"/>
      <c r="L43" s="1640">
        <v>0</v>
      </c>
      <c r="M43" s="1640"/>
      <c r="N43" s="1640">
        <v>0</v>
      </c>
      <c r="O43" s="1640"/>
      <c r="P43" s="1640">
        <v>40</v>
      </c>
      <c r="Q43" s="357"/>
      <c r="R43" s="28"/>
    </row>
    <row r="44" spans="1:18" s="16" customFormat="1" ht="9" customHeight="1" x14ac:dyDescent="0.15">
      <c r="A44" s="2382" t="s">
        <v>217</v>
      </c>
      <c r="B44" s="2382"/>
      <c r="C44" s="2382"/>
      <c r="D44" s="1578">
        <v>16977</v>
      </c>
      <c r="E44" s="1617"/>
      <c r="F44" s="1617">
        <v>17148</v>
      </c>
      <c r="G44" s="1618"/>
      <c r="H44" s="1617">
        <v>0</v>
      </c>
      <c r="I44" s="1617"/>
      <c r="J44" s="1617">
        <v>0</v>
      </c>
      <c r="K44" s="1617"/>
      <c r="L44" s="1617">
        <v>0</v>
      </c>
      <c r="M44" s="1617"/>
      <c r="N44" s="1617">
        <v>1690</v>
      </c>
      <c r="O44" s="1617"/>
      <c r="P44" s="1617">
        <v>15458</v>
      </c>
      <c r="Q44" s="27"/>
      <c r="R44" s="30"/>
    </row>
    <row r="45" spans="1:18" s="16" customFormat="1" ht="9" customHeight="1" x14ac:dyDescent="0.15">
      <c r="A45" s="359"/>
      <c r="B45" s="359"/>
      <c r="C45" s="359"/>
      <c r="D45" s="1583">
        <f>SUM(D41:D44)</f>
        <v>49601</v>
      </c>
      <c r="E45" s="1632"/>
      <c r="F45" s="1632">
        <f>SUM(F41:F44)</f>
        <v>49772</v>
      </c>
      <c r="G45" s="1642"/>
      <c r="H45" s="1632">
        <f>SUM(H41:H44)</f>
        <v>0</v>
      </c>
      <c r="I45" s="1632"/>
      <c r="J45" s="1632">
        <f>SUM(J41:J44)</f>
        <v>11139</v>
      </c>
      <c r="K45" s="1632"/>
      <c r="L45" s="1632">
        <f>SUM(L41:L44)</f>
        <v>0</v>
      </c>
      <c r="M45" s="1632"/>
      <c r="N45" s="1632">
        <f>SUM(N41:N44)</f>
        <v>22474</v>
      </c>
      <c r="O45" s="1632"/>
      <c r="P45" s="1632">
        <f>SUM(P41:P44)</f>
        <v>25243</v>
      </c>
      <c r="Q45" s="34"/>
      <c r="R45" s="31"/>
    </row>
    <row r="46" spans="1:18" s="16" customFormat="1" ht="9" customHeight="1" x14ac:dyDescent="0.15">
      <c r="A46" s="2378" t="s">
        <v>461</v>
      </c>
      <c r="B46" s="2378"/>
      <c r="C46" s="2378"/>
      <c r="D46" s="1914">
        <v>4171</v>
      </c>
      <c r="E46" s="1915"/>
      <c r="F46" s="1915">
        <v>4171</v>
      </c>
      <c r="G46" s="1916"/>
      <c r="H46" s="1915">
        <v>0</v>
      </c>
      <c r="I46" s="1915"/>
      <c r="J46" s="1915">
        <v>0</v>
      </c>
      <c r="K46" s="1915"/>
      <c r="L46" s="1915">
        <v>0</v>
      </c>
      <c r="M46" s="1915"/>
      <c r="N46" s="1915">
        <v>0</v>
      </c>
      <c r="O46" s="1915"/>
      <c r="P46" s="1915">
        <v>4171</v>
      </c>
      <c r="Q46" s="1917"/>
      <c r="R46" s="1918"/>
    </row>
    <row r="47" spans="1:18" s="16" customFormat="1" ht="10.5" customHeight="1" thickBot="1" x14ac:dyDescent="0.2">
      <c r="A47" s="2379" t="s">
        <v>462</v>
      </c>
      <c r="B47" s="2379"/>
      <c r="C47" s="2379"/>
      <c r="D47" s="1919">
        <f>D36+D37+D38+D39+D45+D46</f>
        <v>596896</v>
      </c>
      <c r="E47" s="1920"/>
      <c r="F47" s="1920">
        <f>F36+F37+F38+F39+F45+F46</f>
        <v>597067</v>
      </c>
      <c r="G47" s="1921"/>
      <c r="H47" s="1920">
        <f>H36+H37+H38+H39+H45+H46</f>
        <v>0</v>
      </c>
      <c r="I47" s="1920"/>
      <c r="J47" s="1920">
        <f>J36+J37+J38+J39+J45+J46</f>
        <v>62535</v>
      </c>
      <c r="K47" s="1920"/>
      <c r="L47" s="1920">
        <f>L36+L37+L38+L39+L45+L46</f>
        <v>0</v>
      </c>
      <c r="M47" s="1920"/>
      <c r="N47" s="1920">
        <f>N36+N37+N38+N39+N45+N46</f>
        <v>36492</v>
      </c>
      <c r="O47" s="1920" t="s">
        <v>10</v>
      </c>
      <c r="P47" s="1920">
        <f>P36+P37+P38+P39+P45+P46</f>
        <v>507124</v>
      </c>
      <c r="Q47" s="1922"/>
      <c r="R47" s="1923"/>
    </row>
    <row r="48" spans="1:18" ht="9" hidden="1" customHeight="1" x14ac:dyDescent="0.2">
      <c r="A48" s="2380"/>
      <c r="B48" s="2380"/>
      <c r="C48" s="2380"/>
      <c r="D48" s="2380"/>
      <c r="E48" s="2380"/>
      <c r="F48" s="2380"/>
      <c r="G48" s="2380"/>
      <c r="H48" s="2380"/>
      <c r="I48" s="2380"/>
      <c r="J48" s="2380"/>
      <c r="K48" s="2380"/>
      <c r="L48" s="2380"/>
      <c r="M48" s="2380"/>
      <c r="N48" s="2380"/>
      <c r="O48" s="2380"/>
      <c r="P48" s="2380"/>
      <c r="Q48" s="1924"/>
      <c r="R48" s="1924"/>
    </row>
    <row r="49" spans="1:18" ht="11.25" customHeight="1" x14ac:dyDescent="0.2">
      <c r="A49" s="1925" t="s">
        <v>907</v>
      </c>
      <c r="B49" s="2381" t="s">
        <v>890</v>
      </c>
      <c r="C49" s="2381"/>
      <c r="D49" s="2381"/>
      <c r="E49" s="2381"/>
      <c r="F49" s="2381"/>
      <c r="G49" s="2381"/>
      <c r="H49" s="2381"/>
      <c r="I49" s="2381"/>
      <c r="J49" s="2381"/>
      <c r="K49" s="2381"/>
      <c r="L49" s="2381"/>
      <c r="M49" s="2381"/>
      <c r="N49" s="2381"/>
      <c r="O49" s="2381"/>
      <c r="P49" s="2381"/>
      <c r="Q49" s="2381"/>
      <c r="R49" s="2381"/>
    </row>
    <row r="50" spans="1:18" ht="19.5" customHeight="1" x14ac:dyDescent="0.2">
      <c r="A50" s="1926" t="s">
        <v>908</v>
      </c>
      <c r="B50" s="2377" t="s">
        <v>1388</v>
      </c>
      <c r="C50" s="2377"/>
      <c r="D50" s="2377"/>
      <c r="E50" s="2377"/>
      <c r="F50" s="2377"/>
      <c r="G50" s="2377"/>
      <c r="H50" s="2377"/>
      <c r="I50" s="2377"/>
      <c r="J50" s="2377"/>
      <c r="K50" s="2377"/>
      <c r="L50" s="2377"/>
      <c r="M50" s="2377"/>
      <c r="N50" s="2377"/>
      <c r="O50" s="2377"/>
      <c r="P50" s="2377"/>
      <c r="Q50" s="2377"/>
      <c r="R50" s="2377"/>
    </row>
    <row r="51" spans="1:18" ht="9.75" customHeight="1" x14ac:dyDescent="0.2">
      <c r="A51" s="1925" t="s">
        <v>911</v>
      </c>
      <c r="B51" s="2338" t="s">
        <v>1342</v>
      </c>
      <c r="C51" s="2381"/>
      <c r="D51" s="2381"/>
      <c r="E51" s="2381"/>
      <c r="F51" s="2381"/>
      <c r="G51" s="2381"/>
      <c r="H51" s="2381"/>
      <c r="I51" s="2381"/>
      <c r="J51" s="2381"/>
      <c r="K51" s="2381"/>
      <c r="L51" s="2381"/>
      <c r="M51" s="2381"/>
      <c r="N51" s="2381"/>
      <c r="O51" s="2381"/>
      <c r="P51" s="2381"/>
      <c r="Q51" s="2381"/>
      <c r="R51" s="2381"/>
    </row>
    <row r="52" spans="1:18" ht="18.75" customHeight="1" x14ac:dyDescent="0.2">
      <c r="A52" s="1926" t="s">
        <v>913</v>
      </c>
      <c r="B52" s="2339" t="s">
        <v>1295</v>
      </c>
      <c r="C52" s="2377"/>
      <c r="D52" s="2377"/>
      <c r="E52" s="2377"/>
      <c r="F52" s="2377"/>
      <c r="G52" s="2377"/>
      <c r="H52" s="2377"/>
      <c r="I52" s="2377"/>
      <c r="J52" s="2377"/>
      <c r="K52" s="2377"/>
      <c r="L52" s="2377"/>
      <c r="M52" s="2377"/>
      <c r="N52" s="2377"/>
      <c r="O52" s="2377"/>
      <c r="P52" s="2377"/>
      <c r="Q52" s="2377"/>
      <c r="R52" s="2377"/>
    </row>
    <row r="53" spans="1:18" ht="18.75" customHeight="1" x14ac:dyDescent="0.2">
      <c r="A53" s="1926" t="s">
        <v>914</v>
      </c>
      <c r="B53" s="2339" t="s">
        <v>877</v>
      </c>
      <c r="C53" s="2377"/>
      <c r="D53" s="2377"/>
      <c r="E53" s="2377"/>
      <c r="F53" s="2377"/>
      <c r="G53" s="2377"/>
      <c r="H53" s="2377"/>
      <c r="I53" s="2377"/>
      <c r="J53" s="2377"/>
      <c r="K53" s="2377"/>
      <c r="L53" s="2377"/>
      <c r="M53" s="2377"/>
      <c r="N53" s="2377"/>
      <c r="O53" s="2377"/>
      <c r="P53" s="2377"/>
      <c r="Q53" s="2377"/>
      <c r="R53" s="2377"/>
    </row>
    <row r="54" spans="1:18" ht="9" customHeight="1" x14ac:dyDescent="0.2">
      <c r="A54" s="1926" t="s">
        <v>916</v>
      </c>
      <c r="B54" s="2339" t="s">
        <v>1156</v>
      </c>
      <c r="C54" s="2377"/>
      <c r="D54" s="2377"/>
      <c r="E54" s="2377"/>
      <c r="F54" s="2377"/>
      <c r="G54" s="2377"/>
      <c r="H54" s="2377"/>
      <c r="I54" s="2377"/>
      <c r="J54" s="2377"/>
      <c r="K54" s="2377"/>
      <c r="L54" s="2377"/>
      <c r="M54" s="2377"/>
      <c r="N54" s="2377"/>
      <c r="O54" s="2377"/>
      <c r="P54" s="2377"/>
      <c r="Q54" s="2377"/>
      <c r="R54" s="2377"/>
    </row>
    <row r="55" spans="1:18" ht="17.25" customHeight="1" x14ac:dyDescent="0.2">
      <c r="A55" s="1926" t="s">
        <v>917</v>
      </c>
      <c r="B55" s="2326" t="s">
        <v>878</v>
      </c>
      <c r="C55" s="2326"/>
      <c r="D55" s="2326"/>
      <c r="E55" s="2326"/>
      <c r="F55" s="2326"/>
      <c r="G55" s="2326"/>
      <c r="H55" s="2326"/>
      <c r="I55" s="2326"/>
      <c r="J55" s="2326"/>
      <c r="K55" s="2326"/>
      <c r="L55" s="2326"/>
      <c r="M55" s="2326"/>
      <c r="N55" s="2326"/>
      <c r="O55" s="2326"/>
      <c r="P55" s="2326"/>
      <c r="Q55" s="2326"/>
      <c r="R55" s="2326"/>
    </row>
  </sheetData>
  <mergeCells count="69">
    <mergeCell ref="A8:C8"/>
    <mergeCell ref="E8:F8"/>
    <mergeCell ref="O8:P8"/>
    <mergeCell ref="A1:P1"/>
    <mergeCell ref="A2:P2"/>
    <mergeCell ref="A3:C3"/>
    <mergeCell ref="D3:R3"/>
    <mergeCell ref="A4:C4"/>
    <mergeCell ref="A5:C5"/>
    <mergeCell ref="H5:Q5"/>
    <mergeCell ref="A6:C6"/>
    <mergeCell ref="O6:P6"/>
    <mergeCell ref="A7:C7"/>
    <mergeCell ref="E7:F7"/>
    <mergeCell ref="O7:P7"/>
    <mergeCell ref="O11:P11"/>
    <mergeCell ref="A12:C12"/>
    <mergeCell ref="A9:C9"/>
    <mergeCell ref="E9:F9"/>
    <mergeCell ref="K9:L9"/>
    <mergeCell ref="O9:P9"/>
    <mergeCell ref="A10:C10"/>
    <mergeCell ref="E10:F10"/>
    <mergeCell ref="K10:L10"/>
    <mergeCell ref="O10:P10"/>
    <mergeCell ref="A18:C18"/>
    <mergeCell ref="A11:C11"/>
    <mergeCell ref="E11:F11"/>
    <mergeCell ref="I11:J11"/>
    <mergeCell ref="K11:L11"/>
    <mergeCell ref="A13:C13"/>
    <mergeCell ref="A14:C14"/>
    <mergeCell ref="A15:C15"/>
    <mergeCell ref="A16:C16"/>
    <mergeCell ref="A17:C17"/>
    <mergeCell ref="A31:C31"/>
    <mergeCell ref="A19:C19"/>
    <mergeCell ref="A20:C20"/>
    <mergeCell ref="A21:C21"/>
    <mergeCell ref="A22:C22"/>
    <mergeCell ref="A23:C23"/>
    <mergeCell ref="A24:C24"/>
    <mergeCell ref="A25:C25"/>
    <mergeCell ref="A26:C26"/>
    <mergeCell ref="A27:C27"/>
    <mergeCell ref="A29:C29"/>
    <mergeCell ref="A30:C30"/>
    <mergeCell ref="A44:C44"/>
    <mergeCell ref="A32:C32"/>
    <mergeCell ref="A33:C33"/>
    <mergeCell ref="A34:C34"/>
    <mergeCell ref="A35:C35"/>
    <mergeCell ref="A37:C37"/>
    <mergeCell ref="A38:C38"/>
    <mergeCell ref="A39:C39"/>
    <mergeCell ref="A40:C40"/>
    <mergeCell ref="A41:C41"/>
    <mergeCell ref="A42:C42"/>
    <mergeCell ref="A43:C43"/>
    <mergeCell ref="B52:R52"/>
    <mergeCell ref="B53:R53"/>
    <mergeCell ref="B54:R54"/>
    <mergeCell ref="B55:R55"/>
    <mergeCell ref="A46:C46"/>
    <mergeCell ref="A47:C47"/>
    <mergeCell ref="A48:P48"/>
    <mergeCell ref="B49:R49"/>
    <mergeCell ref="B50:R50"/>
    <mergeCell ref="B51:R51"/>
  </mergeCells>
  <printOptions horizontalCentered="1"/>
  <pageMargins left="0.23622047244094491" right="0.23622047244094491" top="0.31496062992125984" bottom="0.23622047244094491" header="0.11811023622047245" footer="0.11811023622047245"/>
  <pageSetup scale="95" orientation="landscape" r:id="rId1"/>
  <ignoredErrors>
    <ignoredError sqref="G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zoomScaleNormal="100" workbookViewId="0">
      <selection activeCell="C57" sqref="C57"/>
    </sheetView>
  </sheetViews>
  <sheetFormatPr defaultColWidth="9.140625" defaultRowHeight="11.25" x14ac:dyDescent="0.2"/>
  <cols>
    <col min="1" max="2" width="2.140625" style="15" customWidth="1"/>
    <col min="3" max="3" width="60.5703125" style="15" customWidth="1"/>
    <col min="4" max="4" width="8.5703125" style="15" customWidth="1"/>
    <col min="5" max="5" width="1.7109375" style="15" customWidth="1"/>
    <col min="6" max="6" width="8.5703125" style="15" customWidth="1"/>
    <col min="7" max="7" width="1.7109375" style="15" customWidth="1"/>
    <col min="8" max="8" width="8.5703125" style="15" customWidth="1"/>
    <col min="9" max="9" width="1.7109375" style="15" customWidth="1"/>
    <col min="10" max="10" width="8.5703125" style="15" customWidth="1"/>
    <col min="11" max="11" width="1.7109375" style="15" customWidth="1"/>
    <col min="12" max="12" width="8.5703125" style="15" customWidth="1"/>
    <col min="13" max="13" width="1.7109375" style="15" customWidth="1"/>
    <col min="14" max="14" width="9.28515625" style="15" customWidth="1"/>
    <col min="15" max="15" width="1.7109375" style="15" customWidth="1"/>
    <col min="16" max="16" width="12.28515625" style="15" customWidth="1"/>
    <col min="17" max="17" width="1.7109375" style="15" customWidth="1"/>
    <col min="18" max="18" width="1.28515625" style="15" customWidth="1"/>
    <col min="19" max="19" width="9.140625" style="15" customWidth="1"/>
    <col min="20" max="16384" width="9.140625" style="15"/>
  </cols>
  <sheetData>
    <row r="1" spans="1:18" ht="31.5" customHeight="1" x14ac:dyDescent="0.25">
      <c r="A1" s="2398" t="s">
        <v>710</v>
      </c>
      <c r="B1" s="2398"/>
      <c r="C1" s="2398"/>
      <c r="D1" s="2398"/>
      <c r="E1" s="2398"/>
      <c r="F1" s="2398"/>
      <c r="G1" s="2398"/>
      <c r="H1" s="2398"/>
      <c r="I1" s="2398"/>
      <c r="J1" s="2398"/>
      <c r="K1" s="2398"/>
      <c r="L1" s="2398"/>
      <c r="M1" s="2398"/>
      <c r="N1" s="2398"/>
      <c r="O1" s="2398"/>
      <c r="P1" s="2398"/>
      <c r="Q1" s="994"/>
      <c r="R1" s="994"/>
    </row>
    <row r="2" spans="1:18" s="354" customFormat="1" ht="4.5" customHeight="1" x14ac:dyDescent="0.15">
      <c r="A2" s="2399"/>
      <c r="B2" s="2399"/>
      <c r="C2" s="2399"/>
      <c r="D2" s="2399"/>
      <c r="E2" s="2399"/>
      <c r="F2" s="2399"/>
      <c r="G2" s="2399"/>
      <c r="H2" s="2399"/>
      <c r="I2" s="2399"/>
      <c r="J2" s="2399"/>
      <c r="K2" s="2399"/>
      <c r="L2" s="2399"/>
      <c r="M2" s="2399"/>
      <c r="N2" s="2399"/>
      <c r="O2" s="2399"/>
      <c r="P2" s="2399"/>
      <c r="Q2" s="995"/>
      <c r="R2" s="995"/>
    </row>
    <row r="3" spans="1:18" s="16" customFormat="1" ht="9" customHeight="1" x14ac:dyDescent="0.15">
      <c r="A3" s="2400" t="s">
        <v>420</v>
      </c>
      <c r="B3" s="2400"/>
      <c r="C3" s="2400"/>
      <c r="D3" s="2409" t="s">
        <v>102</v>
      </c>
      <c r="E3" s="2410"/>
      <c r="F3" s="2410"/>
      <c r="G3" s="2410"/>
      <c r="H3" s="2410"/>
      <c r="I3" s="2410"/>
      <c r="J3" s="2410"/>
      <c r="K3" s="2410"/>
      <c r="L3" s="2410"/>
      <c r="M3" s="2410"/>
      <c r="N3" s="2410"/>
      <c r="O3" s="2410"/>
      <c r="P3" s="2410"/>
      <c r="Q3" s="2410"/>
      <c r="R3" s="2411"/>
    </row>
    <row r="4" spans="1:18" s="16" customFormat="1" ht="9" customHeight="1" x14ac:dyDescent="0.15">
      <c r="A4" s="2394"/>
      <c r="B4" s="2394"/>
      <c r="C4" s="2394"/>
      <c r="D4" s="17" t="s">
        <v>0</v>
      </c>
      <c r="E4" s="17"/>
      <c r="F4" s="17" t="s">
        <v>1</v>
      </c>
      <c r="G4" s="17"/>
      <c r="H4" s="17" t="s">
        <v>2</v>
      </c>
      <c r="I4" s="17"/>
      <c r="J4" s="17" t="s">
        <v>4</v>
      </c>
      <c r="K4" s="17"/>
      <c r="L4" s="17" t="s">
        <v>5</v>
      </c>
      <c r="M4" s="17"/>
      <c r="N4" s="17" t="s">
        <v>6</v>
      </c>
      <c r="O4" s="17"/>
      <c r="P4" s="17" t="s">
        <v>7</v>
      </c>
      <c r="Q4" s="17"/>
      <c r="R4" s="17"/>
    </row>
    <row r="5" spans="1:18" s="16" customFormat="1" ht="9" customHeight="1" x14ac:dyDescent="0.15">
      <c r="A5" s="2394"/>
      <c r="B5" s="2394"/>
      <c r="C5" s="2394"/>
      <c r="D5" s="18"/>
      <c r="E5" s="18"/>
      <c r="F5" s="18"/>
      <c r="G5" s="18"/>
      <c r="H5" s="2404" t="s">
        <v>915</v>
      </c>
      <c r="I5" s="2404"/>
      <c r="J5" s="2404"/>
      <c r="K5" s="2404"/>
      <c r="L5" s="2404"/>
      <c r="M5" s="2404"/>
      <c r="N5" s="2404"/>
      <c r="O5" s="2404"/>
      <c r="P5" s="2404"/>
      <c r="Q5" s="2404"/>
      <c r="R5" s="19"/>
    </row>
    <row r="6" spans="1:18" s="16" customFormat="1" ht="9" customHeight="1" x14ac:dyDescent="0.15">
      <c r="A6" s="2394"/>
      <c r="B6" s="2394"/>
      <c r="C6" s="2394"/>
      <c r="D6" s="993" t="s">
        <v>434</v>
      </c>
      <c r="E6" s="20"/>
      <c r="F6" s="20" t="s">
        <v>434</v>
      </c>
      <c r="G6" s="21"/>
      <c r="H6" s="20"/>
      <c r="I6" s="20"/>
      <c r="J6" s="20"/>
      <c r="K6" s="20"/>
      <c r="L6" s="20"/>
      <c r="M6" s="20"/>
      <c r="N6" s="20"/>
      <c r="O6" s="2395" t="s">
        <v>715</v>
      </c>
      <c r="P6" s="2395"/>
      <c r="Q6" s="993"/>
      <c r="R6" s="993"/>
    </row>
    <row r="7" spans="1:18" s="16" customFormat="1" ht="9" customHeight="1" x14ac:dyDescent="0.15">
      <c r="A7" s="2394"/>
      <c r="B7" s="2394"/>
      <c r="C7" s="2394"/>
      <c r="D7" s="993" t="s">
        <v>435</v>
      </c>
      <c r="E7" s="2395" t="s">
        <v>435</v>
      </c>
      <c r="F7" s="2395"/>
      <c r="G7" s="22"/>
      <c r="H7" s="993" t="s">
        <v>712</v>
      </c>
      <c r="I7" s="993"/>
      <c r="J7" s="993" t="s">
        <v>712</v>
      </c>
      <c r="K7" s="993"/>
      <c r="L7" s="993"/>
      <c r="M7" s="993"/>
      <c r="N7" s="993" t="s">
        <v>712</v>
      </c>
      <c r="O7" s="2395" t="s">
        <v>716</v>
      </c>
      <c r="P7" s="2395"/>
      <c r="Q7" s="993"/>
      <c r="R7" s="993"/>
    </row>
    <row r="8" spans="1:18" s="16" customFormat="1" ht="9" customHeight="1" x14ac:dyDescent="0.15">
      <c r="A8" s="2394"/>
      <c r="B8" s="2394"/>
      <c r="C8" s="2394"/>
      <c r="D8" s="993" t="s">
        <v>876</v>
      </c>
      <c r="E8" s="2395" t="s">
        <v>439</v>
      </c>
      <c r="F8" s="2395"/>
      <c r="G8" s="22"/>
      <c r="H8" s="993" t="s">
        <v>713</v>
      </c>
      <c r="I8" s="993"/>
      <c r="J8" s="993" t="s">
        <v>713</v>
      </c>
      <c r="K8" s="993"/>
      <c r="L8" s="993" t="s">
        <v>712</v>
      </c>
      <c r="M8" s="993"/>
      <c r="N8" s="993" t="s">
        <v>713</v>
      </c>
      <c r="O8" s="2395" t="s">
        <v>720</v>
      </c>
      <c r="P8" s="2395"/>
      <c r="Q8" s="993"/>
      <c r="R8" s="993"/>
    </row>
    <row r="9" spans="1:18" s="16" customFormat="1" ht="9" customHeight="1" x14ac:dyDescent="0.15">
      <c r="A9" s="2394"/>
      <c r="B9" s="2394"/>
      <c r="C9" s="2394"/>
      <c r="D9" s="993" t="s">
        <v>436</v>
      </c>
      <c r="E9" s="2395" t="s">
        <v>440</v>
      </c>
      <c r="F9" s="2395"/>
      <c r="G9" s="22"/>
      <c r="H9" s="993" t="s">
        <v>441</v>
      </c>
      <c r="I9" s="993"/>
      <c r="J9" s="993" t="s">
        <v>441</v>
      </c>
      <c r="K9" s="2395" t="s">
        <v>714</v>
      </c>
      <c r="L9" s="2395"/>
      <c r="M9" s="355"/>
      <c r="N9" s="993" t="s">
        <v>441</v>
      </c>
      <c r="O9" s="2395" t="s">
        <v>719</v>
      </c>
      <c r="P9" s="2395"/>
      <c r="Q9" s="993"/>
      <c r="R9" s="993"/>
    </row>
    <row r="10" spans="1:18" s="16" customFormat="1" ht="9" customHeight="1" x14ac:dyDescent="0.15">
      <c r="A10" s="2394"/>
      <c r="B10" s="2394"/>
      <c r="C10" s="2394"/>
      <c r="D10" s="993" t="s">
        <v>437</v>
      </c>
      <c r="E10" s="2395" t="s">
        <v>8</v>
      </c>
      <c r="F10" s="2395"/>
      <c r="G10" s="22"/>
      <c r="H10" s="993" t="s">
        <v>442</v>
      </c>
      <c r="I10" s="993"/>
      <c r="J10" s="993" t="s">
        <v>444</v>
      </c>
      <c r="K10" s="2395" t="s">
        <v>711</v>
      </c>
      <c r="L10" s="2395"/>
      <c r="M10" s="355"/>
      <c r="N10" s="993" t="s">
        <v>442</v>
      </c>
      <c r="O10" s="2395" t="s">
        <v>718</v>
      </c>
      <c r="P10" s="2395"/>
      <c r="Q10" s="993"/>
      <c r="R10" s="993"/>
    </row>
    <row r="11" spans="1:18" s="16" customFormat="1" ht="11.25" customHeight="1" x14ac:dyDescent="0.15">
      <c r="A11" s="2394"/>
      <c r="B11" s="2394"/>
      <c r="C11" s="2394"/>
      <c r="D11" s="993" t="s">
        <v>438</v>
      </c>
      <c r="E11" s="2395" t="s">
        <v>158</v>
      </c>
      <c r="F11" s="2395"/>
      <c r="G11" s="585" t="s">
        <v>908</v>
      </c>
      <c r="H11" s="993" t="s">
        <v>326</v>
      </c>
      <c r="I11" s="2395" t="s">
        <v>443</v>
      </c>
      <c r="J11" s="2395"/>
      <c r="K11" s="2395" t="s">
        <v>445</v>
      </c>
      <c r="L11" s="2395"/>
      <c r="M11" s="585" t="s">
        <v>911</v>
      </c>
      <c r="N11" s="356" t="s">
        <v>446</v>
      </c>
      <c r="O11" s="2395" t="s">
        <v>717</v>
      </c>
      <c r="P11" s="2395"/>
      <c r="Q11" s="993"/>
      <c r="R11" s="993"/>
    </row>
    <row r="12" spans="1:18" s="16" customFormat="1" ht="9" customHeight="1" x14ac:dyDescent="0.15">
      <c r="A12" s="2387" t="s">
        <v>433</v>
      </c>
      <c r="B12" s="2387"/>
      <c r="C12" s="2387"/>
      <c r="D12" s="23"/>
      <c r="E12" s="24"/>
      <c r="F12" s="24"/>
      <c r="G12" s="25"/>
      <c r="H12" s="24"/>
      <c r="I12" s="24"/>
      <c r="J12" s="24"/>
      <c r="K12" s="24"/>
      <c r="L12" s="24"/>
      <c r="M12" s="24"/>
      <c r="N12" s="24"/>
      <c r="O12" s="24"/>
      <c r="P12" s="24"/>
      <c r="Q12" s="24"/>
      <c r="R12" s="26"/>
    </row>
    <row r="13" spans="1:18" s="16" customFormat="1" ht="9" customHeight="1" x14ac:dyDescent="0.15">
      <c r="A13" s="2387" t="s">
        <v>162</v>
      </c>
      <c r="B13" s="2387"/>
      <c r="C13" s="2387"/>
      <c r="D13" s="1073">
        <v>4380</v>
      </c>
      <c r="E13" s="1074"/>
      <c r="F13" s="1074">
        <v>4380</v>
      </c>
      <c r="G13" s="1075"/>
      <c r="H13" s="1074">
        <v>4380</v>
      </c>
      <c r="I13" s="1074"/>
      <c r="J13" s="1074">
        <v>0</v>
      </c>
      <c r="K13" s="1074"/>
      <c r="L13" s="1074">
        <v>0</v>
      </c>
      <c r="M13" s="1074"/>
      <c r="N13" s="1074">
        <v>0</v>
      </c>
      <c r="O13" s="1074"/>
      <c r="P13" s="1074">
        <v>0</v>
      </c>
      <c r="Q13" s="27"/>
      <c r="R13" s="28"/>
    </row>
    <row r="14" spans="1:18" s="16" customFormat="1" ht="9" customHeight="1" x14ac:dyDescent="0.15">
      <c r="A14" s="2396" t="s">
        <v>448</v>
      </c>
      <c r="B14" s="2396"/>
      <c r="C14" s="2396"/>
      <c r="D14" s="1076">
        <v>13311</v>
      </c>
      <c r="E14" s="1077"/>
      <c r="F14" s="1077">
        <v>13311</v>
      </c>
      <c r="G14" s="1078"/>
      <c r="H14" s="1077">
        <v>13215</v>
      </c>
      <c r="I14" s="1077"/>
      <c r="J14" s="1077">
        <v>0</v>
      </c>
      <c r="K14" s="1077"/>
      <c r="L14" s="1077">
        <v>0</v>
      </c>
      <c r="M14" s="1077"/>
      <c r="N14" s="1077">
        <v>96</v>
      </c>
      <c r="O14" s="1077"/>
      <c r="P14" s="1077">
        <v>0</v>
      </c>
      <c r="Q14" s="357"/>
      <c r="R14" s="28"/>
    </row>
    <row r="15" spans="1:18" s="16" customFormat="1" ht="11.25" customHeight="1" x14ac:dyDescent="0.15">
      <c r="A15" s="2397" t="s">
        <v>164</v>
      </c>
      <c r="B15" s="2397"/>
      <c r="C15" s="2397"/>
      <c r="D15" s="1079">
        <v>101664</v>
      </c>
      <c r="E15" s="1080"/>
      <c r="F15" s="1080">
        <v>101413</v>
      </c>
      <c r="G15" s="586" t="s">
        <v>913</v>
      </c>
      <c r="H15" s="1080">
        <v>50424</v>
      </c>
      <c r="I15" s="1080"/>
      <c r="J15" s="1080">
        <v>1902</v>
      </c>
      <c r="K15" s="1080"/>
      <c r="L15" s="1080">
        <v>1201</v>
      </c>
      <c r="M15" s="1080"/>
      <c r="N15" s="1080">
        <v>49784</v>
      </c>
      <c r="O15" s="1080"/>
      <c r="P15" s="1080">
        <v>0</v>
      </c>
      <c r="Q15" s="357"/>
      <c r="R15" s="28"/>
    </row>
    <row r="16" spans="1:18" s="16" customFormat="1" ht="9" customHeight="1" x14ac:dyDescent="0.15">
      <c r="A16" s="2387" t="s">
        <v>169</v>
      </c>
      <c r="B16" s="2387"/>
      <c r="C16" s="2387"/>
      <c r="D16" s="1081">
        <v>5488</v>
      </c>
      <c r="E16" s="1074"/>
      <c r="F16" s="1074">
        <v>5488</v>
      </c>
      <c r="G16" s="1082"/>
      <c r="H16" s="1074">
        <v>0</v>
      </c>
      <c r="I16" s="1074"/>
      <c r="J16" s="1074">
        <v>5488</v>
      </c>
      <c r="K16" s="1074"/>
      <c r="L16" s="1074">
        <v>0</v>
      </c>
      <c r="M16" s="1074"/>
      <c r="N16" s="1074">
        <v>0</v>
      </c>
      <c r="O16" s="1074"/>
      <c r="P16" s="1074">
        <v>0</v>
      </c>
      <c r="Q16" s="357"/>
      <c r="R16" s="28"/>
    </row>
    <row r="17" spans="1:18" s="16" customFormat="1" ht="9" customHeight="1" x14ac:dyDescent="0.15">
      <c r="A17" s="2397" t="s">
        <v>449</v>
      </c>
      <c r="B17" s="2397"/>
      <c r="C17" s="2397"/>
      <c r="D17" s="1076">
        <v>43450</v>
      </c>
      <c r="E17" s="1077"/>
      <c r="F17" s="1077">
        <v>43450</v>
      </c>
      <c r="G17" s="1083"/>
      <c r="H17" s="1077">
        <v>0</v>
      </c>
      <c r="I17" s="1077"/>
      <c r="J17" s="1077">
        <v>43450</v>
      </c>
      <c r="K17" s="1077"/>
      <c r="L17" s="1077">
        <v>0</v>
      </c>
      <c r="M17" s="1077"/>
      <c r="N17" s="1077">
        <v>0</v>
      </c>
      <c r="O17" s="1077"/>
      <c r="P17" s="1077">
        <v>0</v>
      </c>
      <c r="Q17" s="357"/>
      <c r="R17" s="28"/>
    </row>
    <row r="18" spans="1:18" s="16" customFormat="1" ht="11.25" customHeight="1" x14ac:dyDescent="0.15">
      <c r="A18" s="2393" t="s">
        <v>171</v>
      </c>
      <c r="B18" s="2393"/>
      <c r="C18" s="2393"/>
      <c r="D18" s="1076">
        <v>371396</v>
      </c>
      <c r="E18" s="1084"/>
      <c r="F18" s="1084">
        <v>371396</v>
      </c>
      <c r="G18" s="586" t="s">
        <v>914</v>
      </c>
      <c r="H18" s="1084">
        <v>369096</v>
      </c>
      <c r="I18" s="1084"/>
      <c r="J18" s="1084">
        <v>388</v>
      </c>
      <c r="K18" s="1084"/>
      <c r="L18" s="1084">
        <v>1917</v>
      </c>
      <c r="M18" s="1084"/>
      <c r="N18" s="1084">
        <v>15730</v>
      </c>
      <c r="O18" s="1084"/>
      <c r="P18" s="1084">
        <v>0</v>
      </c>
      <c r="Q18" s="357"/>
      <c r="R18" s="28"/>
    </row>
    <row r="19" spans="1:18" s="16" customFormat="1" ht="9" customHeight="1" x14ac:dyDescent="0.15">
      <c r="A19" s="2387" t="s">
        <v>430</v>
      </c>
      <c r="B19" s="2387"/>
      <c r="C19" s="2387"/>
      <c r="D19" s="1073"/>
      <c r="E19" s="1074"/>
      <c r="F19" s="1074"/>
      <c r="G19" s="1082"/>
      <c r="H19" s="1074"/>
      <c r="I19" s="1074"/>
      <c r="J19" s="1074"/>
      <c r="K19" s="1074"/>
      <c r="L19" s="1074"/>
      <c r="M19" s="1074"/>
      <c r="N19" s="1074"/>
      <c r="O19" s="1074"/>
      <c r="P19" s="1074"/>
      <c r="Q19" s="27"/>
      <c r="R19" s="28"/>
    </row>
    <row r="20" spans="1:18" s="16" customFormat="1" ht="11.25" customHeight="1" x14ac:dyDescent="0.15">
      <c r="A20" s="2383" t="s">
        <v>176</v>
      </c>
      <c r="B20" s="2383"/>
      <c r="C20" s="2383"/>
      <c r="D20" s="1081">
        <v>21431</v>
      </c>
      <c r="E20" s="1085"/>
      <c r="F20" s="1085">
        <v>21431</v>
      </c>
      <c r="G20" s="587" t="s">
        <v>916</v>
      </c>
      <c r="H20" s="1085">
        <v>0</v>
      </c>
      <c r="I20" s="1085"/>
      <c r="J20" s="1085">
        <v>21431</v>
      </c>
      <c r="K20" s="1085"/>
      <c r="L20" s="1085">
        <v>0</v>
      </c>
      <c r="M20" s="1085"/>
      <c r="N20" s="1085">
        <v>19132</v>
      </c>
      <c r="O20" s="1085"/>
      <c r="P20" s="1085">
        <v>0</v>
      </c>
      <c r="Q20" s="27"/>
      <c r="R20" s="28"/>
    </row>
    <row r="21" spans="1:18" s="16" customFormat="1" ht="9" customHeight="1" x14ac:dyDescent="0.15">
      <c r="A21" s="2384" t="s">
        <v>177</v>
      </c>
      <c r="B21" s="2384"/>
      <c r="C21" s="2384"/>
      <c r="D21" s="1076">
        <v>10265</v>
      </c>
      <c r="E21" s="1077"/>
      <c r="F21" s="1077">
        <v>10265</v>
      </c>
      <c r="G21" s="1083"/>
      <c r="H21" s="1077">
        <v>10265</v>
      </c>
      <c r="I21" s="1077"/>
      <c r="J21" s="1077">
        <v>0</v>
      </c>
      <c r="K21" s="1077"/>
      <c r="L21" s="1077">
        <v>0</v>
      </c>
      <c r="M21" s="1077"/>
      <c r="N21" s="1077">
        <v>0</v>
      </c>
      <c r="O21" s="1077"/>
      <c r="P21" s="1077">
        <v>0</v>
      </c>
      <c r="Q21" s="357"/>
      <c r="R21" s="28"/>
    </row>
    <row r="22" spans="1:18" s="16" customFormat="1" ht="9" customHeight="1" x14ac:dyDescent="0.15">
      <c r="A22" s="2384" t="s">
        <v>178</v>
      </c>
      <c r="B22" s="2384"/>
      <c r="C22" s="2384"/>
      <c r="D22" s="1076">
        <v>1795</v>
      </c>
      <c r="E22" s="1077"/>
      <c r="F22" s="1077">
        <v>1795</v>
      </c>
      <c r="G22" s="1083"/>
      <c r="H22" s="1077">
        <v>1795</v>
      </c>
      <c r="I22" s="1077"/>
      <c r="J22" s="1077">
        <v>0</v>
      </c>
      <c r="K22" s="1077"/>
      <c r="L22" s="1077">
        <v>0</v>
      </c>
      <c r="M22" s="1077"/>
      <c r="N22" s="1077">
        <v>0</v>
      </c>
      <c r="O22" s="1077"/>
      <c r="P22" s="1077">
        <v>0</v>
      </c>
      <c r="Q22" s="357"/>
      <c r="R22" s="28"/>
    </row>
    <row r="23" spans="1:18" s="16" customFormat="1" ht="9" customHeight="1" x14ac:dyDescent="0.15">
      <c r="A23" s="2384" t="s">
        <v>9</v>
      </c>
      <c r="B23" s="2384"/>
      <c r="C23" s="2384"/>
      <c r="D23" s="1076">
        <v>5564</v>
      </c>
      <c r="E23" s="1077"/>
      <c r="F23" s="1077">
        <v>5564</v>
      </c>
      <c r="G23" s="586"/>
      <c r="H23" s="1077">
        <v>0</v>
      </c>
      <c r="I23" s="1077"/>
      <c r="J23" s="1077">
        <v>0</v>
      </c>
      <c r="K23" s="1077"/>
      <c r="L23" s="1077">
        <v>0</v>
      </c>
      <c r="M23" s="1077"/>
      <c r="N23" s="1077">
        <v>0</v>
      </c>
      <c r="O23" s="1077"/>
      <c r="P23" s="1077">
        <v>5564</v>
      </c>
      <c r="Q23" s="357"/>
      <c r="R23" s="28"/>
    </row>
    <row r="24" spans="1:18" s="16" customFormat="1" ht="9" customHeight="1" x14ac:dyDescent="0.15">
      <c r="A24" s="2384" t="s">
        <v>179</v>
      </c>
      <c r="B24" s="2384"/>
      <c r="C24" s="2384"/>
      <c r="D24" s="1076">
        <v>1945</v>
      </c>
      <c r="E24" s="1077"/>
      <c r="F24" s="1077">
        <v>1945</v>
      </c>
      <c r="G24" s="586"/>
      <c r="H24" s="1077">
        <v>0</v>
      </c>
      <c r="I24" s="1077"/>
      <c r="J24" s="1077">
        <v>0</v>
      </c>
      <c r="K24" s="1077"/>
      <c r="L24" s="1077">
        <v>0</v>
      </c>
      <c r="M24" s="1077"/>
      <c r="N24" s="1077">
        <v>0</v>
      </c>
      <c r="O24" s="1077"/>
      <c r="P24" s="1077">
        <v>1945</v>
      </c>
      <c r="Q24" s="357"/>
      <c r="R24" s="28"/>
    </row>
    <row r="25" spans="1:18" s="16" customFormat="1" ht="18.75" customHeight="1" x14ac:dyDescent="0.15">
      <c r="A25" s="2391" t="s">
        <v>450</v>
      </c>
      <c r="B25" s="2391"/>
      <c r="C25" s="2391"/>
      <c r="D25" s="1076">
        <v>526</v>
      </c>
      <c r="E25" s="1077"/>
      <c r="F25" s="1077">
        <v>920</v>
      </c>
      <c r="G25" s="586"/>
      <c r="H25" s="1077">
        <v>907</v>
      </c>
      <c r="I25" s="1077"/>
      <c r="J25" s="1077">
        <v>0</v>
      </c>
      <c r="K25" s="1077"/>
      <c r="L25" s="1077">
        <v>0</v>
      </c>
      <c r="M25" s="1077"/>
      <c r="N25" s="1077">
        <v>0</v>
      </c>
      <c r="O25" s="1077"/>
      <c r="P25" s="1077">
        <v>13</v>
      </c>
      <c r="Q25" s="357"/>
      <c r="R25" s="28"/>
    </row>
    <row r="26" spans="1:18" s="16" customFormat="1" ht="11.25" customHeight="1" x14ac:dyDescent="0.15">
      <c r="A26" s="2384" t="s">
        <v>451</v>
      </c>
      <c r="B26" s="2384"/>
      <c r="C26" s="2384"/>
      <c r="D26" s="1076">
        <v>601</v>
      </c>
      <c r="E26" s="1077"/>
      <c r="F26" s="1077">
        <v>601</v>
      </c>
      <c r="G26" s="586"/>
      <c r="H26" s="1077">
        <v>1013</v>
      </c>
      <c r="I26" s="1077"/>
      <c r="J26" s="1077">
        <v>0</v>
      </c>
      <c r="K26" s="1077"/>
      <c r="L26" s="1077">
        <v>0</v>
      </c>
      <c r="M26" s="1077"/>
      <c r="N26" s="1077">
        <v>0</v>
      </c>
      <c r="O26" s="1077"/>
      <c r="P26" s="1077">
        <v>-412</v>
      </c>
      <c r="Q26" s="584" t="s">
        <v>917</v>
      </c>
      <c r="R26" s="28"/>
    </row>
    <row r="27" spans="1:18" s="16" customFormat="1" ht="9" customHeight="1" x14ac:dyDescent="0.15">
      <c r="A27" s="2385" t="s">
        <v>452</v>
      </c>
      <c r="B27" s="2385"/>
      <c r="C27" s="2385"/>
      <c r="D27" s="1086">
        <v>15283</v>
      </c>
      <c r="E27" s="1087"/>
      <c r="F27" s="1087">
        <v>15178</v>
      </c>
      <c r="G27" s="1088"/>
      <c r="H27" s="1087">
        <v>11549</v>
      </c>
      <c r="I27" s="1087"/>
      <c r="J27" s="1087">
        <v>2692</v>
      </c>
      <c r="K27" s="1087"/>
      <c r="L27" s="1087">
        <v>10</v>
      </c>
      <c r="M27" s="1087"/>
      <c r="N27" s="1087">
        <v>561</v>
      </c>
      <c r="O27" s="1087"/>
      <c r="P27" s="1087">
        <v>362</v>
      </c>
      <c r="Q27" s="29"/>
      <c r="R27" s="30"/>
    </row>
    <row r="28" spans="1:18" s="16" customFormat="1" ht="9" customHeight="1" x14ac:dyDescent="0.15">
      <c r="A28" s="992"/>
      <c r="B28" s="992"/>
      <c r="C28" s="992"/>
      <c r="D28" s="1073">
        <f>SUM(D20:D27)</f>
        <v>57410</v>
      </c>
      <c r="E28" s="1074"/>
      <c r="F28" s="1074">
        <f>SUM(F20:F27)</f>
        <v>57699</v>
      </c>
      <c r="G28" s="1082"/>
      <c r="H28" s="1074">
        <f>SUM(H20:H27)</f>
        <v>25529</v>
      </c>
      <c r="I28" s="1074"/>
      <c r="J28" s="1074">
        <f>SUM(J20:J27)</f>
        <v>24123</v>
      </c>
      <c r="K28" s="1074"/>
      <c r="L28" s="1074">
        <f>SUM(L20:L27)</f>
        <v>10</v>
      </c>
      <c r="M28" s="1074"/>
      <c r="N28" s="1074">
        <f>SUM(N20:N27)</f>
        <v>19693</v>
      </c>
      <c r="O28" s="1074"/>
      <c r="P28" s="1074">
        <f>SUM(P20:P27)</f>
        <v>7472</v>
      </c>
      <c r="Q28" s="27"/>
      <c r="R28" s="31"/>
    </row>
    <row r="29" spans="1:18" s="16" customFormat="1" ht="10.5" customHeight="1" thickBot="1" x14ac:dyDescent="0.2">
      <c r="A29" s="2392" t="s">
        <v>200</v>
      </c>
      <c r="B29" s="2392"/>
      <c r="C29" s="2392"/>
      <c r="D29" s="1089">
        <f>SUM(D13:D18)+D28</f>
        <v>597099</v>
      </c>
      <c r="E29" s="1090"/>
      <c r="F29" s="1090">
        <f>SUM(F13:F18)+F28</f>
        <v>597137</v>
      </c>
      <c r="G29" s="1091"/>
      <c r="H29" s="1090">
        <f>SUM(H13:H18)+H28</f>
        <v>462644</v>
      </c>
      <c r="I29" s="1090"/>
      <c r="J29" s="1090">
        <f>SUM(J13:J18)+J28</f>
        <v>75351</v>
      </c>
      <c r="K29" s="1090"/>
      <c r="L29" s="1090">
        <f>SUM(L13:L18)+L28</f>
        <v>3128</v>
      </c>
      <c r="M29" s="1090"/>
      <c r="N29" s="1090">
        <f>SUM(N13:N18)+N28</f>
        <v>85303</v>
      </c>
      <c r="O29" s="1090"/>
      <c r="P29" s="1090">
        <f>SUM(P13:P18)+P28</f>
        <v>7472</v>
      </c>
      <c r="Q29" s="32"/>
      <c r="R29" s="33"/>
    </row>
    <row r="30" spans="1:18" s="16" customFormat="1" ht="9" customHeight="1" x14ac:dyDescent="0.15">
      <c r="A30" s="2387" t="s">
        <v>453</v>
      </c>
      <c r="B30" s="2387"/>
      <c r="C30" s="2387"/>
      <c r="D30" s="1073"/>
      <c r="E30" s="1074"/>
      <c r="F30" s="1074"/>
      <c r="G30" s="1082"/>
      <c r="H30" s="1074"/>
      <c r="I30" s="1074"/>
      <c r="J30" s="1074"/>
      <c r="K30" s="1074"/>
      <c r="L30" s="1074"/>
      <c r="M30" s="1074"/>
      <c r="N30" s="1074"/>
      <c r="O30" s="1074"/>
      <c r="P30" s="1074"/>
      <c r="Q30" s="27"/>
      <c r="R30" s="28"/>
    </row>
    <row r="31" spans="1:18" s="16" customFormat="1" ht="9" customHeight="1" x14ac:dyDescent="0.15">
      <c r="A31" s="2387" t="s">
        <v>211</v>
      </c>
      <c r="B31" s="2387"/>
      <c r="C31" s="2387"/>
      <c r="D31" s="1073"/>
      <c r="E31" s="1074"/>
      <c r="F31" s="1074"/>
      <c r="G31" s="1082"/>
      <c r="H31" s="1074"/>
      <c r="I31" s="1074"/>
      <c r="J31" s="1074"/>
      <c r="K31" s="1074"/>
      <c r="L31" s="1074"/>
      <c r="M31" s="1074"/>
      <c r="N31" s="1074"/>
      <c r="O31" s="1074"/>
      <c r="P31" s="1074"/>
      <c r="Q31" s="27"/>
      <c r="R31" s="28"/>
    </row>
    <row r="32" spans="1:18" s="16" customFormat="1" ht="9" customHeight="1" x14ac:dyDescent="0.15">
      <c r="A32" s="2383" t="s">
        <v>454</v>
      </c>
      <c r="B32" s="2383"/>
      <c r="C32" s="2383"/>
      <c r="D32" s="1081">
        <v>163879</v>
      </c>
      <c r="E32" s="1085"/>
      <c r="F32" s="1085">
        <v>163879</v>
      </c>
      <c r="G32" s="1092"/>
      <c r="H32" s="1085">
        <v>0</v>
      </c>
      <c r="I32" s="1085"/>
      <c r="J32" s="1085">
        <v>0</v>
      </c>
      <c r="K32" s="1085"/>
      <c r="L32" s="1085">
        <v>0</v>
      </c>
      <c r="M32" s="1085"/>
      <c r="N32" s="1085">
        <v>0</v>
      </c>
      <c r="O32" s="1085"/>
      <c r="P32" s="1085">
        <v>163879</v>
      </c>
      <c r="Q32" s="27"/>
      <c r="R32" s="28"/>
    </row>
    <row r="33" spans="1:18" s="16" customFormat="1" ht="9" customHeight="1" x14ac:dyDescent="0.15">
      <c r="A33" s="2384" t="s">
        <v>455</v>
      </c>
      <c r="B33" s="2384"/>
      <c r="C33" s="2384"/>
      <c r="D33" s="1076">
        <v>240149</v>
      </c>
      <c r="E33" s="1077"/>
      <c r="F33" s="1077">
        <v>240149</v>
      </c>
      <c r="G33" s="1083"/>
      <c r="H33" s="1077">
        <v>0</v>
      </c>
      <c r="I33" s="1077"/>
      <c r="J33" s="1077">
        <v>0</v>
      </c>
      <c r="K33" s="1077"/>
      <c r="L33" s="1077">
        <v>0</v>
      </c>
      <c r="M33" s="1077"/>
      <c r="N33" s="1077">
        <v>507</v>
      </c>
      <c r="O33" s="1077"/>
      <c r="P33" s="1077">
        <v>239642</v>
      </c>
      <c r="Q33" s="357"/>
      <c r="R33" s="28"/>
    </row>
    <row r="34" spans="1:18" s="16" customFormat="1" ht="9" customHeight="1" x14ac:dyDescent="0.15">
      <c r="A34" s="2384" t="s">
        <v>456</v>
      </c>
      <c r="B34" s="2384"/>
      <c r="C34" s="2384"/>
      <c r="D34" s="1076">
        <v>14380</v>
      </c>
      <c r="E34" s="1077"/>
      <c r="F34" s="1077">
        <v>14380</v>
      </c>
      <c r="G34" s="1083"/>
      <c r="H34" s="1077">
        <v>0</v>
      </c>
      <c r="I34" s="1077"/>
      <c r="J34" s="1077">
        <v>0</v>
      </c>
      <c r="K34" s="1077"/>
      <c r="L34" s="1077">
        <v>0</v>
      </c>
      <c r="M34" s="1077"/>
      <c r="N34" s="1077">
        <v>0</v>
      </c>
      <c r="O34" s="1077"/>
      <c r="P34" s="1077">
        <v>14380</v>
      </c>
      <c r="Q34" s="357"/>
      <c r="R34" s="28"/>
    </row>
    <row r="35" spans="1:18" s="16" customFormat="1" ht="9" customHeight="1" x14ac:dyDescent="0.15">
      <c r="A35" s="2385" t="s">
        <v>457</v>
      </c>
      <c r="B35" s="2385"/>
      <c r="C35" s="2385"/>
      <c r="D35" s="1076">
        <v>42607</v>
      </c>
      <c r="E35" s="1074"/>
      <c r="F35" s="1074">
        <v>42607</v>
      </c>
      <c r="G35" s="1082"/>
      <c r="H35" s="1074">
        <v>0</v>
      </c>
      <c r="I35" s="1074"/>
      <c r="J35" s="1074">
        <v>0</v>
      </c>
      <c r="K35" s="1074"/>
      <c r="L35" s="1074">
        <v>0</v>
      </c>
      <c r="M35" s="1074"/>
      <c r="N35" s="1074">
        <v>0</v>
      </c>
      <c r="O35" s="1074"/>
      <c r="P35" s="1074">
        <v>42607</v>
      </c>
      <c r="Q35" s="27"/>
      <c r="R35" s="30"/>
    </row>
    <row r="36" spans="1:18" s="16" customFormat="1" ht="9" customHeight="1" x14ac:dyDescent="0.15">
      <c r="A36" s="358"/>
      <c r="B36" s="358"/>
      <c r="C36" s="358"/>
      <c r="D36" s="1093">
        <f>SUM(D32:D35)</f>
        <v>461015</v>
      </c>
      <c r="E36" s="1094"/>
      <c r="F36" s="1094">
        <f>SUM(F32:F35)</f>
        <v>461015</v>
      </c>
      <c r="G36" s="1095"/>
      <c r="H36" s="1094">
        <f>SUM(H32:H35)</f>
        <v>0</v>
      </c>
      <c r="I36" s="1094"/>
      <c r="J36" s="1094">
        <f>SUM(J32:J35)</f>
        <v>0</v>
      </c>
      <c r="K36" s="1094"/>
      <c r="L36" s="1094">
        <f>SUM(L32:L35)</f>
        <v>0</v>
      </c>
      <c r="M36" s="1094"/>
      <c r="N36" s="1094">
        <f>SUM(N32:N35)</f>
        <v>507</v>
      </c>
      <c r="O36" s="1094"/>
      <c r="P36" s="1094">
        <f>SUM(P32:P35)</f>
        <v>460508</v>
      </c>
      <c r="Q36" s="34"/>
      <c r="R36" s="31"/>
    </row>
    <row r="37" spans="1:18" s="16" customFormat="1" ht="9" customHeight="1" x14ac:dyDescent="0.15">
      <c r="A37" s="2386" t="s">
        <v>212</v>
      </c>
      <c r="B37" s="2386"/>
      <c r="C37" s="2386"/>
      <c r="D37" s="1076">
        <v>13782</v>
      </c>
      <c r="E37" s="1074"/>
      <c r="F37" s="1074">
        <v>13782</v>
      </c>
      <c r="G37" s="1082"/>
      <c r="H37" s="1074">
        <v>0</v>
      </c>
      <c r="I37" s="1074"/>
      <c r="J37" s="1074">
        <v>0</v>
      </c>
      <c r="K37" s="1074"/>
      <c r="L37" s="1074">
        <v>0</v>
      </c>
      <c r="M37" s="1074"/>
      <c r="N37" s="1074">
        <v>13731</v>
      </c>
      <c r="O37" s="1074"/>
      <c r="P37" s="1074">
        <v>51</v>
      </c>
      <c r="Q37" s="27"/>
      <c r="R37" s="28"/>
    </row>
    <row r="38" spans="1:18" s="16" customFormat="1" ht="9" customHeight="1" x14ac:dyDescent="0.15">
      <c r="A38" s="2387" t="s">
        <v>458</v>
      </c>
      <c r="B38" s="2387"/>
      <c r="C38" s="2387"/>
      <c r="D38" s="1076">
        <v>2731</v>
      </c>
      <c r="E38" s="1096"/>
      <c r="F38" s="1096">
        <v>2731</v>
      </c>
      <c r="G38" s="1097"/>
      <c r="H38" s="1096">
        <v>0</v>
      </c>
      <c r="I38" s="1096"/>
      <c r="J38" s="1096">
        <v>2731</v>
      </c>
      <c r="K38" s="1096"/>
      <c r="L38" s="1096">
        <v>0</v>
      </c>
      <c r="M38" s="1096"/>
      <c r="N38" s="1096">
        <v>0</v>
      </c>
      <c r="O38" s="1096"/>
      <c r="P38" s="1096">
        <v>0</v>
      </c>
      <c r="Q38" s="357"/>
      <c r="R38" s="28"/>
    </row>
    <row r="39" spans="1:18" s="16" customFormat="1" ht="9" customHeight="1" x14ac:dyDescent="0.15">
      <c r="A39" s="2388" t="s">
        <v>214</v>
      </c>
      <c r="B39" s="2388"/>
      <c r="C39" s="2388"/>
      <c r="D39" s="1086">
        <v>30840</v>
      </c>
      <c r="E39" s="1098"/>
      <c r="F39" s="1098">
        <v>30840</v>
      </c>
      <c r="G39" s="1099"/>
      <c r="H39" s="1098">
        <v>0</v>
      </c>
      <c r="I39" s="1098"/>
      <c r="J39" s="1098">
        <v>30840</v>
      </c>
      <c r="K39" s="1098"/>
      <c r="L39" s="1098">
        <v>0</v>
      </c>
      <c r="M39" s="1098"/>
      <c r="N39" s="1098">
        <v>0</v>
      </c>
      <c r="O39" s="1098"/>
      <c r="P39" s="1098">
        <v>0</v>
      </c>
      <c r="Q39" s="29"/>
      <c r="R39" s="30"/>
    </row>
    <row r="40" spans="1:18" s="16" customFormat="1" ht="9" customHeight="1" x14ac:dyDescent="0.15">
      <c r="A40" s="2387" t="s">
        <v>430</v>
      </c>
      <c r="B40" s="2387"/>
      <c r="C40" s="2387"/>
      <c r="D40" s="1100"/>
      <c r="E40" s="1074"/>
      <c r="F40" s="1074"/>
      <c r="G40" s="1082"/>
      <c r="H40" s="1074"/>
      <c r="I40" s="1074"/>
      <c r="J40" s="1074"/>
      <c r="K40" s="1074"/>
      <c r="L40" s="1074"/>
      <c r="M40" s="1074"/>
      <c r="N40" s="1074"/>
      <c r="O40" s="1074"/>
      <c r="P40" s="1074"/>
      <c r="Q40" s="27"/>
      <c r="R40" s="28"/>
    </row>
    <row r="41" spans="1:18" s="16" customFormat="1" ht="11.25" customHeight="1" x14ac:dyDescent="0.15">
      <c r="A41" s="2382" t="s">
        <v>176</v>
      </c>
      <c r="B41" s="2382"/>
      <c r="C41" s="2382"/>
      <c r="D41" s="1081">
        <v>20973</v>
      </c>
      <c r="E41" s="1074"/>
      <c r="F41" s="1074">
        <v>20973</v>
      </c>
      <c r="G41" s="587" t="s">
        <v>916</v>
      </c>
      <c r="H41" s="1074">
        <v>0</v>
      </c>
      <c r="I41" s="1074"/>
      <c r="J41" s="1074">
        <v>11789</v>
      </c>
      <c r="K41" s="1074"/>
      <c r="L41" s="1074">
        <v>0</v>
      </c>
      <c r="M41" s="1074"/>
      <c r="N41" s="1074">
        <v>19013</v>
      </c>
      <c r="O41" s="1074"/>
      <c r="P41" s="1074">
        <v>0</v>
      </c>
      <c r="Q41" s="27"/>
      <c r="R41" s="28"/>
    </row>
    <row r="42" spans="1:18" s="16" customFormat="1" ht="9" customHeight="1" x14ac:dyDescent="0.15">
      <c r="A42" s="2389" t="s">
        <v>459</v>
      </c>
      <c r="B42" s="2389"/>
      <c r="C42" s="2389"/>
      <c r="D42" s="1076">
        <v>10296</v>
      </c>
      <c r="E42" s="1101"/>
      <c r="F42" s="1101">
        <v>10296</v>
      </c>
      <c r="G42" s="1102"/>
      <c r="H42" s="1101">
        <v>0</v>
      </c>
      <c r="I42" s="1101"/>
      <c r="J42" s="1101">
        <v>0</v>
      </c>
      <c r="K42" s="1101"/>
      <c r="L42" s="1101">
        <v>0</v>
      </c>
      <c r="M42" s="1101"/>
      <c r="N42" s="1101">
        <v>0</v>
      </c>
      <c r="O42" s="1101"/>
      <c r="P42" s="1101">
        <v>10296</v>
      </c>
      <c r="Q42" s="357"/>
      <c r="R42" s="28"/>
    </row>
    <row r="43" spans="1:18" s="16" customFormat="1" ht="9" customHeight="1" x14ac:dyDescent="0.15">
      <c r="A43" s="2390" t="s">
        <v>460</v>
      </c>
      <c r="B43" s="2390"/>
      <c r="C43" s="2390"/>
      <c r="D43" s="1076">
        <v>43</v>
      </c>
      <c r="E43" s="1103"/>
      <c r="F43" s="1103">
        <v>43</v>
      </c>
      <c r="G43" s="1104"/>
      <c r="H43" s="1103">
        <v>0</v>
      </c>
      <c r="I43" s="1103"/>
      <c r="J43" s="1103">
        <v>0</v>
      </c>
      <c r="K43" s="1103"/>
      <c r="L43" s="1103">
        <v>0</v>
      </c>
      <c r="M43" s="1103"/>
      <c r="N43" s="1103">
        <v>0</v>
      </c>
      <c r="O43" s="1103"/>
      <c r="P43" s="1103">
        <v>43</v>
      </c>
      <c r="Q43" s="357"/>
      <c r="R43" s="28"/>
    </row>
    <row r="44" spans="1:18" s="16" customFormat="1" ht="9" customHeight="1" x14ac:dyDescent="0.15">
      <c r="A44" s="2382" t="s">
        <v>217</v>
      </c>
      <c r="B44" s="2382"/>
      <c r="C44" s="2382"/>
      <c r="D44" s="1076">
        <v>18223</v>
      </c>
      <c r="E44" s="1074"/>
      <c r="F44" s="1074">
        <v>18261</v>
      </c>
      <c r="G44" s="1075"/>
      <c r="H44" s="1074">
        <v>0</v>
      </c>
      <c r="I44" s="1074"/>
      <c r="J44" s="1074">
        <v>0</v>
      </c>
      <c r="K44" s="1074"/>
      <c r="L44" s="1074">
        <v>0</v>
      </c>
      <c r="M44" s="1074"/>
      <c r="N44" s="1074">
        <v>2051</v>
      </c>
      <c r="O44" s="1074"/>
      <c r="P44" s="1074">
        <v>16210</v>
      </c>
      <c r="Q44" s="27"/>
      <c r="R44" s="30"/>
    </row>
    <row r="45" spans="1:18" s="16" customFormat="1" ht="9" customHeight="1" x14ac:dyDescent="0.15">
      <c r="A45" s="359"/>
      <c r="B45" s="359"/>
      <c r="C45" s="359"/>
      <c r="D45" s="1093">
        <f>SUM(D41:D44)</f>
        <v>49535</v>
      </c>
      <c r="E45" s="1094"/>
      <c r="F45" s="1094">
        <f>SUM(F41:F44)</f>
        <v>49573</v>
      </c>
      <c r="G45" s="1105"/>
      <c r="H45" s="1094">
        <f>SUM(H41:H44)</f>
        <v>0</v>
      </c>
      <c r="I45" s="1094"/>
      <c r="J45" s="1094">
        <f>SUM(J41:J44)</f>
        <v>11789</v>
      </c>
      <c r="K45" s="1094"/>
      <c r="L45" s="1094">
        <f>SUM(L41:L44)</f>
        <v>0</v>
      </c>
      <c r="M45" s="1094"/>
      <c r="N45" s="1094">
        <f>SUM(N41:N44)</f>
        <v>21064</v>
      </c>
      <c r="O45" s="1094"/>
      <c r="P45" s="1094">
        <f>SUM(P41:P44)</f>
        <v>26549</v>
      </c>
      <c r="Q45" s="34"/>
      <c r="R45" s="31"/>
    </row>
    <row r="46" spans="1:18" s="16" customFormat="1" ht="9" customHeight="1" x14ac:dyDescent="0.15">
      <c r="A46" s="2406" t="s">
        <v>461</v>
      </c>
      <c r="B46" s="2406"/>
      <c r="C46" s="2406"/>
      <c r="D46" s="1093">
        <v>4080</v>
      </c>
      <c r="E46" s="1094"/>
      <c r="F46" s="1094">
        <v>4080</v>
      </c>
      <c r="G46" s="1105"/>
      <c r="H46" s="1094">
        <v>0</v>
      </c>
      <c r="I46" s="1094"/>
      <c r="J46" s="1094">
        <v>0</v>
      </c>
      <c r="K46" s="1094"/>
      <c r="L46" s="1094">
        <v>0</v>
      </c>
      <c r="M46" s="1094"/>
      <c r="N46" s="1094">
        <v>0</v>
      </c>
      <c r="O46" s="1094"/>
      <c r="P46" s="1094">
        <v>4080</v>
      </c>
      <c r="Q46" s="34"/>
      <c r="R46" s="31"/>
    </row>
    <row r="47" spans="1:18" s="16" customFormat="1" ht="10.5" customHeight="1" thickBot="1" x14ac:dyDescent="0.2">
      <c r="A47" s="2407" t="s">
        <v>462</v>
      </c>
      <c r="B47" s="2407"/>
      <c r="C47" s="2407"/>
      <c r="D47" s="1106">
        <f>D36+D37+D38+D39+D45+D46</f>
        <v>561983</v>
      </c>
      <c r="E47" s="1107"/>
      <c r="F47" s="1107">
        <f>F36+F37+F38+F39+F45+F46</f>
        <v>562021</v>
      </c>
      <c r="G47" s="1108"/>
      <c r="H47" s="1107">
        <f>H36+H37+H38+H39+H45+H46</f>
        <v>0</v>
      </c>
      <c r="I47" s="1107"/>
      <c r="J47" s="1107">
        <f>J36+J37+J38+J39+J45+J46</f>
        <v>45360</v>
      </c>
      <c r="K47" s="1107"/>
      <c r="L47" s="1107">
        <f>L36+L37+L38+L39+L45+L46</f>
        <v>0</v>
      </c>
      <c r="M47" s="1107"/>
      <c r="N47" s="1107">
        <f>N36+N37+N38+N39+N45+N46</f>
        <v>35302</v>
      </c>
      <c r="O47" s="1107" t="s">
        <v>10</v>
      </c>
      <c r="P47" s="1107">
        <f>P36+P37+P38+P39+P45+P46</f>
        <v>491188</v>
      </c>
      <c r="Q47" s="35"/>
      <c r="R47" s="36"/>
    </row>
    <row r="48" spans="1:18" ht="9.75" customHeight="1" x14ac:dyDescent="0.2">
      <c r="A48" s="2408"/>
      <c r="B48" s="2408"/>
      <c r="C48" s="2408"/>
      <c r="D48" s="2408"/>
      <c r="E48" s="2408"/>
      <c r="F48" s="2408"/>
      <c r="G48" s="2408"/>
      <c r="H48" s="2408"/>
      <c r="I48" s="2408"/>
      <c r="J48" s="2408"/>
      <c r="K48" s="2408"/>
      <c r="L48" s="2408"/>
      <c r="M48" s="2408"/>
      <c r="N48" s="2408"/>
      <c r="O48" s="2408"/>
      <c r="P48" s="2408"/>
      <c r="Q48" s="996"/>
      <c r="R48" s="996"/>
    </row>
    <row r="49" spans="1:18" ht="11.25" customHeight="1" x14ac:dyDescent="0.2">
      <c r="A49" s="2405" t="s">
        <v>950</v>
      </c>
      <c r="B49" s="2405"/>
      <c r="C49" s="2405"/>
      <c r="D49" s="2405"/>
      <c r="E49" s="2405"/>
      <c r="F49" s="2405"/>
      <c r="G49" s="2405"/>
      <c r="H49" s="2405"/>
      <c r="I49" s="2405"/>
      <c r="J49" s="2405"/>
      <c r="K49" s="2405"/>
      <c r="L49" s="2405"/>
      <c r="M49" s="2405"/>
      <c r="N49" s="2405"/>
      <c r="O49" s="2405"/>
      <c r="P49" s="2405"/>
      <c r="Q49" s="2405"/>
      <c r="R49" s="2405"/>
    </row>
  </sheetData>
  <mergeCells count="63">
    <mergeCell ref="A8:C8"/>
    <mergeCell ref="E8:F8"/>
    <mergeCell ref="O8:P8"/>
    <mergeCell ref="A1:P1"/>
    <mergeCell ref="A2:P2"/>
    <mergeCell ref="A3:C3"/>
    <mergeCell ref="D3:R3"/>
    <mergeCell ref="A4:C4"/>
    <mergeCell ref="A5:C5"/>
    <mergeCell ref="H5:Q5"/>
    <mergeCell ref="A6:C6"/>
    <mergeCell ref="O6:P6"/>
    <mergeCell ref="A7:C7"/>
    <mergeCell ref="E7:F7"/>
    <mergeCell ref="O7:P7"/>
    <mergeCell ref="A12:C12"/>
    <mergeCell ref="A9:C9"/>
    <mergeCell ref="E9:F9"/>
    <mergeCell ref="K9:L9"/>
    <mergeCell ref="O9:P9"/>
    <mergeCell ref="A10:C10"/>
    <mergeCell ref="E10:F10"/>
    <mergeCell ref="K10:L10"/>
    <mergeCell ref="O10:P10"/>
    <mergeCell ref="A11:C11"/>
    <mergeCell ref="E11:F11"/>
    <mergeCell ref="I11:J11"/>
    <mergeCell ref="K11:L11"/>
    <mergeCell ref="O11:P11"/>
    <mergeCell ref="A24:C24"/>
    <mergeCell ref="A13:C13"/>
    <mergeCell ref="A14:C14"/>
    <mergeCell ref="A15:C15"/>
    <mergeCell ref="A16:C16"/>
    <mergeCell ref="A17:C17"/>
    <mergeCell ref="A18:C18"/>
    <mergeCell ref="A19:C19"/>
    <mergeCell ref="A20:C20"/>
    <mergeCell ref="A21:C21"/>
    <mergeCell ref="A22:C22"/>
    <mergeCell ref="A23:C23"/>
    <mergeCell ref="A38:C38"/>
    <mergeCell ref="A25:C25"/>
    <mergeCell ref="A26:C26"/>
    <mergeCell ref="A27:C27"/>
    <mergeCell ref="A29:C29"/>
    <mergeCell ref="A30:C30"/>
    <mergeCell ref="A31:C31"/>
    <mergeCell ref="A32:C32"/>
    <mergeCell ref="A33:C33"/>
    <mergeCell ref="A34:C34"/>
    <mergeCell ref="A35:C35"/>
    <mergeCell ref="A37:C37"/>
    <mergeCell ref="A49:R49"/>
    <mergeCell ref="A46:C46"/>
    <mergeCell ref="A47:C47"/>
    <mergeCell ref="A48:P48"/>
    <mergeCell ref="A39:C39"/>
    <mergeCell ref="A40:C40"/>
    <mergeCell ref="A41:C41"/>
    <mergeCell ref="A42:C42"/>
    <mergeCell ref="A43:C43"/>
    <mergeCell ref="A44:C44"/>
  </mergeCells>
  <printOptions horizontalCentered="1"/>
  <pageMargins left="0.23622047244094491" right="0.23622047244094491" top="0.31496062992125984" bottom="0.23622047244094491" header="0.11811023622047245" footer="0.11811023622047245"/>
  <pageSetup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59</vt:i4>
      </vt:variant>
      <vt:variant>
        <vt:lpstr>Named Ranges</vt:lpstr>
      </vt:variant>
      <vt:variant>
        <vt:i4>24</vt:i4>
      </vt:variant>
    </vt:vector>
  </HeadingPairs>
  <TitlesOfParts>
    <vt:vector size="83" baseType="lpstr">
      <vt:lpstr>COV</vt:lpstr>
      <vt:lpstr>TOC</vt:lpstr>
      <vt:lpstr>Pillar 3 Index</vt:lpstr>
      <vt:lpstr>Pillar 3 Index (Cont'd)</vt:lpstr>
      <vt:lpstr>IC2</vt:lpstr>
      <vt:lpstr>AP1</vt:lpstr>
      <vt:lpstr>RWA Flow statements</vt:lpstr>
      <vt:lpstr>LI1</vt:lpstr>
      <vt:lpstr>LI1_PQ</vt:lpstr>
      <vt:lpstr>LI2</vt:lpstr>
      <vt:lpstr>CFP1</vt:lpstr>
      <vt:lpstr>CFP1 (Con't)</vt:lpstr>
      <vt:lpstr>CFP2</vt:lpstr>
      <vt:lpstr>CFP2 (Con't)</vt:lpstr>
      <vt:lpstr>Chgs in Reg Cap</vt:lpstr>
      <vt:lpstr>CTAP1</vt:lpstr>
      <vt:lpstr>CTAP3</vt:lpstr>
      <vt:lpstr>RL1 &amp; RL2</vt:lpstr>
      <vt:lpstr>RC1</vt:lpstr>
      <vt:lpstr>RC2</vt:lpstr>
      <vt:lpstr>RC3</vt:lpstr>
      <vt:lpstr>RC4</vt:lpstr>
      <vt:lpstr>RC4 (2)</vt:lpstr>
      <vt:lpstr>RC5</vt:lpstr>
      <vt:lpstr>RC5 (2)</vt:lpstr>
      <vt:lpstr>RC6_B&amp;G</vt:lpstr>
      <vt:lpstr>RC6_Retail</vt:lpstr>
      <vt:lpstr>RC6_B&amp;G PQ</vt:lpstr>
      <vt:lpstr>RC6_Retail PQ</vt:lpstr>
      <vt:lpstr>CR9_B&amp;G</vt:lpstr>
      <vt:lpstr>CR9_Retail</vt:lpstr>
      <vt:lpstr>CR9_B&amp;G PQ</vt:lpstr>
      <vt:lpstr>CR9_Retail PQ</vt:lpstr>
      <vt:lpstr>RC6_B&amp;G PQ2</vt:lpstr>
      <vt:lpstr>RC6_Retail PQ2</vt:lpstr>
      <vt:lpstr>RC10</vt:lpstr>
      <vt:lpstr>RCC1</vt:lpstr>
      <vt:lpstr>RCC2</vt:lpstr>
      <vt:lpstr>RCC3</vt:lpstr>
      <vt:lpstr>RCC4</vt:lpstr>
      <vt:lpstr>RCC4 PQ</vt:lpstr>
      <vt:lpstr>RCC4 PQ2</vt:lpstr>
      <vt:lpstr>RCC5</vt:lpstr>
      <vt:lpstr>RCC6</vt:lpstr>
      <vt:lpstr>RCC8</vt:lpstr>
      <vt:lpstr>TITR1</vt:lpstr>
      <vt:lpstr>TITR2</vt:lpstr>
      <vt:lpstr>TITR3</vt:lpstr>
      <vt:lpstr>TITR3 (2)</vt:lpstr>
      <vt:lpstr>TITR4</vt:lpstr>
      <vt:lpstr>TITR4 (2)</vt:lpstr>
      <vt:lpstr>GrCrEx</vt:lpstr>
      <vt:lpstr>CE-GEO</vt:lpstr>
      <vt:lpstr>CE_Maturity</vt:lpstr>
      <vt:lpstr>CRD</vt:lpstr>
      <vt:lpstr>CRE_Loss</vt:lpstr>
      <vt:lpstr>CRE_Back-Testing</vt:lpstr>
      <vt:lpstr>Glossaire</vt:lpstr>
      <vt:lpstr>Glossaire - con't</vt:lpstr>
      <vt:lpstr>KM_2</vt:lpstr>
      <vt:lpstr>'AP1'!Print_Area</vt:lpstr>
      <vt:lpstr>CE_Maturity!Print_Area</vt:lpstr>
      <vt:lpstr>'CE-GEO'!Print_Area</vt:lpstr>
      <vt:lpstr>'CFP1'!Print_Area</vt:lpstr>
      <vt:lpstr>'CFP1 (Con''t)'!Print_Area</vt:lpstr>
      <vt:lpstr>'CFP2'!Print_Area</vt:lpstr>
      <vt:lpstr>'CFP2 (Con''t)'!Print_Area</vt:lpstr>
      <vt:lpstr>'Chgs in Reg Cap'!Print_Area</vt:lpstr>
      <vt:lpstr>COV!Print_Area</vt:lpstr>
      <vt:lpstr>CRD!Print_Area</vt:lpstr>
      <vt:lpstr>'CRE_Back-Testing'!Print_Area</vt:lpstr>
      <vt:lpstr>CRE_Loss!Print_Area</vt:lpstr>
      <vt:lpstr>Glossaire!Print_Area</vt:lpstr>
      <vt:lpstr>'Glossaire - con''t'!Print_Area</vt:lpstr>
      <vt:lpstr>GrCrEx!Print_Area</vt:lpstr>
      <vt:lpstr>'IC2'!Print_Area</vt:lpstr>
      <vt:lpstr>'Pillar 3 Index'!Print_Area</vt:lpstr>
      <vt:lpstr>'Pillar 3 Index (Cont''d)'!Print_Area</vt:lpstr>
      <vt:lpstr>'RL1 &amp; RL2'!Print_Area</vt:lpstr>
      <vt:lpstr>'RWA Flow statements'!Print_Area</vt:lpstr>
      <vt:lpstr>TOC!Print_Area</vt:lpstr>
      <vt:lpstr>TLAC_1</vt:lpstr>
      <vt:lpstr>TLAC_3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Shawn</dc:creator>
  <cp:lastModifiedBy>jenkinss</cp:lastModifiedBy>
  <cp:lastPrinted>2019-05-21T17:24:15Z</cp:lastPrinted>
  <dcterms:created xsi:type="dcterms:W3CDTF">2018-10-01T17:05:00Z</dcterms:created>
  <dcterms:modified xsi:type="dcterms:W3CDTF">2019-05-21T17:27:19Z</dcterms:modified>
</cp:coreProperties>
</file>