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15780" yWindow="330" windowWidth="17505" windowHeight="11760"/>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23" r:id="rId25"/>
    <sheet name="Pg 24 Undrawn C" sheetId="40" state="hidden" r:id="rId26"/>
    <sheet name="Pg 24 GIL" sheetId="24" r:id="rId27"/>
    <sheet name="Pg 25 ACL" sheetId="25" r:id="rId28"/>
    <sheet name="Pg 26 ACL2" sheetId="33" r:id="rId29"/>
    <sheet name="Pg 27 ACL3" sheetId="30" r:id="rId30"/>
    <sheet name="Pg 28 NIL" sheetId="26" r:id="rId31"/>
    <sheet name="Pg 29 Changes in GIL" sheetId="27" r:id="rId32"/>
    <sheet name="Pg 30 changes in ACL" sheetId="31" r:id="rId33"/>
    <sheet name="Pg 31 PCL" sheetId="28" r:id="rId34"/>
    <sheet name="Pg 32 NWO" sheetId="29" r:id="rId35"/>
    <sheet name="Pg 33 Cr Rsk Fin_PDL" sheetId="1" r:id="rId36"/>
    <sheet name="Pg 34 Deriv NA" sheetId="35" r:id="rId37"/>
    <sheet name="Pg 35 FV" sheetId="11" r:id="rId38"/>
    <sheet name="Pg 36 Appendix - Retail" sheetId="19" r:id="rId39"/>
  </sheets>
  <definedNames>
    <definedName name="_xlnm.Print_Area" localSheetId="0">COV!$A$1:$B$14</definedName>
    <definedName name="_xlnm.Print_Area" localSheetId="2">'Pg 1 N to U External'!$A$1:$C$51</definedName>
    <definedName name="_xlnm.Print_Area" localSheetId="11">'Pg 10 WEALTH'!$A$1:$S$61</definedName>
    <definedName name="_xlnm.Print_Area" localSheetId="12">'Pg 11 US Com Bank and WM_CAD'!$A$1:$U$61</definedName>
    <definedName name="_xlnm.Print_Area" localSheetId="13">'Pg 12 US Com Bank and WM_US'!$A$1:$U$61</definedName>
    <definedName name="_xlnm.Print_Area" localSheetId="14">'Pg 13 Capital Markets'!$A$1:$R$47</definedName>
    <definedName name="_xlnm.Print_Area" localSheetId="15">'Pg 14 Other'!$A$1:$S$45</definedName>
    <definedName name="_xlnm.Print_Area" localSheetId="16">'Pg 15 Trad Actv'!$A$1:$T$40</definedName>
    <definedName name="_xlnm.Print_Area" localSheetId="17">'Pg 16 Bal Sht'!$A$1:$M$63</definedName>
    <definedName name="_xlnm.Print_Area" localSheetId="18">'Pg 17 AvgBS &amp; GoodW'!$A$1:$R$49</definedName>
    <definedName name="_xlnm.Print_Area" localSheetId="19">'Pg 18 OCI'!$A$1:$S$34</definedName>
    <definedName name="_xlnm.Print_Area" localSheetId="20">'Pg 19 OCI_Tax'!$A$1:$S$28</definedName>
    <definedName name="_xlnm.Print_Area" localSheetId="3">'Pg 2  N to U Non-GAAP'!$A$1:$T$45</definedName>
    <definedName name="_xlnm.Print_Area" localSheetId="21">'Pg 20 Equity'!$A$1:$U$42</definedName>
    <definedName name="_xlnm.Print_Area" localSheetId="22">'Pg 21 Equity AOCI'!$A$1:$S$52</definedName>
    <definedName name="_xlnm.Print_Area" localSheetId="23">'Pg 22 AssetMgmt'!$A$1:$L$23</definedName>
    <definedName name="_xlnm.Print_Area" localSheetId="24">'Pg 23 Loans&amp;Acc'!$A$1:$M$40</definedName>
    <definedName name="_xlnm.Print_Area" localSheetId="26">'Pg 24 GIL'!$A$1:$L$46</definedName>
    <definedName name="_xlnm.Print_Area" localSheetId="25">'Pg 24 Undrawn C'!$A$1:$N$40</definedName>
    <definedName name="_xlnm.Print_Area" localSheetId="27">'Pg 25 ACL'!$A$1:$M$43</definedName>
    <definedName name="_xlnm.Print_Area" localSheetId="28">'Pg 26 ACL2'!$A$1:$J$50</definedName>
    <definedName name="_xlnm.Print_Area" localSheetId="29">'Pg 27 ACL3'!$A$1:$J$48</definedName>
    <definedName name="_xlnm.Print_Area" localSheetId="30">'Pg 28 NIL'!$A$1:$M$47</definedName>
    <definedName name="_xlnm.Print_Area" localSheetId="31">'Pg 29 Changes in GIL'!$A$1:$R$50</definedName>
    <definedName name="_xlnm.Print_Area" localSheetId="4">'Pg 3  Items of Note'!$A$1:$R$32</definedName>
    <definedName name="_xlnm.Print_Area" localSheetId="32">'Pg 30 changes in ACL'!$A$1:$R$24</definedName>
    <definedName name="_xlnm.Print_Area" localSheetId="33">'Pg 31 PCL'!$A$1:$R$56</definedName>
    <definedName name="_xlnm.Print_Area" localSheetId="34">'Pg 32 NWO'!$A$1:$S$44</definedName>
    <definedName name="_xlnm.Print_Area" localSheetId="35">'Pg 33 Cr Rsk Fin_PDL'!$A$1:$P$42</definedName>
    <definedName name="_xlnm.Print_Area" localSheetId="36">'Pg 34 Deriv NA'!$A$1:$S$60</definedName>
    <definedName name="_xlnm.Print_Area" localSheetId="37">'Pg 35 FV'!$A$1:$N$49</definedName>
    <definedName name="_xlnm.Print_Area" localSheetId="38">'Pg 36 Appendix - Retail'!$A$1:$U$41</definedName>
    <definedName name="_xlnm.Print_Area" localSheetId="5">'Pg 4 FH'!$A$1:$S$54</definedName>
    <definedName name="_xlnm.Print_Area" localSheetId="6">'Pg 5 FH Contd'!$A$1:$S$55</definedName>
    <definedName name="_xlnm.Print_Area" localSheetId="7">'Pg 6 NII'!$A$1:$R$45</definedName>
    <definedName name="_xlnm.Print_Area" localSheetId="8">'Pg 7 NIX'!$A$1:$R$31</definedName>
    <definedName name="_xlnm.Print_Area" localSheetId="9">'Pg 8 Seg Info'!$A$1:$R$24</definedName>
    <definedName name="_xlnm.Print_Area" localSheetId="10">'Pg 9 RETAIL'!$A$1:$R$52</definedName>
    <definedName name="_xlnm.Print_Area" localSheetId="1">TOC_New!$A$1:$H$47</definedName>
    <definedName name="Print_Area2" localSheetId="0">COV!$A$1:$B$16</definedName>
  </definedNames>
  <calcPr calcId="145621"/>
</workbook>
</file>

<file path=xl/calcChain.xml><?xml version="1.0" encoding="utf-8"?>
<calcChain xmlns="http://schemas.openxmlformats.org/spreadsheetml/2006/main">
  <c r="R9" i="19" l="1"/>
  <c r="R8" i="19"/>
  <c r="O27" i="16" l="1"/>
  <c r="O13" i="16"/>
  <c r="R42" i="14" l="1"/>
  <c r="Q42" i="14"/>
  <c r="P42" i="14"/>
  <c r="R41" i="14"/>
  <c r="Q41" i="14"/>
  <c r="P41" i="14"/>
  <c r="R40" i="14"/>
  <c r="Q40" i="14"/>
  <c r="P40" i="14"/>
  <c r="R39" i="14"/>
  <c r="Q39" i="14"/>
  <c r="P39" i="14"/>
  <c r="R37" i="14"/>
  <c r="Q37" i="14"/>
  <c r="P37" i="14"/>
  <c r="R36" i="14"/>
  <c r="Q36" i="14"/>
  <c r="P36" i="14"/>
  <c r="R35" i="14"/>
  <c r="Q35" i="14"/>
  <c r="P35" i="14"/>
  <c r="R34" i="14"/>
  <c r="Q34" i="14"/>
  <c r="P34" i="14"/>
  <c r="R34" i="19" l="1"/>
  <c r="R20" i="19"/>
  <c r="R19" i="19"/>
  <c r="R18" i="19"/>
  <c r="R13" i="19"/>
  <c r="R11" i="19"/>
  <c r="R7" i="19"/>
  <c r="D10" i="19"/>
  <c r="D12" i="19" s="1"/>
  <c r="D14" i="19" s="1"/>
  <c r="D15" i="19" s="1"/>
  <c r="D33" i="19" s="1"/>
  <c r="D35" i="19" s="1"/>
  <c r="F10" i="19"/>
  <c r="H10" i="19"/>
  <c r="H12" i="19" s="1"/>
  <c r="H14" i="19" s="1"/>
  <c r="H15" i="19" s="1"/>
  <c r="H33" i="19" s="1"/>
  <c r="H35" i="19" s="1"/>
  <c r="J10" i="19"/>
  <c r="J12" i="19" s="1"/>
  <c r="J14" i="19" s="1"/>
  <c r="J15" i="19" s="1"/>
  <c r="J33" i="19" s="1"/>
  <c r="J35" i="19" s="1"/>
  <c r="K10" i="19"/>
  <c r="K12" i="19" s="1"/>
  <c r="K14" i="19" s="1"/>
  <c r="K15" i="19" s="1"/>
  <c r="K33" i="19" s="1"/>
  <c r="K35" i="19" s="1"/>
  <c r="L10" i="19"/>
  <c r="M10" i="19"/>
  <c r="N10" i="19"/>
  <c r="N12" i="19" s="1"/>
  <c r="N14" i="19" s="1"/>
  <c r="N15" i="19" s="1"/>
  <c r="N33" i="19" s="1"/>
  <c r="N35" i="19" s="1"/>
  <c r="F12" i="19"/>
  <c r="F14" i="19" s="1"/>
  <c r="F15" i="19" s="1"/>
  <c r="F33" i="19" s="1"/>
  <c r="F35" i="19" s="1"/>
  <c r="L12" i="19"/>
  <c r="M12" i="19"/>
  <c r="M14" i="19" s="1"/>
  <c r="M15" i="19" s="1"/>
  <c r="M33" i="19" s="1"/>
  <c r="M35" i="19" s="1"/>
  <c r="L14" i="19"/>
  <c r="L15" i="19" s="1"/>
  <c r="L33" i="19" s="1"/>
  <c r="L35" i="19" s="1"/>
  <c r="D21" i="19"/>
  <c r="F21" i="19"/>
  <c r="H21" i="19"/>
  <c r="J21" i="19"/>
  <c r="K21" i="19"/>
  <c r="L21" i="19"/>
  <c r="M21" i="19"/>
  <c r="N21" i="19"/>
  <c r="G47" i="11"/>
  <c r="H47" i="11"/>
  <c r="I47" i="11"/>
  <c r="J47" i="11"/>
  <c r="K47" i="11"/>
  <c r="L47" i="11"/>
  <c r="M47" i="11"/>
  <c r="G38" i="11"/>
  <c r="H38" i="11"/>
  <c r="I38" i="11"/>
  <c r="J38" i="11"/>
  <c r="K38" i="11"/>
  <c r="L38" i="11"/>
  <c r="M38" i="11"/>
  <c r="L14" i="35"/>
  <c r="L56" i="35" s="1"/>
  <c r="M14" i="35"/>
  <c r="N14" i="35"/>
  <c r="O14" i="35"/>
  <c r="P14" i="35"/>
  <c r="P56" i="35" s="1"/>
  <c r="Q14" i="35"/>
  <c r="R14" i="35"/>
  <c r="L19" i="35"/>
  <c r="L20" i="35" s="1"/>
  <c r="M19" i="35"/>
  <c r="M20" i="35" s="1"/>
  <c r="N19" i="35"/>
  <c r="N57" i="35" s="1"/>
  <c r="O19" i="35"/>
  <c r="P19" i="35"/>
  <c r="P57" i="35" s="1"/>
  <c r="Q19" i="35"/>
  <c r="Q20" i="35" s="1"/>
  <c r="R19" i="35"/>
  <c r="R57" i="35" s="1"/>
  <c r="L27" i="35"/>
  <c r="L30" i="35" s="1"/>
  <c r="M27" i="35"/>
  <c r="M30" i="35" s="1"/>
  <c r="N27" i="35"/>
  <c r="O27" i="35"/>
  <c r="O30" i="35" s="1"/>
  <c r="P27" i="35"/>
  <c r="P30" i="35" s="1"/>
  <c r="Q27" i="35"/>
  <c r="Q30" i="35" s="1"/>
  <c r="R27" i="35"/>
  <c r="N30" i="35"/>
  <c r="R30" i="35"/>
  <c r="L40" i="35"/>
  <c r="M40" i="35"/>
  <c r="N40" i="35"/>
  <c r="O40" i="35"/>
  <c r="O56" i="35" s="1"/>
  <c r="P40" i="35"/>
  <c r="Q40" i="35"/>
  <c r="R40" i="35"/>
  <c r="L44" i="35"/>
  <c r="M44" i="35"/>
  <c r="N44" i="35"/>
  <c r="O44" i="35"/>
  <c r="P44" i="35"/>
  <c r="Q44" i="35"/>
  <c r="R44" i="35"/>
  <c r="L48" i="35"/>
  <c r="M48" i="35"/>
  <c r="N48" i="35"/>
  <c r="O48" i="35"/>
  <c r="P48" i="35"/>
  <c r="Q48" i="35"/>
  <c r="R48" i="35"/>
  <c r="L53" i="35"/>
  <c r="M53" i="35"/>
  <c r="N53" i="35"/>
  <c r="O53" i="35"/>
  <c r="P53" i="35"/>
  <c r="Q53" i="35"/>
  <c r="R53" i="35"/>
  <c r="L57" i="35"/>
  <c r="M57" i="35"/>
  <c r="I38" i="1"/>
  <c r="J38" i="1"/>
  <c r="K38" i="1"/>
  <c r="L38" i="1"/>
  <c r="M38" i="1"/>
  <c r="N38" i="1"/>
  <c r="O38" i="1"/>
  <c r="P42" i="29"/>
  <c r="P41" i="29"/>
  <c r="P40" i="29"/>
  <c r="P37" i="29"/>
  <c r="P36" i="29"/>
  <c r="P30" i="29"/>
  <c r="P29" i="29"/>
  <c r="P28" i="29"/>
  <c r="P27" i="29"/>
  <c r="P26" i="29"/>
  <c r="P25" i="29"/>
  <c r="P24" i="29"/>
  <c r="P23" i="29"/>
  <c r="P22" i="29"/>
  <c r="P21" i="29"/>
  <c r="P20" i="29"/>
  <c r="P19" i="29"/>
  <c r="P18" i="29"/>
  <c r="P17" i="29"/>
  <c r="P16" i="29"/>
  <c r="P15" i="29"/>
  <c r="P14" i="29"/>
  <c r="P10" i="29"/>
  <c r="P9" i="29"/>
  <c r="P8" i="29"/>
  <c r="E11" i="29"/>
  <c r="F11" i="29"/>
  <c r="F32" i="29" s="1"/>
  <c r="G11" i="29"/>
  <c r="H11" i="29"/>
  <c r="H32" i="29" s="1"/>
  <c r="I11" i="29"/>
  <c r="I32" i="29" s="1"/>
  <c r="J11" i="29"/>
  <c r="J32" i="29" s="1"/>
  <c r="K11" i="29"/>
  <c r="L11" i="29"/>
  <c r="L32" i="29" s="1"/>
  <c r="E31" i="29"/>
  <c r="E32" i="29" s="1"/>
  <c r="F31" i="29"/>
  <c r="G31" i="29"/>
  <c r="H31" i="29"/>
  <c r="I31" i="29"/>
  <c r="J31" i="29"/>
  <c r="K31" i="29"/>
  <c r="L31" i="29"/>
  <c r="G32" i="29"/>
  <c r="K32" i="29"/>
  <c r="E38" i="29"/>
  <c r="F38" i="29"/>
  <c r="G38" i="29"/>
  <c r="H38" i="29"/>
  <c r="I38" i="29"/>
  <c r="J38" i="29"/>
  <c r="K38" i="29"/>
  <c r="L38" i="29"/>
  <c r="E43" i="29"/>
  <c r="F43" i="29"/>
  <c r="G43" i="29"/>
  <c r="H43" i="29"/>
  <c r="I43" i="29"/>
  <c r="J43" i="29"/>
  <c r="K43" i="29"/>
  <c r="L43" i="29"/>
  <c r="E44" i="29"/>
  <c r="F44" i="29"/>
  <c r="G44" i="29"/>
  <c r="H44" i="29"/>
  <c r="I44" i="29"/>
  <c r="J44" i="29"/>
  <c r="K44" i="29"/>
  <c r="L44" i="29"/>
  <c r="P20" i="35" l="1"/>
  <c r="Q57" i="35"/>
  <c r="P54" i="35"/>
  <c r="L54" i="35"/>
  <c r="O20" i="35"/>
  <c r="R56" i="35"/>
  <c r="N56" i="35"/>
  <c r="Q56" i="35"/>
  <c r="M56" i="35"/>
  <c r="Q54" i="35"/>
  <c r="M54" i="35"/>
  <c r="O54" i="35"/>
  <c r="O57" i="35"/>
  <c r="R20" i="35"/>
  <c r="R54" i="35" s="1"/>
  <c r="N20" i="35"/>
  <c r="N54" i="35" s="1"/>
  <c r="O46" i="28"/>
  <c r="O45" i="28"/>
  <c r="O40" i="28"/>
  <c r="O39" i="28"/>
  <c r="O38" i="28"/>
  <c r="O35" i="28"/>
  <c r="O34" i="28"/>
  <c r="O33" i="28"/>
  <c r="O27" i="28"/>
  <c r="O26" i="28"/>
  <c r="O25" i="28"/>
  <c r="O24" i="28"/>
  <c r="O23" i="28"/>
  <c r="O22" i="28"/>
  <c r="O21" i="28"/>
  <c r="O20" i="28"/>
  <c r="O19" i="28"/>
  <c r="O18" i="28"/>
  <c r="O17" i="28"/>
  <c r="O16" i="28"/>
  <c r="O15" i="28"/>
  <c r="O14" i="28"/>
  <c r="O10" i="28"/>
  <c r="O9" i="28"/>
  <c r="O8" i="28"/>
  <c r="E11" i="28"/>
  <c r="F11" i="28"/>
  <c r="G11" i="28"/>
  <c r="H11" i="28"/>
  <c r="I11" i="28"/>
  <c r="J11" i="28"/>
  <c r="K11" i="28"/>
  <c r="L11" i="28"/>
  <c r="E28" i="28"/>
  <c r="F28" i="28"/>
  <c r="G28" i="28"/>
  <c r="H28" i="28"/>
  <c r="I28" i="28"/>
  <c r="J28" i="28"/>
  <c r="K28" i="28"/>
  <c r="L28" i="28"/>
  <c r="E29" i="28"/>
  <c r="F29" i="28"/>
  <c r="G29" i="28"/>
  <c r="H29" i="28"/>
  <c r="I29" i="28"/>
  <c r="J29" i="28"/>
  <c r="K29" i="28"/>
  <c r="L29" i="28"/>
  <c r="E36" i="28"/>
  <c r="F36" i="28"/>
  <c r="G36" i="28"/>
  <c r="H36" i="28"/>
  <c r="I36" i="28"/>
  <c r="J36" i="28"/>
  <c r="K36" i="28"/>
  <c r="L36" i="28"/>
  <c r="E41" i="28"/>
  <c r="F41" i="28"/>
  <c r="G41" i="28"/>
  <c r="H41" i="28"/>
  <c r="I41" i="28"/>
  <c r="J41" i="28"/>
  <c r="K41" i="28"/>
  <c r="L41" i="28"/>
  <c r="E42" i="28"/>
  <c r="F42" i="28"/>
  <c r="G42" i="28"/>
  <c r="H42" i="28"/>
  <c r="I42" i="28"/>
  <c r="J42" i="28"/>
  <c r="K42" i="28"/>
  <c r="L42" i="28"/>
  <c r="E47" i="28"/>
  <c r="F47" i="28"/>
  <c r="G47" i="28"/>
  <c r="H47" i="28"/>
  <c r="I47" i="28"/>
  <c r="J47" i="28"/>
  <c r="K47" i="28"/>
  <c r="L47" i="28"/>
  <c r="E48" i="28"/>
  <c r="F48" i="28"/>
  <c r="G48" i="28"/>
  <c r="H48" i="28"/>
  <c r="I48" i="28"/>
  <c r="J48" i="28"/>
  <c r="K48" i="28"/>
  <c r="L48" i="28"/>
  <c r="O13" i="31"/>
  <c r="O12" i="31"/>
  <c r="O11" i="31"/>
  <c r="O10" i="31"/>
  <c r="O9" i="31"/>
  <c r="E14" i="31"/>
  <c r="D14" i="31" s="1"/>
  <c r="F14" i="31"/>
  <c r="G14" i="31"/>
  <c r="H14" i="31"/>
  <c r="I14" i="31"/>
  <c r="J14" i="31"/>
  <c r="K14" i="31"/>
  <c r="D20" i="31"/>
  <c r="E20" i="31"/>
  <c r="F20" i="31"/>
  <c r="G20" i="31"/>
  <c r="H20" i="31"/>
  <c r="I20" i="31"/>
  <c r="J20" i="31"/>
  <c r="K20" i="31"/>
  <c r="C15" i="27"/>
  <c r="C10" i="27"/>
  <c r="O39" i="27"/>
  <c r="O38" i="27"/>
  <c r="O35" i="27"/>
  <c r="O34" i="27"/>
  <c r="O31" i="27"/>
  <c r="O30" i="27"/>
  <c r="O27" i="27"/>
  <c r="O26" i="27"/>
  <c r="O23" i="27"/>
  <c r="O22" i="27"/>
  <c r="O19" i="27"/>
  <c r="O18" i="27"/>
  <c r="F10" i="27"/>
  <c r="F42" i="27" s="1"/>
  <c r="F44" i="27" s="1"/>
  <c r="F15" i="27"/>
  <c r="D16" i="27"/>
  <c r="E16" i="27"/>
  <c r="G16" i="27"/>
  <c r="H16" i="27"/>
  <c r="I16" i="27"/>
  <c r="J16" i="27"/>
  <c r="K16" i="27"/>
  <c r="D20" i="27"/>
  <c r="E20" i="27"/>
  <c r="F20" i="27"/>
  <c r="G20" i="27"/>
  <c r="H20" i="27"/>
  <c r="I20" i="27"/>
  <c r="J20" i="27"/>
  <c r="K20" i="27"/>
  <c r="D24" i="27"/>
  <c r="E24" i="27"/>
  <c r="F24" i="27"/>
  <c r="G24" i="27"/>
  <c r="H24" i="27"/>
  <c r="I24" i="27"/>
  <c r="J24" i="27"/>
  <c r="K24" i="27"/>
  <c r="D28" i="27"/>
  <c r="E28" i="27"/>
  <c r="F28" i="27"/>
  <c r="G28" i="27"/>
  <c r="H28" i="27"/>
  <c r="I28" i="27"/>
  <c r="J28" i="27"/>
  <c r="K28" i="27"/>
  <c r="D32" i="27"/>
  <c r="E32" i="27"/>
  <c r="F32" i="27"/>
  <c r="G32" i="27"/>
  <c r="H32" i="27"/>
  <c r="I32" i="27"/>
  <c r="J32" i="27"/>
  <c r="K32" i="27"/>
  <c r="D36" i="27"/>
  <c r="E36" i="27"/>
  <c r="F36" i="27"/>
  <c r="G36" i="27"/>
  <c r="H36" i="27"/>
  <c r="I36" i="27"/>
  <c r="J36" i="27"/>
  <c r="K36" i="27"/>
  <c r="D40" i="27"/>
  <c r="E40" i="27"/>
  <c r="F40" i="27"/>
  <c r="G40" i="27"/>
  <c r="H40" i="27"/>
  <c r="I40" i="27"/>
  <c r="J40" i="27"/>
  <c r="K40" i="27"/>
  <c r="D42" i="27"/>
  <c r="E42" i="27"/>
  <c r="G42" i="27"/>
  <c r="G44" i="27" s="1"/>
  <c r="H42" i="27"/>
  <c r="I42" i="27"/>
  <c r="J42" i="27"/>
  <c r="K42" i="27"/>
  <c r="K44" i="27" s="1"/>
  <c r="D43" i="27"/>
  <c r="E43" i="27"/>
  <c r="F43" i="27"/>
  <c r="G43" i="27"/>
  <c r="H43" i="27"/>
  <c r="I43" i="27"/>
  <c r="J43" i="27"/>
  <c r="K43" i="27"/>
  <c r="D44" i="27"/>
  <c r="E44" i="27"/>
  <c r="H44" i="27"/>
  <c r="I44" i="27"/>
  <c r="J44" i="27"/>
  <c r="E9" i="26"/>
  <c r="F9" i="26"/>
  <c r="G9" i="26"/>
  <c r="H9" i="26"/>
  <c r="I9" i="26"/>
  <c r="J9" i="26"/>
  <c r="J31" i="26" s="1"/>
  <c r="K9" i="26"/>
  <c r="K31" i="26" s="1"/>
  <c r="L9" i="26"/>
  <c r="E30" i="26"/>
  <c r="F30" i="26"/>
  <c r="G30" i="26"/>
  <c r="H30" i="26"/>
  <c r="H31" i="26" s="1"/>
  <c r="I30" i="26"/>
  <c r="J30" i="26"/>
  <c r="K30" i="26"/>
  <c r="L30" i="26"/>
  <c r="E31" i="26"/>
  <c r="F31" i="26"/>
  <c r="G31" i="26"/>
  <c r="I31" i="26"/>
  <c r="E38" i="26"/>
  <c r="F38" i="26"/>
  <c r="G38" i="26"/>
  <c r="H38" i="26"/>
  <c r="I38" i="26"/>
  <c r="J38" i="26"/>
  <c r="K38" i="26"/>
  <c r="L38" i="26"/>
  <c r="E43" i="26"/>
  <c r="F43" i="26"/>
  <c r="G43" i="26"/>
  <c r="H43" i="26"/>
  <c r="I43" i="26"/>
  <c r="J43" i="26"/>
  <c r="K43" i="26"/>
  <c r="L43" i="26"/>
  <c r="E44" i="26"/>
  <c r="F44" i="26"/>
  <c r="G44" i="26"/>
  <c r="H44" i="26"/>
  <c r="I44" i="26"/>
  <c r="J44" i="26"/>
  <c r="K44" i="26"/>
  <c r="L44" i="26"/>
  <c r="G46" i="33"/>
  <c r="G48" i="33" s="1"/>
  <c r="G39" i="33"/>
  <c r="G33" i="33"/>
  <c r="G40" i="33" s="1"/>
  <c r="G25" i="33"/>
  <c r="G18" i="33"/>
  <c r="G12" i="33"/>
  <c r="H46" i="33"/>
  <c r="H48" i="33" s="1"/>
  <c r="H39" i="33"/>
  <c r="H33" i="33"/>
  <c r="H25" i="33"/>
  <c r="H18" i="33"/>
  <c r="H12" i="33"/>
  <c r="I46" i="33"/>
  <c r="I48" i="33" s="1"/>
  <c r="I39" i="33"/>
  <c r="I33" i="33"/>
  <c r="I40" i="33" s="1"/>
  <c r="I25" i="33"/>
  <c r="I18" i="33"/>
  <c r="I12" i="33"/>
  <c r="E9" i="25"/>
  <c r="F9" i="25"/>
  <c r="G9" i="25"/>
  <c r="H9" i="25"/>
  <c r="I9" i="25"/>
  <c r="J9" i="25"/>
  <c r="K9" i="25"/>
  <c r="L9" i="25"/>
  <c r="E30" i="25"/>
  <c r="F30" i="25"/>
  <c r="G30" i="25"/>
  <c r="H30" i="25"/>
  <c r="H31" i="25" s="1"/>
  <c r="I30" i="25"/>
  <c r="I31" i="25" s="1"/>
  <c r="J30" i="25"/>
  <c r="J31" i="25" s="1"/>
  <c r="K30" i="25"/>
  <c r="K31" i="25" s="1"/>
  <c r="L30" i="25"/>
  <c r="L31" i="25" s="1"/>
  <c r="E31" i="25"/>
  <c r="F31" i="25"/>
  <c r="F40" i="25" s="1"/>
  <c r="G31" i="25"/>
  <c r="G40" i="25" s="1"/>
  <c r="E37" i="25"/>
  <c r="F37" i="25"/>
  <c r="G37" i="25"/>
  <c r="H37" i="25"/>
  <c r="I37" i="25"/>
  <c r="J37" i="25"/>
  <c r="K37" i="25"/>
  <c r="L37" i="25"/>
  <c r="E40" i="25"/>
  <c r="J40" i="25"/>
  <c r="D9" i="24"/>
  <c r="E9" i="24"/>
  <c r="F9" i="24"/>
  <c r="G9" i="24"/>
  <c r="H9" i="24"/>
  <c r="I9" i="24"/>
  <c r="J9" i="24"/>
  <c r="K9" i="24"/>
  <c r="D30" i="24"/>
  <c r="E30" i="24"/>
  <c r="F30" i="24"/>
  <c r="G30" i="24"/>
  <c r="H30" i="24"/>
  <c r="I30" i="24"/>
  <c r="J30" i="24"/>
  <c r="K30" i="24"/>
  <c r="D31" i="24"/>
  <c r="E31" i="24"/>
  <c r="F31" i="24"/>
  <c r="G31" i="24"/>
  <c r="H31" i="24"/>
  <c r="I31" i="24"/>
  <c r="K31" i="24"/>
  <c r="D38" i="24"/>
  <c r="E38" i="24"/>
  <c r="F38" i="24"/>
  <c r="G38" i="24"/>
  <c r="H38" i="24"/>
  <c r="I38" i="24"/>
  <c r="J38" i="24"/>
  <c r="K38" i="24"/>
  <c r="D43" i="24"/>
  <c r="E43" i="24"/>
  <c r="F43" i="24"/>
  <c r="G43" i="24"/>
  <c r="H43" i="24"/>
  <c r="I43" i="24"/>
  <c r="J43" i="24"/>
  <c r="K43" i="24"/>
  <c r="D44" i="24"/>
  <c r="E44" i="24"/>
  <c r="F44" i="24"/>
  <c r="G44" i="24"/>
  <c r="H44" i="24"/>
  <c r="I44" i="24"/>
  <c r="J44" i="24"/>
  <c r="K44" i="24"/>
  <c r="E9" i="23"/>
  <c r="F9" i="23"/>
  <c r="G9" i="23"/>
  <c r="H9" i="23"/>
  <c r="I9" i="23"/>
  <c r="J9" i="23"/>
  <c r="K9" i="23"/>
  <c r="L9" i="23"/>
  <c r="E14" i="23"/>
  <c r="F14" i="23"/>
  <c r="G14" i="23"/>
  <c r="H14" i="23"/>
  <c r="I14" i="23"/>
  <c r="J14" i="23"/>
  <c r="K14" i="23"/>
  <c r="L14" i="23"/>
  <c r="E37" i="23"/>
  <c r="F37" i="23"/>
  <c r="G37" i="23"/>
  <c r="H37" i="23"/>
  <c r="I37" i="23"/>
  <c r="J37" i="23"/>
  <c r="K37" i="23"/>
  <c r="L37" i="23"/>
  <c r="E38" i="23"/>
  <c r="F38" i="23"/>
  <c r="G38" i="23"/>
  <c r="H38" i="23"/>
  <c r="I38" i="23"/>
  <c r="J38" i="23"/>
  <c r="K38" i="23"/>
  <c r="L38" i="23"/>
  <c r="D19" i="22"/>
  <c r="E19" i="22"/>
  <c r="F19" i="22"/>
  <c r="G19" i="22"/>
  <c r="H19" i="22"/>
  <c r="I19" i="22"/>
  <c r="J19" i="22"/>
  <c r="K19" i="22"/>
  <c r="D9" i="22"/>
  <c r="E9" i="22"/>
  <c r="F9" i="22"/>
  <c r="G9" i="22"/>
  <c r="H9" i="22"/>
  <c r="I9" i="22"/>
  <c r="J9" i="22"/>
  <c r="K9" i="22"/>
  <c r="P45" i="21"/>
  <c r="P44" i="21"/>
  <c r="P43" i="21"/>
  <c r="P41" i="21"/>
  <c r="P36" i="21"/>
  <c r="P35" i="21"/>
  <c r="P30" i="21"/>
  <c r="P26" i="21"/>
  <c r="P21" i="21"/>
  <c r="P17" i="21"/>
  <c r="P15" i="21"/>
  <c r="P10" i="21"/>
  <c r="F11" i="21"/>
  <c r="E11" i="21" s="1"/>
  <c r="G11" i="21"/>
  <c r="H11" i="21"/>
  <c r="I11" i="21"/>
  <c r="J11" i="21"/>
  <c r="K11" i="21"/>
  <c r="L11" i="21"/>
  <c r="G16" i="21"/>
  <c r="F18" i="21"/>
  <c r="E18" i="21" s="1"/>
  <c r="G18" i="21"/>
  <c r="H18" i="21"/>
  <c r="I18" i="21"/>
  <c r="J18" i="21"/>
  <c r="K18" i="21"/>
  <c r="L18" i="21"/>
  <c r="E22" i="21"/>
  <c r="F22" i="21"/>
  <c r="G22" i="21"/>
  <c r="H22" i="21"/>
  <c r="I22" i="21"/>
  <c r="J22" i="21"/>
  <c r="K22" i="21"/>
  <c r="L22" i="21"/>
  <c r="E27" i="21"/>
  <c r="F27" i="21"/>
  <c r="G27" i="21"/>
  <c r="G38" i="21" s="1"/>
  <c r="H27" i="21"/>
  <c r="I27" i="21"/>
  <c r="J27" i="21"/>
  <c r="K27" i="21"/>
  <c r="K38" i="21" s="1"/>
  <c r="L27" i="21"/>
  <c r="F31" i="21"/>
  <c r="E31" i="21" s="1"/>
  <c r="G31" i="21"/>
  <c r="H31" i="21"/>
  <c r="I31" i="21"/>
  <c r="J31" i="21"/>
  <c r="K31" i="21"/>
  <c r="L31" i="21"/>
  <c r="F37" i="21"/>
  <c r="G37" i="21"/>
  <c r="J38" i="21"/>
  <c r="G42" i="21"/>
  <c r="G46" i="21" s="1"/>
  <c r="F46" i="21"/>
  <c r="E46" i="21" s="1"/>
  <c r="H46" i="21"/>
  <c r="I46" i="21"/>
  <c r="J46" i="21"/>
  <c r="K46" i="21"/>
  <c r="L46" i="21"/>
  <c r="Q37" i="10"/>
  <c r="Q36" i="10"/>
  <c r="Q35" i="10"/>
  <c r="Q34" i="10"/>
  <c r="Q33" i="10"/>
  <c r="Q31" i="10"/>
  <c r="Q25" i="10"/>
  <c r="Q24" i="10"/>
  <c r="Q23" i="10"/>
  <c r="Q22" i="10"/>
  <c r="Q18" i="10"/>
  <c r="Q17" i="10"/>
  <c r="Q16" i="10"/>
  <c r="Q15" i="10"/>
  <c r="Q14" i="10"/>
  <c r="Q13" i="10"/>
  <c r="Q9" i="10"/>
  <c r="Q8" i="10"/>
  <c r="E38" i="10"/>
  <c r="E26" i="10"/>
  <c r="E19" i="10"/>
  <c r="E10" i="10"/>
  <c r="G10" i="10"/>
  <c r="H10" i="10"/>
  <c r="I10" i="10"/>
  <c r="J10" i="10"/>
  <c r="K10" i="10"/>
  <c r="L10" i="10"/>
  <c r="M10" i="10"/>
  <c r="G19" i="10"/>
  <c r="H19" i="10"/>
  <c r="I19" i="10"/>
  <c r="J19" i="10"/>
  <c r="K19" i="10"/>
  <c r="L19" i="10"/>
  <c r="M19" i="10"/>
  <c r="G26" i="10"/>
  <c r="H26" i="10"/>
  <c r="I26" i="10"/>
  <c r="J26" i="10"/>
  <c r="K26" i="10"/>
  <c r="L26" i="10"/>
  <c r="M26" i="10"/>
  <c r="H30" i="10"/>
  <c r="H38" i="10" s="1"/>
  <c r="G38" i="10"/>
  <c r="I38" i="10"/>
  <c r="J38" i="10"/>
  <c r="K38" i="10"/>
  <c r="L38" i="10"/>
  <c r="M38" i="10"/>
  <c r="P25" i="20"/>
  <c r="P24" i="20"/>
  <c r="P23" i="20"/>
  <c r="P20" i="20"/>
  <c r="P19" i="20"/>
  <c r="P16" i="20"/>
  <c r="P15" i="20"/>
  <c r="P12" i="20"/>
  <c r="P11" i="20"/>
  <c r="P10" i="20"/>
  <c r="P9" i="20"/>
  <c r="E13" i="20"/>
  <c r="F13" i="20"/>
  <c r="G13" i="20"/>
  <c r="H13" i="20"/>
  <c r="I13" i="20"/>
  <c r="J13" i="20"/>
  <c r="K13" i="20"/>
  <c r="L13" i="20"/>
  <c r="E17" i="20"/>
  <c r="F17" i="20"/>
  <c r="G17" i="20"/>
  <c r="H17" i="20"/>
  <c r="I17" i="20"/>
  <c r="J17" i="20"/>
  <c r="K17" i="20"/>
  <c r="L17" i="20"/>
  <c r="E21" i="20"/>
  <c r="F21" i="20"/>
  <c r="G21" i="20"/>
  <c r="H21" i="20"/>
  <c r="I21" i="20"/>
  <c r="J21" i="20"/>
  <c r="K21" i="20"/>
  <c r="L21" i="20"/>
  <c r="E26" i="20"/>
  <c r="F26" i="20"/>
  <c r="G26" i="20"/>
  <c r="H26" i="20"/>
  <c r="I26" i="20"/>
  <c r="J26" i="20"/>
  <c r="K26" i="20"/>
  <c r="L26" i="20"/>
  <c r="P30" i="12"/>
  <c r="P29" i="12"/>
  <c r="P28" i="12"/>
  <c r="P25" i="12"/>
  <c r="P24" i="12"/>
  <c r="P23" i="12"/>
  <c r="P20" i="12"/>
  <c r="P19" i="12"/>
  <c r="P16" i="12"/>
  <c r="P15" i="12"/>
  <c r="P12" i="12"/>
  <c r="P11" i="12"/>
  <c r="P10" i="12"/>
  <c r="P9" i="12"/>
  <c r="P6" i="12"/>
  <c r="E13" i="12"/>
  <c r="F13" i="12"/>
  <c r="G13" i="12"/>
  <c r="H13" i="12"/>
  <c r="I13" i="12"/>
  <c r="J13" i="12"/>
  <c r="K13" i="12"/>
  <c r="L13" i="12"/>
  <c r="E17" i="12"/>
  <c r="F17" i="12"/>
  <c r="G17" i="12"/>
  <c r="H17" i="12"/>
  <c r="I17" i="12"/>
  <c r="J17" i="12"/>
  <c r="K17" i="12"/>
  <c r="L17" i="12"/>
  <c r="E21" i="12"/>
  <c r="F21" i="12"/>
  <c r="G21" i="12"/>
  <c r="H21" i="12"/>
  <c r="I21" i="12"/>
  <c r="J21" i="12"/>
  <c r="K21" i="12"/>
  <c r="L21" i="12"/>
  <c r="E26" i="12"/>
  <c r="F26" i="12"/>
  <c r="G26" i="12"/>
  <c r="H26" i="12"/>
  <c r="I26" i="12"/>
  <c r="J26" i="12"/>
  <c r="K26" i="12"/>
  <c r="L26" i="12"/>
  <c r="E27" i="12"/>
  <c r="F27" i="12"/>
  <c r="G27" i="12"/>
  <c r="H27" i="12"/>
  <c r="I27" i="12"/>
  <c r="J27" i="12"/>
  <c r="K27" i="12"/>
  <c r="L27" i="12"/>
  <c r="E31" i="12"/>
  <c r="F31" i="12"/>
  <c r="G31" i="12"/>
  <c r="H31" i="12"/>
  <c r="I31" i="12"/>
  <c r="J31" i="12"/>
  <c r="K31" i="12"/>
  <c r="L31" i="12"/>
  <c r="E35" i="17"/>
  <c r="D31" i="17" s="1"/>
  <c r="D35" i="17" s="1"/>
  <c r="F35" i="17"/>
  <c r="G35" i="17"/>
  <c r="H35" i="17"/>
  <c r="I35" i="17"/>
  <c r="J35" i="17"/>
  <c r="K35" i="17"/>
  <c r="E40" i="17"/>
  <c r="E47" i="17" s="1"/>
  <c r="F40" i="17"/>
  <c r="G40" i="17"/>
  <c r="G47" i="17" s="1"/>
  <c r="H40" i="17"/>
  <c r="I40" i="17"/>
  <c r="I47" i="17" s="1"/>
  <c r="J40" i="17"/>
  <c r="K40" i="17"/>
  <c r="E46" i="17"/>
  <c r="D42" i="17" s="1"/>
  <c r="D46" i="17" s="1"/>
  <c r="F46" i="17"/>
  <c r="G46" i="17"/>
  <c r="H46" i="17"/>
  <c r="H47" i="17" s="1"/>
  <c r="I46" i="17"/>
  <c r="J46" i="17"/>
  <c r="K46" i="17"/>
  <c r="F47" i="17"/>
  <c r="J47" i="17"/>
  <c r="K47" i="17"/>
  <c r="D12" i="17"/>
  <c r="E12" i="17"/>
  <c r="F12" i="17"/>
  <c r="G12" i="17"/>
  <c r="H12" i="17"/>
  <c r="I12" i="17"/>
  <c r="J12" i="17"/>
  <c r="K12" i="17"/>
  <c r="D21" i="17"/>
  <c r="E21" i="17"/>
  <c r="F21" i="17"/>
  <c r="G21" i="17"/>
  <c r="H21" i="17"/>
  <c r="I21" i="17"/>
  <c r="J21" i="17"/>
  <c r="K21" i="17"/>
  <c r="E57" i="9"/>
  <c r="F57" i="9"/>
  <c r="G57" i="9"/>
  <c r="H57" i="9"/>
  <c r="I57" i="9"/>
  <c r="J57" i="9"/>
  <c r="K57" i="9"/>
  <c r="L57" i="9"/>
  <c r="E59" i="9"/>
  <c r="F59" i="9"/>
  <c r="G59" i="9"/>
  <c r="H59" i="9"/>
  <c r="I59" i="9"/>
  <c r="J59" i="9"/>
  <c r="K59" i="9"/>
  <c r="L59" i="9"/>
  <c r="E60" i="9"/>
  <c r="F60" i="9"/>
  <c r="G60" i="9"/>
  <c r="H60" i="9"/>
  <c r="I60" i="9"/>
  <c r="J60" i="9"/>
  <c r="K60" i="9"/>
  <c r="L60" i="9"/>
  <c r="E34" i="9"/>
  <c r="F34" i="9"/>
  <c r="G34" i="9"/>
  <c r="H34" i="9"/>
  <c r="I34" i="9"/>
  <c r="J34" i="9"/>
  <c r="K34" i="9"/>
  <c r="L34" i="9"/>
  <c r="Q32" i="32"/>
  <c r="Q27" i="32"/>
  <c r="Q25" i="32"/>
  <c r="Q24" i="32"/>
  <c r="Q23" i="32"/>
  <c r="Q22" i="32"/>
  <c r="Q21" i="32"/>
  <c r="Q15" i="32"/>
  <c r="Q10" i="32"/>
  <c r="Q8" i="32"/>
  <c r="Q7" i="32"/>
  <c r="F9" i="32"/>
  <c r="G9" i="32"/>
  <c r="H9" i="32"/>
  <c r="I9" i="32"/>
  <c r="J9" i="32"/>
  <c r="K9" i="32"/>
  <c r="L9" i="32"/>
  <c r="M9" i="32"/>
  <c r="F11" i="32"/>
  <c r="G11" i="32"/>
  <c r="H11" i="32"/>
  <c r="I11" i="32"/>
  <c r="J11" i="32"/>
  <c r="K11" i="32"/>
  <c r="L11" i="32"/>
  <c r="M11" i="32"/>
  <c r="F18" i="32"/>
  <c r="G18" i="32"/>
  <c r="H18" i="32"/>
  <c r="I18" i="32"/>
  <c r="J18" i="32"/>
  <c r="K18" i="32"/>
  <c r="L18" i="32"/>
  <c r="M18" i="32"/>
  <c r="F26" i="32"/>
  <c r="G26" i="32"/>
  <c r="H26" i="32"/>
  <c r="I26" i="32"/>
  <c r="J26" i="32"/>
  <c r="K26" i="32"/>
  <c r="L26" i="32"/>
  <c r="M26" i="32"/>
  <c r="F28" i="32"/>
  <c r="G28" i="32"/>
  <c r="H28" i="32"/>
  <c r="I28" i="32"/>
  <c r="J28" i="32"/>
  <c r="K28" i="32"/>
  <c r="L28" i="32"/>
  <c r="M28" i="32"/>
  <c r="F31" i="32"/>
  <c r="G31" i="32"/>
  <c r="H31" i="32"/>
  <c r="I31" i="32"/>
  <c r="J31" i="32"/>
  <c r="K31" i="32"/>
  <c r="L31" i="32"/>
  <c r="M31" i="32"/>
  <c r="F33" i="32"/>
  <c r="G33" i="32"/>
  <c r="H33" i="32"/>
  <c r="I33" i="32"/>
  <c r="J33" i="32"/>
  <c r="K33" i="32"/>
  <c r="L33" i="32"/>
  <c r="M33" i="32"/>
  <c r="P23" i="8"/>
  <c r="P22" i="8"/>
  <c r="P18" i="8"/>
  <c r="P15" i="8"/>
  <c r="P13" i="8"/>
  <c r="P11" i="8"/>
  <c r="P10" i="8"/>
  <c r="P8" i="8"/>
  <c r="P7" i="8"/>
  <c r="E9" i="8"/>
  <c r="F9" i="8"/>
  <c r="G9" i="8"/>
  <c r="H9" i="8"/>
  <c r="I9" i="8"/>
  <c r="J9" i="8"/>
  <c r="K9" i="8"/>
  <c r="L9" i="8"/>
  <c r="E12" i="8"/>
  <c r="F12" i="8"/>
  <c r="G12" i="8"/>
  <c r="H12" i="8"/>
  <c r="I12" i="8"/>
  <c r="J12" i="8"/>
  <c r="K12" i="8"/>
  <c r="L12" i="8"/>
  <c r="E14" i="8"/>
  <c r="F14" i="8"/>
  <c r="G14" i="8"/>
  <c r="H14" i="8"/>
  <c r="I14" i="8"/>
  <c r="J14" i="8"/>
  <c r="J16" i="8" s="1"/>
  <c r="J19" i="8" s="1"/>
  <c r="K14" i="8"/>
  <c r="K16" i="8" s="1"/>
  <c r="K19" i="8" s="1"/>
  <c r="L14" i="8"/>
  <c r="L16" i="8" s="1"/>
  <c r="L19" i="8" s="1"/>
  <c r="E16" i="8"/>
  <c r="F16" i="8"/>
  <c r="F19" i="8" s="1"/>
  <c r="G16" i="8"/>
  <c r="G19" i="8" s="1"/>
  <c r="H16" i="8"/>
  <c r="H19" i="8" s="1"/>
  <c r="I16" i="8"/>
  <c r="E19" i="8"/>
  <c r="I19" i="8"/>
  <c r="E24" i="8"/>
  <c r="F24" i="8"/>
  <c r="G24" i="8"/>
  <c r="H24" i="8"/>
  <c r="I24" i="8"/>
  <c r="J24" i="8"/>
  <c r="K24" i="8"/>
  <c r="L24" i="8"/>
  <c r="E30" i="8"/>
  <c r="F30" i="8"/>
  <c r="G30" i="8"/>
  <c r="H30" i="8"/>
  <c r="I30" i="8"/>
  <c r="J30" i="8"/>
  <c r="K30" i="8"/>
  <c r="L30" i="8"/>
  <c r="E34" i="8"/>
  <c r="F34" i="8"/>
  <c r="G34" i="8"/>
  <c r="H34" i="8"/>
  <c r="I34" i="8"/>
  <c r="J34" i="8"/>
  <c r="K34" i="8"/>
  <c r="L34" i="8"/>
  <c r="D10" i="7"/>
  <c r="E10" i="7"/>
  <c r="F10" i="7"/>
  <c r="G10" i="7"/>
  <c r="H10" i="7"/>
  <c r="I10" i="7"/>
  <c r="J10" i="7"/>
  <c r="K10" i="7"/>
  <c r="K15" i="7" s="1"/>
  <c r="D13" i="7"/>
  <c r="E13" i="7"/>
  <c r="F13" i="7"/>
  <c r="G13" i="7"/>
  <c r="H13" i="7"/>
  <c r="I13" i="7"/>
  <c r="J13" i="7"/>
  <c r="K13" i="7"/>
  <c r="D15" i="7"/>
  <c r="D17" i="7" s="1"/>
  <c r="D18" i="7" s="1"/>
  <c r="E15" i="7"/>
  <c r="E17" i="7" s="1"/>
  <c r="E18" i="7" s="1"/>
  <c r="E35" i="7" s="1"/>
  <c r="F15" i="7"/>
  <c r="G15" i="7"/>
  <c r="G17" i="7" s="1"/>
  <c r="H15" i="7"/>
  <c r="H17" i="7" s="1"/>
  <c r="H18" i="7" s="1"/>
  <c r="H35" i="7" s="1"/>
  <c r="H37" i="7" s="1"/>
  <c r="J15" i="7"/>
  <c r="J17" i="7" s="1"/>
  <c r="J18" i="7" s="1"/>
  <c r="J35" i="7" s="1"/>
  <c r="J37" i="7" s="1"/>
  <c r="F17" i="7"/>
  <c r="F18" i="7" s="1"/>
  <c r="F35" i="7" s="1"/>
  <c r="F37" i="7" s="1"/>
  <c r="K17" i="7"/>
  <c r="K18" i="7" s="1"/>
  <c r="K35" i="7" s="1"/>
  <c r="K37" i="7" s="1"/>
  <c r="G18" i="7"/>
  <c r="G35" i="7" s="1"/>
  <c r="G37" i="7" s="1"/>
  <c r="D24" i="7"/>
  <c r="E24" i="7"/>
  <c r="F24" i="7"/>
  <c r="G24" i="7"/>
  <c r="H24" i="7"/>
  <c r="I24" i="7"/>
  <c r="J24" i="7"/>
  <c r="K24" i="7"/>
  <c r="D35" i="7"/>
  <c r="D37" i="7" s="1"/>
  <c r="E37" i="7"/>
  <c r="O36" i="7"/>
  <c r="O23" i="7"/>
  <c r="O22" i="7"/>
  <c r="O21" i="7"/>
  <c r="O16" i="7"/>
  <c r="O14" i="7"/>
  <c r="O12" i="7"/>
  <c r="O11" i="7"/>
  <c r="O9" i="7"/>
  <c r="O8" i="7"/>
  <c r="O7" i="7"/>
  <c r="R40" i="34"/>
  <c r="R22" i="34"/>
  <c r="R21" i="34"/>
  <c r="R16" i="34"/>
  <c r="R14" i="34"/>
  <c r="R12" i="34"/>
  <c r="R11" i="34"/>
  <c r="R9" i="34"/>
  <c r="R8" i="34"/>
  <c r="R7" i="34"/>
  <c r="E10" i="34"/>
  <c r="F10" i="34"/>
  <c r="G10" i="34"/>
  <c r="H10" i="34"/>
  <c r="E13" i="34"/>
  <c r="F13" i="34"/>
  <c r="G13" i="34"/>
  <c r="H13" i="34"/>
  <c r="E15" i="34"/>
  <c r="F15" i="34"/>
  <c r="G15" i="34"/>
  <c r="H15" i="34"/>
  <c r="E17" i="34"/>
  <c r="F17" i="34"/>
  <c r="G17" i="34"/>
  <c r="H17" i="34"/>
  <c r="E18" i="34"/>
  <c r="F18" i="34"/>
  <c r="G18" i="34"/>
  <c r="H18" i="34"/>
  <c r="E23" i="34"/>
  <c r="F23" i="34"/>
  <c r="G23" i="34"/>
  <c r="H23" i="34"/>
  <c r="E39" i="34"/>
  <c r="F39" i="34"/>
  <c r="G39" i="34"/>
  <c r="H39" i="34"/>
  <c r="E41" i="34"/>
  <c r="F41" i="34"/>
  <c r="G41" i="34"/>
  <c r="H41" i="34"/>
  <c r="E47" i="34"/>
  <c r="F47" i="34"/>
  <c r="G47" i="34"/>
  <c r="H47" i="34"/>
  <c r="E51" i="34"/>
  <c r="F51" i="34"/>
  <c r="G51" i="34"/>
  <c r="H51" i="34"/>
  <c r="J51" i="34"/>
  <c r="J47" i="34"/>
  <c r="J23" i="34"/>
  <c r="J13" i="34"/>
  <c r="J10" i="34"/>
  <c r="J15" i="34" s="1"/>
  <c r="J17" i="34" s="1"/>
  <c r="J18" i="34" s="1"/>
  <c r="J39" i="34" s="1"/>
  <c r="J41" i="34" s="1"/>
  <c r="L51" i="34"/>
  <c r="L47" i="34"/>
  <c r="L23" i="34"/>
  <c r="L13" i="34"/>
  <c r="L10" i="34"/>
  <c r="M10" i="34"/>
  <c r="N10" i="34"/>
  <c r="M13" i="34"/>
  <c r="M15" i="34" s="1"/>
  <c r="M17" i="34" s="1"/>
  <c r="M18" i="34" s="1"/>
  <c r="M39" i="34" s="1"/>
  <c r="M41" i="34" s="1"/>
  <c r="N13" i="34"/>
  <c r="M23" i="34"/>
  <c r="N23" i="34"/>
  <c r="M47" i="34"/>
  <c r="N47" i="34"/>
  <c r="M51" i="34"/>
  <c r="N51" i="34"/>
  <c r="R40" i="18"/>
  <c r="R22" i="18"/>
  <c r="R21" i="18"/>
  <c r="R16" i="18"/>
  <c r="R14" i="18"/>
  <c r="R12" i="18"/>
  <c r="R11" i="18"/>
  <c r="R9" i="18"/>
  <c r="R8" i="18"/>
  <c r="R7" i="18"/>
  <c r="E10" i="18"/>
  <c r="F10" i="18"/>
  <c r="G10" i="18"/>
  <c r="H10" i="18"/>
  <c r="E13" i="18"/>
  <c r="F13" i="18"/>
  <c r="G13" i="18"/>
  <c r="H13" i="18"/>
  <c r="E15" i="18"/>
  <c r="F15" i="18"/>
  <c r="G15" i="18"/>
  <c r="H15" i="18"/>
  <c r="E17" i="18"/>
  <c r="F17" i="18"/>
  <c r="G17" i="18"/>
  <c r="H17" i="18"/>
  <c r="E18" i="18"/>
  <c r="F18" i="18"/>
  <c r="G18" i="18"/>
  <c r="H18" i="18"/>
  <c r="E23" i="18"/>
  <c r="F23" i="18"/>
  <c r="G23" i="18"/>
  <c r="H23" i="18"/>
  <c r="E39" i="18"/>
  <c r="F39" i="18"/>
  <c r="G39" i="18"/>
  <c r="H39" i="18"/>
  <c r="E41" i="18"/>
  <c r="F41" i="18"/>
  <c r="G41" i="18"/>
  <c r="H41" i="18"/>
  <c r="E47" i="18"/>
  <c r="F47" i="18"/>
  <c r="G47" i="18"/>
  <c r="H47" i="18"/>
  <c r="E51" i="18"/>
  <c r="F51" i="18"/>
  <c r="G51" i="18"/>
  <c r="H51" i="18"/>
  <c r="J51" i="18"/>
  <c r="J47" i="18"/>
  <c r="J23" i="18"/>
  <c r="J13" i="18"/>
  <c r="J10" i="18"/>
  <c r="L51" i="18"/>
  <c r="L47" i="18"/>
  <c r="L23" i="18"/>
  <c r="L13" i="18"/>
  <c r="L10" i="18"/>
  <c r="M10" i="18"/>
  <c r="N10" i="18"/>
  <c r="M13" i="18"/>
  <c r="N13" i="18"/>
  <c r="M15" i="18"/>
  <c r="M17" i="18" s="1"/>
  <c r="M18" i="18" s="1"/>
  <c r="M39" i="18" s="1"/>
  <c r="M41" i="18" s="1"/>
  <c r="N15" i="18"/>
  <c r="N17" i="18" s="1"/>
  <c r="N18" i="18" s="1"/>
  <c r="N39" i="18" s="1"/>
  <c r="N41" i="18" s="1"/>
  <c r="M23" i="18"/>
  <c r="N23" i="18"/>
  <c r="M47" i="18"/>
  <c r="N47" i="18"/>
  <c r="M51" i="18"/>
  <c r="N51" i="18"/>
  <c r="K51" i="34"/>
  <c r="K47" i="34"/>
  <c r="K23" i="34"/>
  <c r="K13" i="34"/>
  <c r="K10" i="34"/>
  <c r="K15" i="34" s="1"/>
  <c r="K17" i="34" s="1"/>
  <c r="K18" i="34" s="1"/>
  <c r="K39" i="34" s="1"/>
  <c r="K41" i="34" s="1"/>
  <c r="K51" i="18"/>
  <c r="K47" i="18"/>
  <c r="K23" i="18"/>
  <c r="K13" i="18"/>
  <c r="K10" i="18"/>
  <c r="P38" i="6"/>
  <c r="P22" i="6"/>
  <c r="P21" i="6"/>
  <c r="P20" i="6"/>
  <c r="P15" i="6"/>
  <c r="P13" i="6"/>
  <c r="P11" i="6"/>
  <c r="P10" i="6"/>
  <c r="P8" i="6"/>
  <c r="P7" i="6"/>
  <c r="E9" i="6"/>
  <c r="F9" i="6"/>
  <c r="G9" i="6"/>
  <c r="H9" i="6"/>
  <c r="H14" i="6" s="1"/>
  <c r="H16" i="6" s="1"/>
  <c r="H17" i="6" s="1"/>
  <c r="H37" i="6" s="1"/>
  <c r="H39" i="6" s="1"/>
  <c r="I9" i="6"/>
  <c r="J9" i="6"/>
  <c r="K9" i="6"/>
  <c r="L9" i="6"/>
  <c r="L14" i="6" s="1"/>
  <c r="E12" i="6"/>
  <c r="F12" i="6"/>
  <c r="G12" i="6"/>
  <c r="H12" i="6"/>
  <c r="I12" i="6"/>
  <c r="J12" i="6"/>
  <c r="K12" i="6"/>
  <c r="L12" i="6"/>
  <c r="E14" i="6"/>
  <c r="E16" i="6" s="1"/>
  <c r="E17" i="6" s="1"/>
  <c r="E37" i="6" s="1"/>
  <c r="E39" i="6" s="1"/>
  <c r="F14" i="6"/>
  <c r="J14" i="6"/>
  <c r="J16" i="6" s="1"/>
  <c r="J17" i="6" s="1"/>
  <c r="J37" i="6" s="1"/>
  <c r="J39" i="6" s="1"/>
  <c r="K14" i="6"/>
  <c r="K16" i="6" s="1"/>
  <c r="K17" i="6" s="1"/>
  <c r="K37" i="6" s="1"/>
  <c r="K39" i="6" s="1"/>
  <c r="F16" i="6"/>
  <c r="F17" i="6" s="1"/>
  <c r="F37" i="6" s="1"/>
  <c r="F39" i="6" s="1"/>
  <c r="L16" i="6"/>
  <c r="L17" i="6" s="1"/>
  <c r="L37" i="6" s="1"/>
  <c r="L39" i="6" s="1"/>
  <c r="E23" i="6"/>
  <c r="F23" i="6"/>
  <c r="G23" i="6"/>
  <c r="H23" i="6"/>
  <c r="I23" i="6"/>
  <c r="J23" i="6"/>
  <c r="K23" i="6"/>
  <c r="L23" i="6"/>
  <c r="E46" i="6"/>
  <c r="F46" i="6"/>
  <c r="G46" i="6"/>
  <c r="H46" i="6"/>
  <c r="I46" i="6"/>
  <c r="J46" i="6"/>
  <c r="K46" i="6"/>
  <c r="L46" i="6"/>
  <c r="E51" i="6"/>
  <c r="F51" i="6"/>
  <c r="G51" i="6"/>
  <c r="H51" i="6"/>
  <c r="I51" i="6"/>
  <c r="J51" i="6"/>
  <c r="K51" i="6"/>
  <c r="L51" i="6"/>
  <c r="O39" i="5"/>
  <c r="O22" i="5"/>
  <c r="O21" i="5"/>
  <c r="O20" i="5"/>
  <c r="O15" i="5"/>
  <c r="O13" i="5"/>
  <c r="O11" i="5"/>
  <c r="O10" i="5"/>
  <c r="O8" i="5"/>
  <c r="O7" i="5"/>
  <c r="D9" i="5"/>
  <c r="E9" i="5"/>
  <c r="F9" i="5"/>
  <c r="G9" i="5"/>
  <c r="H9" i="5"/>
  <c r="I9" i="5"/>
  <c r="J9" i="5"/>
  <c r="K9" i="5"/>
  <c r="D12" i="5"/>
  <c r="E12" i="5"/>
  <c r="F12" i="5"/>
  <c r="G12" i="5"/>
  <c r="H12" i="5"/>
  <c r="I12" i="5"/>
  <c r="J12" i="5"/>
  <c r="K12" i="5"/>
  <c r="D14" i="5"/>
  <c r="E14" i="5"/>
  <c r="E16" i="5" s="1"/>
  <c r="E17" i="5" s="1"/>
  <c r="E38" i="5" s="1"/>
  <c r="E40" i="5" s="1"/>
  <c r="F14" i="5"/>
  <c r="F16" i="5" s="1"/>
  <c r="G14" i="5"/>
  <c r="G16" i="5" s="1"/>
  <c r="H14" i="5"/>
  <c r="H16" i="5" s="1"/>
  <c r="H17" i="5" s="1"/>
  <c r="H38" i="5" s="1"/>
  <c r="H40" i="5" s="1"/>
  <c r="I14" i="5"/>
  <c r="J14" i="5"/>
  <c r="K14" i="5"/>
  <c r="K16" i="5" s="1"/>
  <c r="K17" i="5" s="1"/>
  <c r="D16" i="5"/>
  <c r="D17" i="5" s="1"/>
  <c r="D38" i="5" s="1"/>
  <c r="D40" i="5" s="1"/>
  <c r="I16" i="5"/>
  <c r="I17" i="5" s="1"/>
  <c r="I38" i="5" s="1"/>
  <c r="J16" i="5"/>
  <c r="J17" i="5" s="1"/>
  <c r="J38" i="5" s="1"/>
  <c r="J40" i="5" s="1"/>
  <c r="F17" i="5"/>
  <c r="F38" i="5" s="1"/>
  <c r="F40" i="5" s="1"/>
  <c r="G17" i="5"/>
  <c r="G38" i="5" s="1"/>
  <c r="G40" i="5" s="1"/>
  <c r="D23" i="5"/>
  <c r="E23" i="5"/>
  <c r="F23" i="5"/>
  <c r="G23" i="5"/>
  <c r="H23" i="5"/>
  <c r="I23" i="5"/>
  <c r="J23" i="5"/>
  <c r="K23" i="5"/>
  <c r="K38" i="5"/>
  <c r="K40" i="5" s="1"/>
  <c r="I40" i="5"/>
  <c r="I14" i="6" l="1"/>
  <c r="I16" i="6" s="1"/>
  <c r="I17" i="6" s="1"/>
  <c r="I37" i="6" s="1"/>
  <c r="I39" i="6" s="1"/>
  <c r="I15" i="7"/>
  <c r="I17" i="7" s="1"/>
  <c r="I18" i="7" s="1"/>
  <c r="I35" i="7" s="1"/>
  <c r="I37" i="7" s="1"/>
  <c r="J31" i="24"/>
  <c r="I40" i="25"/>
  <c r="E37" i="21"/>
  <c r="F38" i="21"/>
  <c r="F47" i="21" s="1"/>
  <c r="L38" i="21"/>
  <c r="L47" i="21" s="1"/>
  <c r="H38" i="21"/>
  <c r="H47" i="21" s="1"/>
  <c r="L15" i="34"/>
  <c r="L17" i="34" s="1"/>
  <c r="L18" i="34" s="1"/>
  <c r="L39" i="34" s="1"/>
  <c r="L41" i="34" s="1"/>
  <c r="K40" i="25"/>
  <c r="L31" i="26"/>
  <c r="J47" i="21"/>
  <c r="K47" i="21"/>
  <c r="G47" i="21"/>
  <c r="H40" i="33"/>
  <c r="N15" i="34"/>
  <c r="N17" i="34" s="1"/>
  <c r="N18" i="34" s="1"/>
  <c r="N39" i="34" s="1"/>
  <c r="N41" i="34" s="1"/>
  <c r="H19" i="33"/>
  <c r="G14" i="6"/>
  <c r="G16" i="6" s="1"/>
  <c r="G17" i="6" s="1"/>
  <c r="G37" i="6" s="1"/>
  <c r="G39" i="6" s="1"/>
  <c r="L15" i="18"/>
  <c r="L17" i="18" s="1"/>
  <c r="L18" i="18" s="1"/>
  <c r="L39" i="18" s="1"/>
  <c r="L41" i="18" s="1"/>
  <c r="J15" i="18"/>
  <c r="J17" i="18" s="1"/>
  <c r="J18" i="18" s="1"/>
  <c r="J39" i="18" s="1"/>
  <c r="J41" i="18" s="1"/>
  <c r="I38" i="21"/>
  <c r="I47" i="21" s="1"/>
  <c r="L40" i="25"/>
  <c r="H40" i="25"/>
  <c r="I19" i="33"/>
  <c r="G19" i="33"/>
  <c r="F16" i="27"/>
  <c r="E38" i="21"/>
  <c r="E47" i="21" s="1"/>
  <c r="D38" i="17"/>
  <c r="D40" i="17" s="1"/>
  <c r="D47" i="17" s="1"/>
  <c r="K15" i="18"/>
  <c r="K17" i="18" s="1"/>
  <c r="K18" i="18" s="1"/>
  <c r="K39" i="18" s="1"/>
  <c r="K41" i="18" s="1"/>
  <c r="O22" i="13"/>
  <c r="O21" i="13"/>
  <c r="O20" i="13"/>
  <c r="O19" i="13"/>
  <c r="O18" i="13"/>
  <c r="D23" i="13"/>
  <c r="E23" i="13"/>
  <c r="F23" i="13"/>
  <c r="G23" i="13"/>
  <c r="H23" i="13"/>
  <c r="I23" i="13"/>
  <c r="J23" i="13"/>
  <c r="K23" i="13"/>
  <c r="E37" i="40"/>
  <c r="E14" i="40"/>
  <c r="E9" i="40"/>
  <c r="E38" i="40" l="1"/>
  <c r="O27" i="4"/>
  <c r="O26" i="4"/>
  <c r="O25" i="4"/>
  <c r="O24" i="4"/>
  <c r="O22" i="4"/>
  <c r="O21" i="4"/>
  <c r="O20" i="4"/>
  <c r="O17" i="4"/>
  <c r="O16" i="4"/>
  <c r="O13" i="4"/>
  <c r="O12" i="4"/>
  <c r="O9" i="4"/>
  <c r="O8" i="4"/>
  <c r="O7" i="4"/>
  <c r="D10" i="4"/>
  <c r="E10" i="4"/>
  <c r="F10" i="4"/>
  <c r="G10" i="4"/>
  <c r="H10" i="4"/>
  <c r="I10" i="4"/>
  <c r="J10" i="4"/>
  <c r="K10" i="4"/>
  <c r="D14" i="4"/>
  <c r="E14" i="4"/>
  <c r="F14" i="4"/>
  <c r="G14" i="4"/>
  <c r="H14" i="4"/>
  <c r="I14" i="4"/>
  <c r="J14" i="4"/>
  <c r="K14" i="4"/>
  <c r="D18" i="4"/>
  <c r="E18" i="4"/>
  <c r="F18" i="4"/>
  <c r="G18" i="4"/>
  <c r="H18" i="4"/>
  <c r="I18" i="4"/>
  <c r="J18" i="4"/>
  <c r="K18" i="4"/>
  <c r="D23" i="4"/>
  <c r="E23" i="4"/>
  <c r="F23" i="4"/>
  <c r="G23" i="4"/>
  <c r="H23" i="4"/>
  <c r="I23" i="4"/>
  <c r="J23" i="4"/>
  <c r="K23" i="4"/>
  <c r="D28" i="4"/>
  <c r="E28" i="4"/>
  <c r="F28" i="4"/>
  <c r="G28" i="4"/>
  <c r="H28" i="4"/>
  <c r="I28" i="4"/>
  <c r="J28" i="4"/>
  <c r="K28" i="4"/>
  <c r="O41" i="3" l="1"/>
  <c r="O40" i="3"/>
  <c r="O39" i="3"/>
  <c r="O38" i="3"/>
  <c r="O36" i="3"/>
  <c r="O34" i="3"/>
  <c r="O33" i="3"/>
  <c r="O32" i="3"/>
  <c r="O31" i="3"/>
  <c r="O30" i="3"/>
  <c r="O29" i="3"/>
  <c r="O28" i="3"/>
  <c r="O27" i="3"/>
  <c r="O17" i="3"/>
  <c r="O16" i="3"/>
  <c r="O15" i="3"/>
  <c r="O14" i="3"/>
  <c r="O13" i="3"/>
  <c r="O10" i="3"/>
  <c r="O9" i="3"/>
  <c r="O8" i="3"/>
  <c r="O7" i="3"/>
  <c r="D42" i="3"/>
  <c r="E42" i="3"/>
  <c r="F42" i="3"/>
  <c r="G42" i="3"/>
  <c r="H42" i="3"/>
  <c r="I42" i="3"/>
  <c r="J42" i="3"/>
  <c r="K42" i="3"/>
  <c r="D11" i="3"/>
  <c r="E11" i="3"/>
  <c r="F11" i="3"/>
  <c r="G11" i="3"/>
  <c r="H11" i="3"/>
  <c r="H19" i="3" s="1"/>
  <c r="I11" i="3"/>
  <c r="I19" i="3" s="1"/>
  <c r="J11" i="3"/>
  <c r="K11" i="3"/>
  <c r="D18" i="3"/>
  <c r="E18" i="3"/>
  <c r="F18" i="3"/>
  <c r="G18" i="3"/>
  <c r="G19" i="3" s="1"/>
  <c r="H18" i="3"/>
  <c r="I18" i="3"/>
  <c r="J18" i="3"/>
  <c r="K18" i="3"/>
  <c r="K19" i="3" s="1"/>
  <c r="D19" i="3"/>
  <c r="E19" i="3"/>
  <c r="F19" i="3"/>
  <c r="J19" i="3"/>
  <c r="P17" i="2"/>
  <c r="P16" i="2"/>
  <c r="P15" i="2"/>
  <c r="P13" i="2"/>
  <c r="P11" i="2"/>
  <c r="P10" i="2"/>
  <c r="P8" i="2"/>
  <c r="P7" i="2"/>
  <c r="F9" i="2"/>
  <c r="G9" i="2"/>
  <c r="G12" i="2" s="1"/>
  <c r="G14" i="2" s="1"/>
  <c r="H9" i="2"/>
  <c r="H12" i="2" s="1"/>
  <c r="H14" i="2" s="1"/>
  <c r="I9" i="2"/>
  <c r="I12" i="2" s="1"/>
  <c r="I14" i="2" s="1"/>
  <c r="J9" i="2"/>
  <c r="K9" i="2"/>
  <c r="K12" i="2" s="1"/>
  <c r="K14" i="2" s="1"/>
  <c r="L9" i="2"/>
  <c r="L12" i="2" s="1"/>
  <c r="L14" i="2" s="1"/>
  <c r="F12" i="2"/>
  <c r="F14" i="2" s="1"/>
  <c r="J12" i="2"/>
  <c r="J14" i="2" s="1"/>
  <c r="F18" i="2"/>
  <c r="G18" i="2"/>
  <c r="H18" i="2"/>
  <c r="I18" i="2"/>
  <c r="J18" i="2"/>
  <c r="K18" i="2"/>
  <c r="L18" i="2"/>
  <c r="O25" i="16"/>
  <c r="O24" i="16"/>
  <c r="O23" i="16"/>
  <c r="O22" i="16"/>
  <c r="O20" i="16"/>
  <c r="O18" i="16"/>
  <c r="O19" i="16"/>
  <c r="O17" i="16"/>
  <c r="O16" i="16"/>
  <c r="O14" i="16"/>
  <c r="O10" i="16"/>
  <c r="O11" i="16"/>
  <c r="O9" i="16"/>
  <c r="O8" i="16"/>
  <c r="O7" i="16"/>
  <c r="F21" i="16"/>
  <c r="F26" i="16" s="1"/>
  <c r="F28" i="16" s="1"/>
  <c r="G21" i="16"/>
  <c r="G26" i="16" s="1"/>
  <c r="G28" i="16" s="1"/>
  <c r="H21" i="16"/>
  <c r="H26" i="16" s="1"/>
  <c r="H28" i="16" s="1"/>
  <c r="I21" i="16"/>
  <c r="I26" i="16" s="1"/>
  <c r="I28" i="16" s="1"/>
  <c r="J21" i="16"/>
  <c r="K21" i="16"/>
  <c r="K26" i="16" s="1"/>
  <c r="K28" i="16" s="1"/>
  <c r="L21" i="16"/>
  <c r="L26" i="16" s="1"/>
  <c r="L28" i="16" s="1"/>
  <c r="J26" i="16"/>
  <c r="J28" i="16" s="1"/>
  <c r="Q39" i="15" l="1"/>
  <c r="Q38" i="15"/>
  <c r="Q36" i="15"/>
  <c r="Q35" i="15"/>
  <c r="Q27" i="15"/>
  <c r="Q22" i="15"/>
  <c r="Q20" i="15"/>
  <c r="Q18" i="15"/>
  <c r="Q17" i="15"/>
  <c r="Q15" i="15"/>
  <c r="Q9" i="15"/>
  <c r="Q8" i="15"/>
  <c r="G10" i="15"/>
  <c r="H10" i="15"/>
  <c r="I10" i="15"/>
  <c r="J10" i="15"/>
  <c r="K10" i="15"/>
  <c r="L10" i="15"/>
  <c r="M10" i="15"/>
  <c r="N10" i="15"/>
  <c r="G19" i="15"/>
  <c r="H19" i="15"/>
  <c r="I19" i="15"/>
  <c r="J19" i="15"/>
  <c r="K19" i="15"/>
  <c r="L19" i="15"/>
  <c r="M19" i="15"/>
  <c r="N19" i="15"/>
  <c r="G23" i="15"/>
  <c r="H23" i="15"/>
  <c r="I23" i="15"/>
  <c r="J23" i="15"/>
  <c r="K23" i="15"/>
  <c r="L23" i="15"/>
  <c r="M23" i="15"/>
  <c r="N23" i="15"/>
  <c r="G37" i="15"/>
  <c r="H37" i="15"/>
  <c r="I37" i="15"/>
  <c r="J37" i="15"/>
  <c r="K37" i="15"/>
  <c r="L37" i="15"/>
  <c r="M37" i="15"/>
  <c r="N37" i="15"/>
  <c r="G40" i="15"/>
  <c r="H40" i="15"/>
  <c r="I40" i="15"/>
  <c r="J40" i="15"/>
  <c r="K40" i="15"/>
  <c r="L40" i="15"/>
  <c r="M40" i="15"/>
  <c r="N40" i="15"/>
  <c r="D9" i="11" l="1"/>
  <c r="D11" i="11"/>
  <c r="D12" i="11"/>
  <c r="D14" i="11"/>
  <c r="D15" i="11"/>
  <c r="D16" i="11"/>
  <c r="D19" i="11"/>
  <c r="D20" i="11"/>
  <c r="D21" i="11"/>
  <c r="D22" i="11"/>
  <c r="D23" i="11"/>
  <c r="D24" i="11"/>
  <c r="P32" i="14"/>
  <c r="P29" i="14"/>
  <c r="P28" i="14"/>
  <c r="P26" i="14"/>
  <c r="P25" i="14"/>
  <c r="P24" i="14"/>
  <c r="P22" i="14"/>
  <c r="P21" i="14"/>
  <c r="P20" i="14"/>
  <c r="P16" i="14"/>
  <c r="P15" i="14"/>
  <c r="P11" i="14"/>
  <c r="P10" i="14"/>
  <c r="P9" i="14"/>
  <c r="P8" i="14"/>
  <c r="P7" i="14"/>
  <c r="G52" i="35" l="1"/>
  <c r="I52" i="35" s="1"/>
  <c r="G51" i="35"/>
  <c r="I51" i="35" s="1"/>
  <c r="G50" i="35"/>
  <c r="I50" i="35" s="1"/>
  <c r="G47" i="35"/>
  <c r="I47" i="35" s="1"/>
  <c r="G46" i="35"/>
  <c r="I46" i="35" s="1"/>
  <c r="G43" i="35"/>
  <c r="I43" i="35" s="1"/>
  <c r="G42" i="35"/>
  <c r="I42" i="35" s="1"/>
  <c r="G39" i="35"/>
  <c r="I39" i="35" s="1"/>
  <c r="G37" i="35"/>
  <c r="I37" i="35" s="1"/>
  <c r="G36" i="35"/>
  <c r="I36" i="35" s="1"/>
  <c r="G34" i="35"/>
  <c r="I34" i="35" s="1"/>
  <c r="G33" i="35"/>
  <c r="I33" i="35" s="1"/>
  <c r="G29" i="35"/>
  <c r="I29" i="35" s="1"/>
  <c r="G26" i="35"/>
  <c r="I26" i="35" s="1"/>
  <c r="G25" i="35"/>
  <c r="I25" i="35" s="1"/>
  <c r="G24" i="35"/>
  <c r="I24" i="35" s="1"/>
  <c r="G23" i="35"/>
  <c r="I23" i="35" s="1"/>
  <c r="G18" i="35"/>
  <c r="I18" i="35" s="1"/>
  <c r="G17" i="35"/>
  <c r="I17" i="35" s="1"/>
  <c r="G16" i="35"/>
  <c r="I16" i="35" s="1"/>
  <c r="G13" i="35"/>
  <c r="I13" i="35" s="1"/>
  <c r="G12" i="35"/>
  <c r="I12" i="35" s="1"/>
  <c r="G11" i="35"/>
  <c r="I11" i="35" s="1"/>
  <c r="G10" i="35"/>
  <c r="I10" i="35" s="1"/>
  <c r="G9" i="35"/>
  <c r="I9" i="35" s="1"/>
  <c r="G8" i="35"/>
  <c r="I8" i="35" s="1"/>
  <c r="K53" i="35"/>
  <c r="E53" i="35"/>
  <c r="F53" i="35"/>
  <c r="H53" i="35"/>
  <c r="D53" i="35"/>
  <c r="K48" i="35"/>
  <c r="E48" i="35"/>
  <c r="F48" i="35"/>
  <c r="H48" i="35"/>
  <c r="D48" i="35"/>
  <c r="K44" i="35"/>
  <c r="E44" i="35"/>
  <c r="F44" i="35"/>
  <c r="H44" i="35"/>
  <c r="D44" i="35"/>
  <c r="K40" i="35"/>
  <c r="E40" i="35"/>
  <c r="F40" i="35"/>
  <c r="H40" i="35"/>
  <c r="D40" i="35"/>
  <c r="K27" i="35"/>
  <c r="K30" i="35" s="1"/>
  <c r="F27" i="35"/>
  <c r="F30" i="35" s="1"/>
  <c r="H27" i="35"/>
  <c r="H30" i="35" s="1"/>
  <c r="E27" i="35"/>
  <c r="E30" i="35" s="1"/>
  <c r="D27" i="35"/>
  <c r="D30" i="35" s="1"/>
  <c r="E19" i="35"/>
  <c r="E57" i="35" s="1"/>
  <c r="F19" i="35"/>
  <c r="F57" i="35" s="1"/>
  <c r="H19" i="35"/>
  <c r="H57" i="35" s="1"/>
  <c r="K19" i="35"/>
  <c r="K57" i="35" s="1"/>
  <c r="D19" i="35"/>
  <c r="D57" i="35" s="1"/>
  <c r="K14" i="35"/>
  <c r="E14" i="35"/>
  <c r="F14" i="35"/>
  <c r="H14" i="35"/>
  <c r="D14" i="35"/>
  <c r="R43" i="29"/>
  <c r="Q43" i="29"/>
  <c r="R11" i="29"/>
  <c r="Q11" i="29"/>
  <c r="R31" i="29"/>
  <c r="Q31" i="29"/>
  <c r="R38" i="29"/>
  <c r="R44" i="29" s="1"/>
  <c r="Q38" i="29"/>
  <c r="D43" i="29"/>
  <c r="D38" i="29"/>
  <c r="D31" i="29"/>
  <c r="D11" i="29"/>
  <c r="O41" i="28"/>
  <c r="P47" i="28"/>
  <c r="Q47" i="28"/>
  <c r="D47" i="28"/>
  <c r="P41" i="28"/>
  <c r="P42" i="28" s="1"/>
  <c r="P48" i="28" s="1"/>
  <c r="Q41" i="28"/>
  <c r="D41" i="28"/>
  <c r="P36" i="28"/>
  <c r="Q36" i="28"/>
  <c r="D36" i="28"/>
  <c r="P28" i="28"/>
  <c r="Q28" i="28"/>
  <c r="D28" i="28"/>
  <c r="P11" i="28"/>
  <c r="P29" i="28" s="1"/>
  <c r="Q11" i="28"/>
  <c r="D11" i="28"/>
  <c r="O17" i="31"/>
  <c r="O16" i="31"/>
  <c r="O15" i="31"/>
  <c r="P20" i="31"/>
  <c r="Q20" i="31"/>
  <c r="P14" i="31"/>
  <c r="Q14" i="31"/>
  <c r="C20" i="31"/>
  <c r="C8" i="31"/>
  <c r="C14" i="31" s="1"/>
  <c r="O32" i="27"/>
  <c r="P42" i="27"/>
  <c r="Q42" i="27"/>
  <c r="P43" i="27"/>
  <c r="Q43" i="27"/>
  <c r="C43" i="27"/>
  <c r="C42" i="27"/>
  <c r="P40" i="27"/>
  <c r="Q40" i="27"/>
  <c r="P36" i="27"/>
  <c r="Q36" i="27"/>
  <c r="O36" i="27"/>
  <c r="P32" i="27"/>
  <c r="Q32" i="27"/>
  <c r="P28" i="27"/>
  <c r="Q28" i="27"/>
  <c r="P24" i="27"/>
  <c r="Q24" i="27"/>
  <c r="P20" i="27"/>
  <c r="Q20" i="27"/>
  <c r="P16" i="27"/>
  <c r="Q16" i="27"/>
  <c r="O15" i="27"/>
  <c r="C40" i="27"/>
  <c r="C36" i="27"/>
  <c r="C32" i="27"/>
  <c r="C28" i="27"/>
  <c r="C24" i="27"/>
  <c r="C20" i="27"/>
  <c r="C16" i="27"/>
  <c r="O10" i="27"/>
  <c r="E25" i="11"/>
  <c r="E20" i="11"/>
  <c r="E21" i="11"/>
  <c r="E22" i="11"/>
  <c r="E23" i="11"/>
  <c r="E24" i="11"/>
  <c r="E19" i="11"/>
  <c r="E18" i="11"/>
  <c r="E16" i="11"/>
  <c r="E11" i="11"/>
  <c r="E12" i="11"/>
  <c r="E13" i="11"/>
  <c r="E14" i="11"/>
  <c r="E15" i="11"/>
  <c r="E10" i="11"/>
  <c r="E9" i="11"/>
  <c r="E46" i="11"/>
  <c r="E45" i="11"/>
  <c r="E37" i="11"/>
  <c r="E36" i="11"/>
  <c r="E35" i="11"/>
  <c r="E34" i="11"/>
  <c r="D38" i="11"/>
  <c r="C38" i="11"/>
  <c r="D47" i="11"/>
  <c r="C47" i="11"/>
  <c r="F47" i="11"/>
  <c r="F38" i="11"/>
  <c r="H38" i="1"/>
  <c r="G37" i="1"/>
  <c r="G36" i="1"/>
  <c r="G35" i="1"/>
  <c r="G34" i="1"/>
  <c r="F38" i="1"/>
  <c r="E38" i="1"/>
  <c r="D38" i="1"/>
  <c r="C21" i="19"/>
  <c r="S21" i="19"/>
  <c r="T21" i="19"/>
  <c r="S10" i="19"/>
  <c r="S12" i="19" s="1"/>
  <c r="S14" i="19" s="1"/>
  <c r="S15" i="19" s="1"/>
  <c r="S33" i="19" s="1"/>
  <c r="S35" i="19" s="1"/>
  <c r="T10" i="19"/>
  <c r="T12" i="19" s="1"/>
  <c r="T14" i="19" s="1"/>
  <c r="T15" i="19" s="1"/>
  <c r="T33" i="19" s="1"/>
  <c r="T35" i="19" s="1"/>
  <c r="C10" i="19"/>
  <c r="C12" i="19" s="1"/>
  <c r="C14" i="19" s="1"/>
  <c r="C15" i="19" s="1"/>
  <c r="C33" i="19" s="1"/>
  <c r="C35" i="19" s="1"/>
  <c r="D43" i="26"/>
  <c r="D38" i="26"/>
  <c r="D30" i="26"/>
  <c r="D9" i="26"/>
  <c r="F46" i="33"/>
  <c r="F48" i="33" s="1"/>
  <c r="F39" i="33"/>
  <c r="F33" i="33"/>
  <c r="F25" i="33"/>
  <c r="F18" i="33"/>
  <c r="F12" i="33"/>
  <c r="D37" i="25"/>
  <c r="D30" i="25"/>
  <c r="D9" i="25"/>
  <c r="C43" i="24"/>
  <c r="C38" i="24"/>
  <c r="C30" i="24"/>
  <c r="C9" i="24"/>
  <c r="P9" i="21"/>
  <c r="D20" i="21"/>
  <c r="D22" i="21" s="1"/>
  <c r="Q46" i="21"/>
  <c r="P40" i="21" s="1"/>
  <c r="R46" i="21"/>
  <c r="D42" i="21"/>
  <c r="D46" i="21" s="1"/>
  <c r="D34" i="21"/>
  <c r="D37" i="21" s="1"/>
  <c r="Q31" i="21"/>
  <c r="R31" i="21"/>
  <c r="Q27" i="21"/>
  <c r="P25" i="21" s="1"/>
  <c r="R27" i="21"/>
  <c r="D25" i="21"/>
  <c r="D27" i="21" s="1"/>
  <c r="Q22" i="21"/>
  <c r="P20" i="21" s="1"/>
  <c r="R22" i="21"/>
  <c r="Q18" i="21"/>
  <c r="P14" i="21" s="1"/>
  <c r="R18" i="21"/>
  <c r="D16" i="21"/>
  <c r="D18" i="21" s="1"/>
  <c r="D9" i="21"/>
  <c r="D11" i="21" s="1"/>
  <c r="Q11" i="21"/>
  <c r="R11" i="21"/>
  <c r="D37" i="23"/>
  <c r="D14" i="23"/>
  <c r="D9" i="23"/>
  <c r="C19" i="22"/>
  <c r="C9" i="22"/>
  <c r="E13" i="22"/>
  <c r="F13" i="22"/>
  <c r="G13" i="22"/>
  <c r="H13" i="22"/>
  <c r="I13" i="22"/>
  <c r="J13" i="22"/>
  <c r="K13" i="22"/>
  <c r="D13" i="22"/>
  <c r="C13" i="22"/>
  <c r="T26" i="10"/>
  <c r="S26" i="10"/>
  <c r="Q21" i="10" s="1"/>
  <c r="S19" i="10"/>
  <c r="Q12" i="10" s="1"/>
  <c r="T19" i="10"/>
  <c r="T10" i="10"/>
  <c r="S10" i="10"/>
  <c r="T38" i="10"/>
  <c r="S38" i="10"/>
  <c r="Q28" i="10" s="1"/>
  <c r="Q30" i="10" s="1"/>
  <c r="D30" i="10"/>
  <c r="D38" i="10" s="1"/>
  <c r="D21" i="10"/>
  <c r="D26" i="10" s="1"/>
  <c r="D12" i="10"/>
  <c r="D19" i="10" s="1"/>
  <c r="D7" i="10"/>
  <c r="D10" i="10" s="1"/>
  <c r="Q21" i="20"/>
  <c r="R21" i="20"/>
  <c r="Q17" i="20"/>
  <c r="R17" i="20"/>
  <c r="Q13" i="20"/>
  <c r="R13" i="20"/>
  <c r="D21" i="20"/>
  <c r="D17" i="20"/>
  <c r="D13" i="20"/>
  <c r="R13" i="12"/>
  <c r="Q13" i="12"/>
  <c r="R17" i="12"/>
  <c r="Q17" i="12"/>
  <c r="R21" i="12"/>
  <c r="Q21" i="12"/>
  <c r="R31" i="12"/>
  <c r="Q31" i="12"/>
  <c r="D31" i="12"/>
  <c r="D21" i="12"/>
  <c r="D17" i="12"/>
  <c r="D13" i="12"/>
  <c r="C31" i="17"/>
  <c r="C38" i="17"/>
  <c r="C40" i="17" s="1"/>
  <c r="C42" i="17"/>
  <c r="C46" i="17" s="1"/>
  <c r="C35" i="17"/>
  <c r="C21" i="17"/>
  <c r="C12" i="17"/>
  <c r="P21" i="17"/>
  <c r="Q21" i="17"/>
  <c r="O21" i="17"/>
  <c r="P12" i="17"/>
  <c r="Q12" i="17"/>
  <c r="O12" i="17"/>
  <c r="E28" i="17"/>
  <c r="F28" i="17"/>
  <c r="G28" i="17"/>
  <c r="H28" i="17"/>
  <c r="I28" i="17"/>
  <c r="J28" i="17"/>
  <c r="K28" i="17"/>
  <c r="D28" i="17"/>
  <c r="C28" i="17"/>
  <c r="D57" i="9"/>
  <c r="D59" i="9" s="1"/>
  <c r="D60" i="9" s="1"/>
  <c r="D34" i="9"/>
  <c r="R31" i="32"/>
  <c r="R33" i="32" s="1"/>
  <c r="S31" i="32"/>
  <c r="S33" i="32" s="1"/>
  <c r="E31" i="32"/>
  <c r="Q31" i="32" s="1"/>
  <c r="R26" i="32"/>
  <c r="R28" i="32" s="1"/>
  <c r="S26" i="32"/>
  <c r="S28" i="32" s="1"/>
  <c r="R18" i="32"/>
  <c r="S18" i="32"/>
  <c r="R9" i="32"/>
  <c r="R11" i="32" s="1"/>
  <c r="S9" i="32"/>
  <c r="S11" i="32" s="1"/>
  <c r="Q9" i="32"/>
  <c r="E26" i="32"/>
  <c r="E28" i="32" s="1"/>
  <c r="E18" i="32"/>
  <c r="E9" i="32"/>
  <c r="E11" i="32" s="1"/>
  <c r="D34" i="8"/>
  <c r="D30" i="8"/>
  <c r="D24" i="8"/>
  <c r="D12" i="8"/>
  <c r="D9" i="8"/>
  <c r="P29" i="8"/>
  <c r="P28" i="8"/>
  <c r="P33" i="8"/>
  <c r="P32" i="8"/>
  <c r="P35" i="8"/>
  <c r="Q34" i="8"/>
  <c r="R34" i="8"/>
  <c r="Q30" i="8"/>
  <c r="R30" i="8"/>
  <c r="Q24" i="8"/>
  <c r="R24" i="8"/>
  <c r="Q12" i="8"/>
  <c r="R12" i="8"/>
  <c r="Q9" i="8"/>
  <c r="R9" i="8"/>
  <c r="P45" i="8"/>
  <c r="Q42" i="8"/>
  <c r="R42" i="8"/>
  <c r="Q43" i="8"/>
  <c r="R43" i="8"/>
  <c r="P42" i="8"/>
  <c r="P43" i="8"/>
  <c r="F43" i="8"/>
  <c r="G43" i="8"/>
  <c r="H43" i="8"/>
  <c r="I43" i="8"/>
  <c r="J43" i="8"/>
  <c r="K43" i="8"/>
  <c r="L43" i="8"/>
  <c r="E43" i="8"/>
  <c r="D43" i="8"/>
  <c r="C24" i="7"/>
  <c r="C13" i="7"/>
  <c r="C10" i="7"/>
  <c r="O40" i="7"/>
  <c r="O41" i="7"/>
  <c r="P24" i="7"/>
  <c r="Q24" i="7"/>
  <c r="Q13" i="7"/>
  <c r="P13" i="7"/>
  <c r="P10" i="7"/>
  <c r="Q10" i="7"/>
  <c r="S13" i="34"/>
  <c r="T13" i="34"/>
  <c r="S10" i="34"/>
  <c r="T10" i="34"/>
  <c r="T15" i="34" s="1"/>
  <c r="T17" i="34" s="1"/>
  <c r="T18" i="34" s="1"/>
  <c r="T39" i="34" s="1"/>
  <c r="T41" i="34" s="1"/>
  <c r="S23" i="34"/>
  <c r="T23" i="34"/>
  <c r="R52" i="34"/>
  <c r="R50" i="34"/>
  <c r="R49" i="34"/>
  <c r="R46" i="34"/>
  <c r="R45" i="34"/>
  <c r="S47" i="34"/>
  <c r="T47" i="34"/>
  <c r="S51" i="34"/>
  <c r="T51" i="34"/>
  <c r="I51" i="34"/>
  <c r="D51" i="34"/>
  <c r="I47" i="34"/>
  <c r="D47" i="34"/>
  <c r="I23" i="34"/>
  <c r="D23" i="34"/>
  <c r="I13" i="34"/>
  <c r="D13" i="34"/>
  <c r="I10" i="34"/>
  <c r="D10" i="34"/>
  <c r="I51" i="18"/>
  <c r="I47" i="18"/>
  <c r="D51" i="18"/>
  <c r="D47" i="18"/>
  <c r="I23" i="18"/>
  <c r="D23" i="18"/>
  <c r="I13" i="18"/>
  <c r="D13" i="18"/>
  <c r="I10" i="18"/>
  <c r="D10" i="18"/>
  <c r="R52" i="18"/>
  <c r="R50" i="18"/>
  <c r="R49" i="18"/>
  <c r="R46" i="18"/>
  <c r="R45" i="18"/>
  <c r="S51" i="18"/>
  <c r="T51" i="18"/>
  <c r="S47" i="18"/>
  <c r="T47" i="18"/>
  <c r="S23" i="18"/>
  <c r="T23" i="18"/>
  <c r="S13" i="18"/>
  <c r="T13" i="18"/>
  <c r="S10" i="18"/>
  <c r="S15" i="18" s="1"/>
  <c r="S17" i="18" s="1"/>
  <c r="S18" i="18" s="1"/>
  <c r="S39" i="18" s="1"/>
  <c r="S41" i="18" s="1"/>
  <c r="T10" i="18"/>
  <c r="Q12" i="6"/>
  <c r="R12" i="6"/>
  <c r="Q9" i="6"/>
  <c r="R9" i="6"/>
  <c r="Q23" i="6"/>
  <c r="R23" i="6"/>
  <c r="P50" i="6"/>
  <c r="P49" i="6"/>
  <c r="P48" i="6"/>
  <c r="P45" i="6"/>
  <c r="P44" i="6"/>
  <c r="P43" i="6"/>
  <c r="P52" i="6"/>
  <c r="Q46" i="6"/>
  <c r="R46" i="6"/>
  <c r="Q51" i="6"/>
  <c r="R51" i="6"/>
  <c r="D51" i="6"/>
  <c r="D46" i="6"/>
  <c r="D23" i="6"/>
  <c r="D12" i="6"/>
  <c r="D9" i="6"/>
  <c r="O45" i="5"/>
  <c r="O44" i="5"/>
  <c r="O43" i="5"/>
  <c r="Q15" i="7" l="1"/>
  <c r="Q17" i="7" s="1"/>
  <c r="Q18" i="7" s="1"/>
  <c r="Q35" i="7" s="1"/>
  <c r="Q37" i="7" s="1"/>
  <c r="Q29" i="28"/>
  <c r="S15" i="34"/>
  <c r="S17" i="34" s="1"/>
  <c r="S18" i="34" s="1"/>
  <c r="S39" i="34" s="1"/>
  <c r="S41" i="34" s="1"/>
  <c r="P44" i="27"/>
  <c r="R47" i="34"/>
  <c r="P38" i="29"/>
  <c r="O11" i="28"/>
  <c r="O36" i="28"/>
  <c r="O42" i="28" s="1"/>
  <c r="Q44" i="27"/>
  <c r="P37" i="21"/>
  <c r="Q38" i="21"/>
  <c r="Q47" i="21" s="1"/>
  <c r="P29" i="21"/>
  <c r="P31" i="21" s="1"/>
  <c r="P21" i="20"/>
  <c r="Q26" i="20"/>
  <c r="Q26" i="12"/>
  <c r="Q27" i="12" s="1"/>
  <c r="P17" i="12"/>
  <c r="R14" i="8"/>
  <c r="R16" i="8" s="1"/>
  <c r="P15" i="7"/>
  <c r="P17" i="7" s="1"/>
  <c r="P18" i="7" s="1"/>
  <c r="P35" i="7" s="1"/>
  <c r="P37" i="7" s="1"/>
  <c r="O13" i="7"/>
  <c r="D15" i="18"/>
  <c r="D17" i="18" s="1"/>
  <c r="D18" i="18" s="1"/>
  <c r="D39" i="18" s="1"/>
  <c r="D41" i="18" s="1"/>
  <c r="I15" i="34"/>
  <c r="I17" i="34" s="1"/>
  <c r="I18" i="34" s="1"/>
  <c r="I39" i="34" s="1"/>
  <c r="I41" i="34" s="1"/>
  <c r="R51" i="18"/>
  <c r="T15" i="18"/>
  <c r="T17" i="18" s="1"/>
  <c r="T18" i="18" s="1"/>
  <c r="T39" i="18" s="1"/>
  <c r="T41" i="18" s="1"/>
  <c r="R14" i="6"/>
  <c r="R16" i="6" s="1"/>
  <c r="R17" i="6" s="1"/>
  <c r="R37" i="6" s="1"/>
  <c r="R39" i="6" s="1"/>
  <c r="Q7" i="10"/>
  <c r="Q10" i="10" s="1"/>
  <c r="R26" i="12"/>
  <c r="R27" i="12" s="1"/>
  <c r="D29" i="21"/>
  <c r="D31" i="21" s="1"/>
  <c r="D38" i="21" s="1"/>
  <c r="D47" i="21" s="1"/>
  <c r="Q14" i="6"/>
  <c r="Q16" i="6" s="1"/>
  <c r="Q17" i="6" s="1"/>
  <c r="Q37" i="6" s="1"/>
  <c r="Q39" i="6" s="1"/>
  <c r="O16" i="27"/>
  <c r="I15" i="18"/>
  <c r="I17" i="18" s="1"/>
  <c r="I18" i="18" s="1"/>
  <c r="I39" i="18" s="1"/>
  <c r="I41" i="18" s="1"/>
  <c r="Q14" i="8"/>
  <c r="Q16" i="8" s="1"/>
  <c r="Q42" i="28"/>
  <c r="Q48" i="28" s="1"/>
  <c r="R38" i="21"/>
  <c r="R47" i="21" s="1"/>
  <c r="P11" i="21"/>
  <c r="P27" i="21"/>
  <c r="P42" i="21"/>
  <c r="P46" i="21" s="1"/>
  <c r="R26" i="20"/>
  <c r="Q32" i="29"/>
  <c r="E20" i="35"/>
  <c r="E54" i="35" s="1"/>
  <c r="R51" i="34"/>
  <c r="D26" i="12"/>
  <c r="D27" i="12" s="1"/>
  <c r="P16" i="21"/>
  <c r="P18" i="21" s="1"/>
  <c r="Q44" i="29"/>
  <c r="R32" i="29"/>
  <c r="P9" i="8"/>
  <c r="P17" i="20"/>
  <c r="Q19" i="10"/>
  <c r="P22" i="21"/>
  <c r="R10" i="19"/>
  <c r="R12" i="19" s="1"/>
  <c r="R14" i="19" s="1"/>
  <c r="R15" i="19" s="1"/>
  <c r="R33" i="19" s="1"/>
  <c r="R35" i="19" s="1"/>
  <c r="P43" i="29"/>
  <c r="O24" i="27"/>
  <c r="P31" i="29"/>
  <c r="O47" i="28"/>
  <c r="D42" i="28"/>
  <c r="D48" i="28" s="1"/>
  <c r="O20" i="31"/>
  <c r="O14" i="31"/>
  <c r="D31" i="25"/>
  <c r="D40" i="25" s="1"/>
  <c r="E47" i="11"/>
  <c r="E38" i="11"/>
  <c r="Q26" i="10"/>
  <c r="P21" i="12"/>
  <c r="C47" i="17"/>
  <c r="Q26" i="32"/>
  <c r="Q28" i="32" s="1"/>
  <c r="E33" i="32"/>
  <c r="Q18" i="32"/>
  <c r="P30" i="8"/>
  <c r="P24" i="8"/>
  <c r="C15" i="7"/>
  <c r="C17" i="7" s="1"/>
  <c r="C18" i="7" s="1"/>
  <c r="C35" i="7" s="1"/>
  <c r="C37" i="7" s="1"/>
  <c r="R13" i="34"/>
  <c r="R47" i="18"/>
  <c r="P9" i="6"/>
  <c r="H20" i="35"/>
  <c r="H54" i="35" s="1"/>
  <c r="H56" i="35"/>
  <c r="G48" i="35"/>
  <c r="I44" i="35"/>
  <c r="F56" i="35"/>
  <c r="G40" i="35"/>
  <c r="G27" i="35"/>
  <c r="G30" i="35" s="1"/>
  <c r="D56" i="35"/>
  <c r="G19" i="35"/>
  <c r="G57" i="35" s="1"/>
  <c r="E56" i="35"/>
  <c r="F20" i="35"/>
  <c r="F54" i="35" s="1"/>
  <c r="D20" i="35"/>
  <c r="D54" i="35" s="1"/>
  <c r="G14" i="35"/>
  <c r="I53" i="35"/>
  <c r="G53" i="35"/>
  <c r="I48" i="35"/>
  <c r="G44" i="35"/>
  <c r="I40" i="35"/>
  <c r="I27" i="35"/>
  <c r="I30" i="35" s="1"/>
  <c r="I19" i="35"/>
  <c r="I57" i="35" s="1"/>
  <c r="I14" i="35"/>
  <c r="K56" i="35"/>
  <c r="K20" i="35"/>
  <c r="K54" i="35" s="1"/>
  <c r="P11" i="29"/>
  <c r="D44" i="29"/>
  <c r="D32" i="29"/>
  <c r="O28" i="28"/>
  <c r="D29" i="28"/>
  <c r="O40" i="27"/>
  <c r="O28" i="27"/>
  <c r="O20" i="27"/>
  <c r="C44" i="27"/>
  <c r="O42" i="27"/>
  <c r="O43" i="27"/>
  <c r="G38" i="1"/>
  <c r="R21" i="19"/>
  <c r="D44" i="26"/>
  <c r="D31" i="26"/>
  <c r="F40" i="33"/>
  <c r="F19" i="33"/>
  <c r="C44" i="24"/>
  <c r="C31" i="24"/>
  <c r="D38" i="23"/>
  <c r="Q38" i="10"/>
  <c r="P13" i="20"/>
  <c r="D26" i="20"/>
  <c r="P31" i="12"/>
  <c r="P13" i="12"/>
  <c r="Q33" i="32"/>
  <c r="Q11" i="32"/>
  <c r="P34" i="8"/>
  <c r="D14" i="8"/>
  <c r="D16" i="8" s="1"/>
  <c r="D19" i="8" s="1"/>
  <c r="P19" i="8" s="1"/>
  <c r="P12" i="8"/>
  <c r="O24" i="7"/>
  <c r="O10" i="7"/>
  <c r="O15" i="7" s="1"/>
  <c r="O17" i="7" s="1"/>
  <c r="O18" i="7" s="1"/>
  <c r="O35" i="7" s="1"/>
  <c r="O37" i="7" s="1"/>
  <c r="R23" i="34"/>
  <c r="D15" i="34"/>
  <c r="D17" i="34" s="1"/>
  <c r="D18" i="34" s="1"/>
  <c r="D39" i="34" s="1"/>
  <c r="D41" i="34" s="1"/>
  <c r="R10" i="34"/>
  <c r="R23" i="18"/>
  <c r="R13" i="18"/>
  <c r="R10" i="18"/>
  <c r="P51" i="6"/>
  <c r="P23" i="6"/>
  <c r="D14" i="6"/>
  <c r="D16" i="6" s="1"/>
  <c r="D17" i="6" s="1"/>
  <c r="D37" i="6" s="1"/>
  <c r="D39" i="6" s="1"/>
  <c r="P12" i="6"/>
  <c r="P46" i="6"/>
  <c r="O46" i="5"/>
  <c r="Q23" i="5"/>
  <c r="P23" i="5"/>
  <c r="O23" i="5"/>
  <c r="Q12" i="5"/>
  <c r="P12" i="5"/>
  <c r="O12" i="5"/>
  <c r="Q9" i="5"/>
  <c r="P9" i="5"/>
  <c r="O9" i="5"/>
  <c r="C23" i="5"/>
  <c r="C12" i="5"/>
  <c r="C9" i="5"/>
  <c r="Q14" i="5" l="1"/>
  <c r="Q16" i="5" s="1"/>
  <c r="Q17" i="5" s="1"/>
  <c r="Q38" i="5" s="1"/>
  <c r="Q40" i="5" s="1"/>
  <c r="P14" i="6"/>
  <c r="P16" i="6" s="1"/>
  <c r="P17" i="6" s="1"/>
  <c r="P37" i="6" s="1"/>
  <c r="P39" i="6" s="1"/>
  <c r="P44" i="29"/>
  <c r="O29" i="28"/>
  <c r="P38" i="21"/>
  <c r="P47" i="21" s="1"/>
  <c r="P14" i="8"/>
  <c r="P16" i="8" s="1"/>
  <c r="P14" i="5"/>
  <c r="P16" i="5" s="1"/>
  <c r="P17" i="5" s="1"/>
  <c r="P38" i="5" s="1"/>
  <c r="P40" i="5" s="1"/>
  <c r="P26" i="20"/>
  <c r="R15" i="34"/>
  <c r="R17" i="34" s="1"/>
  <c r="R18" i="34" s="1"/>
  <c r="R39" i="34" s="1"/>
  <c r="R41" i="34" s="1"/>
  <c r="P26" i="12"/>
  <c r="P27" i="12" s="1"/>
  <c r="O48" i="28"/>
  <c r="G20" i="35"/>
  <c r="G54" i="35" s="1"/>
  <c r="P32" i="29"/>
  <c r="C14" i="5"/>
  <c r="C16" i="5" s="1"/>
  <c r="C17" i="5" s="1"/>
  <c r="C38" i="5" s="1"/>
  <c r="C40" i="5" s="1"/>
  <c r="G56" i="35"/>
  <c r="I20" i="35"/>
  <c r="I54" i="35" s="1"/>
  <c r="I56" i="35"/>
  <c r="O44" i="27"/>
  <c r="R15" i="18"/>
  <c r="R17" i="18" s="1"/>
  <c r="R18" i="18" s="1"/>
  <c r="R39" i="18" s="1"/>
  <c r="R41" i="18" s="1"/>
  <c r="O14" i="5"/>
  <c r="O16" i="5" s="1"/>
  <c r="O17" i="5" s="1"/>
  <c r="O38" i="5" s="1"/>
  <c r="O40" i="5" s="1"/>
  <c r="O18" i="4"/>
  <c r="O10" i="4"/>
  <c r="Q23" i="13"/>
  <c r="P23" i="13"/>
  <c r="C23" i="13"/>
  <c r="C14" i="4"/>
  <c r="C18" i="4"/>
  <c r="C23" i="4"/>
  <c r="C10" i="4"/>
  <c r="P10" i="4"/>
  <c r="Q10" i="4"/>
  <c r="P14" i="4"/>
  <c r="Q14" i="4"/>
  <c r="P18" i="4"/>
  <c r="Q18" i="4"/>
  <c r="P23" i="4"/>
  <c r="Q23" i="4"/>
  <c r="O23" i="4"/>
  <c r="P18" i="3"/>
  <c r="Q18" i="3"/>
  <c r="Q19" i="3" s="1"/>
  <c r="P11" i="3"/>
  <c r="Q11" i="3"/>
  <c r="P42" i="3"/>
  <c r="Q42" i="3"/>
  <c r="C42" i="3"/>
  <c r="C11" i="3"/>
  <c r="C18" i="3"/>
  <c r="P19" i="3" l="1"/>
  <c r="O11" i="3"/>
  <c r="O23" i="13"/>
  <c r="O14" i="4"/>
  <c r="O28" i="4" s="1"/>
  <c r="C28" i="4"/>
  <c r="O42" i="3"/>
  <c r="O18" i="3"/>
  <c r="P28" i="4"/>
  <c r="Q28" i="4"/>
  <c r="C19" i="3"/>
  <c r="P18" i="2"/>
  <c r="R18" i="2"/>
  <c r="Q18" i="2"/>
  <c r="E18" i="2"/>
  <c r="D18" i="2"/>
  <c r="Q12" i="2"/>
  <c r="Q14" i="2" s="1"/>
  <c r="Q9" i="2"/>
  <c r="R9" i="2"/>
  <c r="R12" i="2" s="1"/>
  <c r="R14" i="2" s="1"/>
  <c r="P9" i="2"/>
  <c r="P12" i="2" s="1"/>
  <c r="P14" i="2" s="1"/>
  <c r="E9" i="2"/>
  <c r="E12" i="2" s="1"/>
  <c r="E14" i="2" s="1"/>
  <c r="D9" i="2"/>
  <c r="D12" i="2" s="1"/>
  <c r="D14" i="2" s="1"/>
  <c r="O21" i="16"/>
  <c r="O26" i="16" s="1"/>
  <c r="O28" i="16" s="1"/>
  <c r="P21" i="16"/>
  <c r="P26" i="16" s="1"/>
  <c r="P28" i="16" s="1"/>
  <c r="Q21" i="16"/>
  <c r="Q26" i="16" s="1"/>
  <c r="Q28" i="16" s="1"/>
  <c r="E21" i="16"/>
  <c r="E26" i="16" s="1"/>
  <c r="E28" i="16" s="1"/>
  <c r="D21" i="16"/>
  <c r="D26" i="16" s="1"/>
  <c r="D28" i="16" s="1"/>
  <c r="R40" i="15"/>
  <c r="S40" i="15"/>
  <c r="Q40" i="15"/>
  <c r="F40" i="15"/>
  <c r="Q37" i="15"/>
  <c r="R37" i="15"/>
  <c r="S37" i="15"/>
  <c r="F37" i="15"/>
  <c r="F23" i="15"/>
  <c r="Q23" i="15"/>
  <c r="S23" i="15"/>
  <c r="R23" i="15"/>
  <c r="R19" i="15"/>
  <c r="S19" i="15"/>
  <c r="Q19" i="15"/>
  <c r="F19" i="15"/>
  <c r="S10" i="15"/>
  <c r="R10" i="15"/>
  <c r="Q10" i="15"/>
  <c r="F10" i="15"/>
  <c r="O19" i="3" l="1"/>
</calcChain>
</file>

<file path=xl/sharedStrings.xml><?xml version="1.0" encoding="utf-8"?>
<sst xmlns="http://schemas.openxmlformats.org/spreadsheetml/2006/main" count="2435" uniqueCount="948">
  <si>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</si>
  <si>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</si>
  <si>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</si>
  <si>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</si>
  <si>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</si>
  <si>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</si>
  <si>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</si>
  <si>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</si>
  <si>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</si>
  <si>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</si>
  <si>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</si>
  <si>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</si>
  <si>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Moins de</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</si>
  <si>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</si>
  <si>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</si>
  <si>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</si>
  <si>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</si>
  <si>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</si>
  <si>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</si>
  <si>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</si>
  <si>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</si>
  <si>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</si>
  <si>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</si>
  <si>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2016</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</si>
  <si>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</si>
  <si>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</si>
  <si>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</si>
  <si>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</si>
  <si>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</si>
  <si>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</si>
  <si>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</si>
  <si>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</si>
  <si>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</si>
  <si>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 2</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</si>
  <si>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</si>
  <si>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</si>
  <si>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</si>
  <si>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</si>
  <si>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</si>
  <si>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</si>
  <si>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</si>
  <si>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</si>
  <si>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</si>
  <si>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</si>
  <si>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</si>
  <si>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</si>
  <si>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</si>
  <si>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</si>
  <si>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</si>
  <si>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</si>
  <si>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</si>
  <si>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</si>
  <si>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</si>
  <si>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</si>
  <si>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</si>
  <si>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</si>
  <si>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</si>
  <si>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</si>
  <si>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</si>
  <si>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</si>
  <si>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</si>
  <si>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</si>
  <si>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</si>
  <si>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</si>
  <si>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</si>
  <si>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</si>
  <si>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</si>
  <si>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</si>
  <si>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</si>
  <si>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</si>
  <si>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</si>
  <si>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</si>
  <si>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</si>
  <si>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</si>
  <si>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</si>
  <si>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</si>
  <si>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</si>
  <si>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</si>
  <si>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</si>
  <si>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</si>
  <si>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</si>
  <si>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</si>
  <si>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</si>
  <si>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</si>
  <si>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</si>
  <si>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</si>
  <si>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</si>
  <si>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</si>
  <si>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</si>
  <si>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</si>
  <si>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</si>
  <si>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</si>
  <si>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</si>
  <si>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     Services bancaires personnels et PME </t>
  </si>
  <si>
    <t>Expositions au crédit personnel garanti – immobilier</t>
  </si>
  <si>
    <t xml:space="preserve">Entreprises et gouvernements </t>
  </si>
  <si>
    <t>Prêts aux PME</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</si>
  <si>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</si>
  <si>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</si>
  <si>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</si>
  <si>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</si>
  <si>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</si>
  <si>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</si>
  <si>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</si>
  <si>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</si>
  <si>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</si>
  <si>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</si>
  <si>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</si>
  <si>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</si>
  <si>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</si>
  <si>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Prêts de gestion des avoirs</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</si>
  <si>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</si>
  <si>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</si>
  <si>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</si>
  <si>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</si>
  <si>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</si>
  <si>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</si>
  <si>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</si>
  <si>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</si>
  <si>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 xml:space="preserve">     Services financiers aux entreprises et de Banque d’investissement </t>
  </si>
  <si>
    <t>Valeurs du compte de négociation</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</si>
  <si>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</si>
  <si>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</si>
  <si>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</si>
  <si>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</si>
  <si>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</si>
  <si>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</si>
  <si>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</si>
  <si>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</si>
  <si>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</si>
  <si>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</si>
  <si>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</si>
  <si>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</si>
  <si>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</si>
  <si>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Prêts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</si>
  <si>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</si>
  <si>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</si>
  <si>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</si>
  <si>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</si>
  <si>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</si>
  <si>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</si>
  <si>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</si>
  <si>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</si>
  <si>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</si>
  <si>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</si>
  <si>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</si>
  <si>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</si>
  <si>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</si>
  <si>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</si>
  <si>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</si>
  <si>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</si>
  <si>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</si>
  <si>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</si>
  <si>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1</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</si>
  <si>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</si>
  <si>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</si>
  <si>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</si>
  <si>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</si>
  <si>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</si>
  <si>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</si>
  <si>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</si>
  <si>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</si>
  <si>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</si>
  <si>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</si>
  <si>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</si>
  <si>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</si>
  <si>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</si>
  <si>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</si>
  <si>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</si>
  <si>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</si>
  <si>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</si>
  <si>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</si>
  <si>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</si>
  <si>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</si>
  <si>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</si>
  <si>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</si>
  <si>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</si>
  <si>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</si>
  <si>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</si>
  <si>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</si>
  <si>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</si>
  <si>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</si>
  <si>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</si>
  <si>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</si>
  <si>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</si>
  <si>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</si>
  <si>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</si>
  <si>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</si>
  <si>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</si>
  <si>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</si>
  <si>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</si>
  <si>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</si>
  <si>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</si>
  <si>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</si>
  <si>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</si>
  <si>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</si>
  <si>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</si>
  <si>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</si>
  <si>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</si>
  <si>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</si>
  <si>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</si>
  <si>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</si>
  <si>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</si>
  <si>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</si>
  <si>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</si>
  <si>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</si>
  <si>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</si>
  <si>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</si>
  <si>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Nous avons adopté l’IFRS 9 au premier trimestre de 2018. Voir « Modification à la présentation de l’information financière » à la page 1 pour des renseignements additionnels.</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</si>
  <si>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</si>
  <si>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</si>
  <si>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</si>
  <si>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</si>
  <si>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</si>
  <si>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</si>
  <si>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</si>
  <si>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</si>
  <si>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</si>
  <si>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</si>
  <si>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</si>
  <si>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</si>
  <si>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Actif pondéré en fonction du risque (APR)</t>
  </si>
  <si>
    <t>s. o.</t>
  </si>
  <si>
    <t>APR aux fins des fonds propres de première catégorie</t>
  </si>
  <si>
    <t>APR aux fins du total des fonds propres</t>
  </si>
  <si>
    <t>Ratios de fonds propres</t>
  </si>
  <si>
    <t>Ratio des fonds propres de première catégorie</t>
  </si>
  <si>
    <t>Ratio du total des fonds propres</t>
  </si>
  <si>
    <t>Ratio de levier selon Bâle III</t>
  </si>
  <si>
    <t>Expositions du ratio de levier</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</si>
  <si>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</si>
  <si>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</si>
  <si>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</si>
  <si>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</si>
  <si>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</si>
  <si>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</si>
  <si>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</si>
  <si>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</si>
  <si>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</si>
  <si>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</si>
  <si>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</si>
  <si>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</si>
  <si>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</si>
  <si>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</si>
  <si>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</si>
  <si>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</si>
  <si>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</si>
  <si>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</si>
  <si>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</si>
  <si>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</si>
  <si>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</si>
  <si>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</si>
  <si>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</si>
  <si>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</si>
  <si>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</si>
  <si>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</si>
  <si>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</si>
  <si>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</si>
  <si>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</si>
  <si>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</si>
  <si>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</si>
  <si>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</si>
  <si>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</si>
  <si>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</si>
  <si>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</si>
  <si>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</si>
  <si>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</si>
  <si>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</si>
  <si>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</si>
  <si>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</si>
  <si>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</si>
  <si>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</si>
  <si>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</si>
  <si>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</si>
  <si>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</si>
  <si>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</si>
  <si>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</si>
  <si>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</si>
  <si>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</si>
  <si>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</si>
  <si>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</si>
  <si>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</si>
  <si>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</si>
  <si>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</si>
  <si>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</si>
  <si>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</si>
  <si>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</si>
  <si>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</si>
  <si>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</si>
  <si>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</si>
  <si>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</si>
  <si>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</si>
  <si>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</si>
  <si>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Présenté(e) à titre d’élément d’importance jusqu’au quatrième trimestre de 2016.</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</si>
  <si>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</si>
  <si>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</si>
  <si>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</si>
  <si>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</si>
  <si>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</si>
  <si>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</si>
  <si>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</si>
  <si>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</si>
  <si>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investissements dans des établissements à l’étranger</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</si>
  <si>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</si>
  <si>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</si>
  <si>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</si>
  <si>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</si>
  <si>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</si>
  <si>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</si>
  <si>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</si>
  <si>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</si>
  <si>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</si>
  <si>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</si>
  <si>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</si>
  <si>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</si>
  <si>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</si>
  <si>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</si>
  <si>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</si>
  <si>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</si>
  <si>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</si>
  <si>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(Charge) économie d’impôt sur le résultat</t>
  </si>
  <si>
    <t>Éléments qui pourraient faire l’objet d’un reclassement subséquent en résultat net</t>
  </si>
  <si>
    <t>ÉTAT DES VARIATIONS DES CAPITAUX PROPRES CONSOLIDÉ (suite)</t>
  </si>
  <si>
    <t>Cumul des autres éléments du résultat global, nets de l’impôt sur le résultat</t>
  </si>
  <si>
    <t>Profits nets (pertes nettes) sur les titres de créance évalués à la JVAERG</t>
  </si>
  <si>
    <t>Profits nets (pertes nettes) sur couvertures de flux de trésorerie</t>
  </si>
  <si>
    <t>Total du cumul des autres éléments du résultat global, nets de l’impôt sur le résultat</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</si>
  <si>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</si>
  <si>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</si>
  <si>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</si>
  <si>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</si>
  <si>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</si>
  <si>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</si>
  <si>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</si>
  <si>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</si>
  <si>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</si>
  <si>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</si>
  <si>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</si>
  <si>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</si>
  <si>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</si>
  <si>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</si>
  <si>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</si>
  <si>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</si>
  <si>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</si>
  <si>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</si>
  <si>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</si>
  <si>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</si>
  <si>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Prêts douteux bruts par secteur géographique :</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</si>
  <si>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</si>
  <si>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</si>
  <si>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</si>
  <si>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</si>
  <si>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</si>
  <si>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</si>
  <si>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nets par secteur géographique :</t>
  </si>
  <si>
    <t>Prêts douteux bruts au début de la période</t>
  </si>
  <si>
    <t>Prêts à la consommation :</t>
  </si>
  <si>
    <t>Entreprises et gouvernements :</t>
  </si>
  <si>
    <t>Classement dans les prêts douteux au cours de la période</t>
  </si>
  <si>
    <t>Montants sortis du bilan</t>
  </si>
  <si>
    <t>Prêts douteux acquis</t>
  </si>
  <si>
    <t>Change et autres</t>
  </si>
  <si>
    <t>Prêts douteux bruts à la fin de la période</t>
  </si>
  <si>
    <t xml:space="preserve"> </t>
  </si>
  <si>
    <t>2</t>
  </si>
  <si>
    <t>3</t>
  </si>
  <si>
    <t>Comprennent les cessions de prêts.</t>
  </si>
  <si>
    <t xml:space="preserve">Dotation à la provision pour pertes sur créances des prêts douteux par portefeuille : </t>
  </si>
  <si>
    <t>Total de la dotation à la provision pour pertes sur créances des prêts douteux</t>
  </si>
  <si>
    <t xml:space="preserve">Dotation à la provision pour pertes sur créances des prêts douteux par secteur géographique : </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</si>
  <si>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</si>
  <si>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</si>
  <si>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</si>
  <si>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</si>
  <si>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</si>
  <si>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</si>
  <si>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</si>
  <si>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</si>
  <si>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</si>
  <si>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</si>
  <si>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</si>
  <si>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</si>
  <si>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</si>
  <si>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</si>
  <si>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</si>
  <si>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</si>
  <si>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</si>
  <si>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Troisième stade</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</si>
  <si>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</si>
  <si>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</si>
  <si>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</si>
  <si>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</si>
  <si>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</si>
  <si>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</si>
  <si>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</si>
  <si>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</si>
  <si>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</si>
  <si>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</si>
  <si>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</si>
  <si>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</si>
  <si>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</si>
  <si>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</si>
  <si>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</si>
  <si>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</si>
  <si>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</si>
  <si>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</si>
  <si>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Marchés des capitaux. Pour plus de précisions, voir la note 1 à la page 13.</t>
  </si>
  <si>
    <t>Divers comprend les activités de crédit structuré en voie de liquidation.</t>
  </si>
  <si>
    <t>Voir la note 2 sur les produits autres que d’intérêts à la page 6.</t>
  </si>
  <si>
    <t>Par portefeuille :</t>
  </si>
  <si>
    <t xml:space="preserve">Prêts aux entreprises et aux gouvernements </t>
  </si>
  <si>
    <t>(En millions de dollars américains)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</si>
  <si>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</si>
  <si>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</si>
  <si>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</si>
  <si>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</si>
  <si>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</si>
  <si>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</si>
  <si>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</si>
  <si>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</si>
  <si>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</si>
  <si>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</si>
  <si>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</si>
  <si>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</si>
  <si>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</si>
  <si>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</si>
  <si>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</si>
  <si>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</si>
  <si>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</si>
  <si>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</si>
  <si>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</si>
  <si>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</si>
  <si>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</si>
  <si>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</si>
  <si>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</si>
  <si>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</si>
  <si>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</si>
  <si>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</si>
  <si>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Modification à la présentation de l’information financière</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</si>
  <si>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</si>
  <si>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</si>
  <si>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</si>
  <si>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</si>
  <si>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</si>
  <si>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</si>
  <si>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</si>
  <si>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</si>
  <si>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</si>
  <si>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</si>
  <si>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</si>
  <si>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</si>
  <si>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</si>
  <si>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</si>
  <si>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</si>
  <si>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</si>
  <si>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</si>
  <si>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</si>
  <si>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</si>
  <si>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</si>
  <si>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</si>
  <si>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</si>
  <si>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</si>
  <si>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</si>
  <si>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</si>
  <si>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</si>
  <si>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</si>
  <si>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</si>
  <si>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</si>
  <si>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</si>
  <si>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</si>
  <si>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</si>
  <si>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</si>
  <si>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</si>
  <si>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</si>
  <si>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</si>
  <si>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Modification à la présentation de l’information financière – Premier trimestre 2018</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</si>
  <si>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</si>
  <si>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</si>
  <si>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</si>
  <si>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</si>
  <si>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</si>
  <si>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</si>
  <si>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</si>
  <si>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net applicable aux porteurs d’actions ordinaires comme présenté pour éliminer l’incidence des éléments d’importance, nette d’impôt sur le résultat,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</si>
  <si>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</si>
  <si>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</si>
  <si>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</si>
  <si>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</si>
  <si>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</si>
  <si>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</si>
  <si>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</si>
  <si>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</si>
  <si>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</si>
  <si>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</si>
  <si>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</si>
  <si>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</si>
  <si>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</si>
  <si>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</si>
  <si>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</si>
  <si>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</si>
  <si>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</si>
  <si>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</si>
  <si>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</si>
  <si>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</si>
  <si>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</si>
  <si>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</si>
  <si>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</si>
  <si>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</si>
  <si>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T2/17</t>
  </si>
  <si>
    <t>T1/17</t>
  </si>
  <si>
    <t>T4/16</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</si>
  <si>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</si>
  <si>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</si>
  <si>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</si>
  <si>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</si>
  <si>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</si>
  <si>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</si>
  <si>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</si>
  <si>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</si>
  <si>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</si>
  <si>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</si>
  <si>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</si>
  <si>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</si>
  <si>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</si>
  <si>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</si>
  <si>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</si>
  <si>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</si>
  <si>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</si>
  <si>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</si>
  <si>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</si>
  <si>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     Divers </t>
  </si>
  <si>
    <t xml:space="preserve">Total de la dotation à la provision pour pertes sur créances </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</si>
  <si>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</si>
  <si>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</si>
  <si>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</si>
  <si>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</si>
  <si>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</si>
  <si>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</si>
  <si>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 xml:space="preserve">Les produits intersectoriels représentent les commissions de vente internes et la répartition des produits selon le modèle de gestion fabricant–secteur client–distributeur.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</si>
  <si>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</si>
  <si>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</si>
  <si>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</si>
  <si>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</si>
  <si>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Total de la dotation à (reprise sur) la provision pour pertes sur créances</t>
  </si>
  <si>
    <t>Prêts commerciaux</t>
  </si>
  <si>
    <t xml:space="preserve">Particuliers </t>
  </si>
  <si>
    <t>Fonds communs de placement de détail canadiens</t>
  </si>
  <si>
    <t>Les montants relatifs aux prêts sont présentés avant toute provision connexe.</t>
  </si>
  <si>
    <t xml:space="preserve">     Divers</t>
  </si>
  <si>
    <t>Prêts sur des immeubles commerciaux</t>
  </si>
  <si>
    <t>Autres prêts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</si>
  <si>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</si>
  <si>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</si>
  <si>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</si>
  <si>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</si>
  <si>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</si>
  <si>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</si>
  <si>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</si>
  <si>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Par secteur géographique :</t>
  </si>
  <si>
    <t>biais des autres éléments du résultat global (JVAERG)</t>
  </si>
  <si>
    <t>Informations sectorielles –  Groupe Entreprises et Gestion des avoirs, région des États-Unis 
     – équivalent en dollars américains</t>
  </si>
  <si>
    <t>Informations sectorielles – Groupe Entreprises et Gestion des avoirs, région des États-Unis 
     – dollars canadiens</t>
  </si>
  <si>
    <r>
      <t xml:space="preserve">Résultat net ajusté applicable aux porteurs d’actions ordinaires </t>
    </r>
    <r>
      <rPr>
        <vertAlign val="superscript"/>
        <sz val="7"/>
        <color rgb="FFAF0B1C"/>
        <rFont val="Arial"/>
        <family val="2"/>
      </rPr>
      <t>1</t>
    </r>
  </si>
  <si>
    <r>
      <t xml:space="preserve">Résultat dilué par action ajusté ($) </t>
    </r>
    <r>
      <rPr>
        <vertAlign val="superscript"/>
        <sz val="7"/>
        <color rgb="FFAF0B1C"/>
        <rFont val="Arial"/>
        <family val="2"/>
      </rPr>
      <t>1</t>
    </r>
  </si>
  <si>
    <r>
      <t xml:space="preserve">Charges autres que d’intérêts ajustées </t>
    </r>
    <r>
      <rPr>
        <vertAlign val="superscript"/>
        <sz val="7"/>
        <color rgb="FFAF0B1C"/>
        <rFont val="Arial"/>
        <family val="2"/>
      </rPr>
      <t>1</t>
    </r>
  </si>
  <si>
    <r>
      <t xml:space="preserve">Coefficient d’efficacité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</si>
  <si>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</si>
  <si>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</si>
  <si>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</si>
  <si>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</si>
  <si>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r>
      <t xml:space="preserve">Perte (profit) lié(e) aux activités de crédit structuré en voie de liquidation </t>
    </r>
    <r>
      <rPr>
        <vertAlign val="superscript"/>
        <sz val="7.5"/>
        <color rgb="FFAF0B1C"/>
        <rFont val="Arial"/>
        <family val="2"/>
      </rPr>
      <t>1</t>
    </r>
  </si>
  <si>
    <r>
      <t xml:space="preserve">Augmentation (diminution) de la provision collective comptabilisée dans Siège social et autres </t>
    </r>
    <r>
      <rPr>
        <vertAlign val="superscript"/>
        <sz val="7.5"/>
        <color rgb="FFAF0B1C"/>
        <rFont val="Arial"/>
        <family val="2"/>
      </rPr>
      <t>3</t>
    </r>
  </si>
  <si>
    <t xml:space="preserve">Rendement des capitaux propres applicables aux porteurs 
     d’actions ordinaires comme présenté </t>
  </si>
  <si>
    <r>
      <t xml:space="preserve">Ratio de versement de dividendes ajusté </t>
    </r>
    <r>
      <rPr>
        <vertAlign val="superscript"/>
        <sz val="7.5"/>
        <color rgb="FFAF0B1C"/>
        <rFont val="Arial"/>
        <family val="2"/>
      </rPr>
      <t>1</t>
    </r>
  </si>
  <si>
    <r>
      <t xml:space="preserve"> Résultat dilué par action ajusté </t>
    </r>
    <r>
      <rPr>
        <vertAlign val="superscript"/>
        <sz val="7.5"/>
        <color rgb="FFAF0B1C"/>
        <rFont val="Arial"/>
        <family val="2"/>
      </rPr>
      <t>1</t>
    </r>
  </si>
  <si>
    <r>
      <t xml:space="preserve">Taux d’impôt effectif ajusté </t>
    </r>
    <r>
      <rPr>
        <vertAlign val="superscript"/>
        <sz val="7.5"/>
        <color rgb="FFAF0B1C"/>
        <rFont val="Arial"/>
        <family val="2"/>
      </rPr>
      <t>1</t>
    </r>
  </si>
  <si>
    <r>
      <t xml:space="preserve">Rendement de l’actif productif d’intérêts moyen </t>
    </r>
    <r>
      <rPr>
        <vertAlign val="superscript"/>
        <sz val="7.5"/>
        <color rgb="FFAF0B1C"/>
        <rFont val="Arial"/>
        <family val="2"/>
      </rPr>
      <t>3, 4</t>
    </r>
  </si>
  <si>
    <r>
      <t xml:space="preserve">Rendement de l’actif moyen </t>
    </r>
    <r>
      <rPr>
        <vertAlign val="superscript"/>
        <sz val="7.5"/>
        <color rgb="FFAF0B1C"/>
        <rFont val="Arial"/>
        <family val="2"/>
      </rPr>
      <t>4</t>
    </r>
  </si>
  <si>
    <r>
      <t xml:space="preserve">Marge d’intérêts nette sur l’actif productif d’intérêts moyen </t>
    </r>
    <r>
      <rPr>
        <vertAlign val="superscript"/>
        <sz val="7.5"/>
        <color rgb="FFAF0B1C"/>
        <rFont val="Arial"/>
        <family val="2"/>
      </rPr>
      <t>3</t>
    </r>
  </si>
  <si>
    <r>
      <t xml:space="preserve">Rendement des capitaux propres applicables aux porteurs 
     d’actions ordinaires ajusté </t>
    </r>
    <r>
      <rPr>
        <vertAlign val="superscript"/>
        <sz val="7.5"/>
        <color rgb="FFAF0B1C"/>
        <rFont val="Arial"/>
        <family val="2"/>
      </rPr>
      <t>1</t>
    </r>
  </si>
  <si>
    <r>
      <t>Coefficient des pertes sur créances</t>
    </r>
    <r>
      <rPr>
        <vertAlign val="superscript"/>
        <sz val="7.5"/>
        <color rgb="FFAF0B1C"/>
        <rFont val="Arial"/>
        <family val="2"/>
      </rPr>
      <t xml:space="preserve"> 2</t>
    </r>
  </si>
  <si>
    <r>
      <t xml:space="preserve">Coefficient d’efficacité ajusté </t>
    </r>
    <r>
      <rPr>
        <vertAlign val="superscript"/>
        <sz val="7.5"/>
        <color rgb="FFAF0B1C"/>
        <rFont val="Arial"/>
        <family val="2"/>
      </rPr>
      <t>1</t>
    </r>
  </si>
  <si>
    <t>Ratio des fonds propres de première catégorie sous 
     forme d’actions ordinaires</t>
  </si>
  <si>
    <t>Capitaux propres moyens applicables aux porteurs 
     d’actions ordinaires</t>
  </si>
  <si>
    <t>Capitaux propres applicables aux porteurs d’actions 
     ordinaires</t>
  </si>
  <si>
    <r>
      <t xml:space="preserve">Actif productif d’intérêts moyen </t>
    </r>
    <r>
      <rPr>
        <vertAlign val="superscript"/>
        <sz val="7.5"/>
        <color rgb="FFAF0B1C"/>
        <rFont val="Arial"/>
        <family val="2"/>
      </rPr>
      <t>3</t>
    </r>
  </si>
  <si>
    <t>Produits tirés des entreprises associées et des coentreprises comptabilisées selon la méthode de la 
     mise en équivalence</t>
  </si>
  <si>
    <r>
      <t xml:space="preserve">Location, entretien et amortissement des coûts liés aux logiciels </t>
    </r>
    <r>
      <rPr>
        <vertAlign val="superscript"/>
        <sz val="7.5"/>
        <color rgb="FFAF0B1C"/>
        <rFont val="Arial"/>
        <family val="2"/>
      </rPr>
      <t>1</t>
    </r>
  </si>
  <si>
    <r>
      <rPr>
        <b/>
        <sz val="8"/>
        <rFont val="Arial"/>
        <family val="2"/>
      </rPr>
      <t>Marchés des capitaux</t>
    </r>
    <r>
      <rPr>
        <sz val="8"/>
        <rFont val="Arial"/>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</si>
  <si>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t xml:space="preserve">Profit économique </t>
    </r>
    <r>
      <rPr>
        <vertAlign val="superscript"/>
        <sz val="7.5"/>
        <color rgb="FFAF0B1C"/>
        <rFont val="Arial"/>
        <family val="2"/>
      </rPr>
      <t>5</t>
    </r>
  </si>
  <si>
    <r>
      <t xml:space="preserve">Charge au titre du capital économique </t>
    </r>
    <r>
      <rPr>
        <vertAlign val="superscript"/>
        <sz val="7.5"/>
        <color rgb="FFAF0B1C"/>
        <rFont val="Arial"/>
        <family val="2"/>
      </rPr>
      <t>5</t>
    </r>
  </si>
  <si>
    <r>
      <t xml:space="preserve">Rendement des capitaux propres </t>
    </r>
    <r>
      <rPr>
        <vertAlign val="superscript"/>
        <sz val="7.5"/>
        <color rgb="FFAF0B1C"/>
        <rFont val="Arial"/>
        <family val="2"/>
      </rPr>
      <t>5</t>
    </r>
  </si>
  <si>
    <r>
      <t xml:space="preserve">Marge d’intérêts nette sur l’actif productif d’intérêts moyen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</si>
  <si>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5</t>
    </r>
  </si>
  <si>
    <r>
      <t xml:space="preserve">Actif productif d’intérêts </t>
    </r>
    <r>
      <rPr>
        <vertAlign val="superscript"/>
        <sz val="7.5"/>
        <color rgb="FFAF0B1C"/>
        <rFont val="Arial"/>
        <family val="2"/>
      </rPr>
      <t>4</t>
    </r>
  </si>
  <si>
    <r>
      <t>Soldes moyens</t>
    </r>
    <r>
      <rPr>
        <vertAlign val="superscript"/>
        <sz val="7.5"/>
        <color rgb="FFAF0B1C"/>
        <rFont val="Arial"/>
        <family val="2"/>
      </rPr>
      <t xml:space="preserve"> 3</t>
    </r>
  </si>
  <si>
    <r>
      <t xml:space="preserve">Produits intersectoriels </t>
    </r>
    <r>
      <rPr>
        <vertAlign val="superscript"/>
        <sz val="7.5"/>
        <color rgb="FFAF0B1C"/>
        <rFont val="Arial"/>
        <family val="2"/>
      </rPr>
      <t>2</t>
    </r>
  </si>
  <si>
    <r>
      <t xml:space="preserve">Biens sous gestion </t>
    </r>
    <r>
      <rPr>
        <vertAlign val="superscript"/>
        <sz val="7"/>
        <color rgb="FFAF0B1C"/>
        <rFont val="Arial"/>
        <family val="2"/>
      </rPr>
      <t>7</t>
    </r>
  </si>
  <si>
    <r>
      <t xml:space="preserve">Biens administrés </t>
    </r>
    <r>
      <rPr>
        <vertAlign val="superscript"/>
        <sz val="7"/>
        <color rgb="FFAF0B1C"/>
        <rFont val="Arial"/>
        <family val="2"/>
      </rPr>
      <t>7</t>
    </r>
  </si>
  <si>
    <r>
      <t xml:space="preserve">Profit économique </t>
    </r>
    <r>
      <rPr>
        <vertAlign val="superscript"/>
        <sz val="7"/>
        <color rgb="FFAF0B1C"/>
        <rFont val="Arial"/>
        <family val="2"/>
      </rPr>
      <t>6</t>
    </r>
  </si>
  <si>
    <r>
      <t xml:space="preserve">Charge au titre du capital économique </t>
    </r>
    <r>
      <rPr>
        <vertAlign val="superscript"/>
        <sz val="7"/>
        <color rgb="FFAF0B1C"/>
        <rFont val="Arial"/>
        <family val="2"/>
      </rPr>
      <t>6</t>
    </r>
  </si>
  <si>
    <r>
      <t xml:space="preserve">Rendement des capitaux propres </t>
    </r>
    <r>
      <rPr>
        <vertAlign val="superscript"/>
        <sz val="7"/>
        <color rgb="FFAF0B1C"/>
        <rFont val="Arial"/>
        <family val="2"/>
      </rPr>
      <t>6</t>
    </r>
  </si>
  <si>
    <r>
      <t xml:space="preserve">Marge d’intérêts nette sur l’actif productif d’intérêts moyen </t>
    </r>
    <r>
      <rPr>
        <vertAlign val="superscript"/>
        <sz val="7"/>
        <color rgb="FFAF0B1C"/>
        <rFont val="Arial"/>
        <family val="2"/>
      </rPr>
      <t>5</t>
    </r>
  </si>
  <si>
    <r>
      <t xml:space="preserve">Capitaux propres applicables aux porteurs d’actions ordinaires </t>
    </r>
    <r>
      <rPr>
        <vertAlign val="superscript"/>
        <sz val="7"/>
        <color rgb="FFAF0B1C"/>
        <rFont val="Arial"/>
        <family val="2"/>
      </rPr>
      <t>6</t>
    </r>
  </si>
  <si>
    <r>
      <t>Actif productif d’intérêts</t>
    </r>
    <r>
      <rPr>
        <vertAlign val="superscript"/>
        <sz val="7"/>
        <color rgb="FFAF0B1C"/>
        <rFont val="Arial"/>
        <family val="2"/>
      </rPr>
      <t xml:space="preserve"> 5</t>
    </r>
  </si>
  <si>
    <r>
      <t xml:space="preserve">Soldes moyens </t>
    </r>
    <r>
      <rPr>
        <vertAlign val="superscript"/>
        <sz val="7"/>
        <color rgb="FFAF0B1C"/>
        <rFont val="Arial"/>
        <family val="2"/>
      </rPr>
      <t>3</t>
    </r>
  </si>
  <si>
    <r>
      <t xml:space="preserve">Produits intersectoriels </t>
    </r>
    <r>
      <rPr>
        <vertAlign val="superscript"/>
        <sz val="7"/>
        <color rgb="FFAF0B1C"/>
        <rFont val="Arial"/>
        <family val="2"/>
      </rPr>
      <t>2</t>
    </r>
  </si>
  <si>
    <t>Total de la dotation à (reprise sur) la provision pour pertes 
     sur créances</t>
  </si>
  <si>
    <r>
      <t xml:space="preserve">Profit économique </t>
    </r>
    <r>
      <rPr>
        <vertAlign val="superscript"/>
        <sz val="7.5"/>
        <color rgb="FFAF0B1C"/>
        <rFont val="Arial"/>
        <family val="2"/>
      </rPr>
      <t>4</t>
    </r>
  </si>
  <si>
    <r>
      <t xml:space="preserve">Charge au titre du capital économique </t>
    </r>
    <r>
      <rPr>
        <vertAlign val="superscript"/>
        <sz val="7.5"/>
        <color rgb="FFAF0B1C"/>
        <rFont val="Arial"/>
        <family val="2"/>
      </rPr>
      <t>4</t>
    </r>
  </si>
  <si>
    <r>
      <t xml:space="preserve">Rendement des capitaux propres </t>
    </r>
    <r>
      <rPr>
        <vertAlign val="superscript"/>
        <sz val="7.5"/>
        <color rgb="FFAF0B1C"/>
        <rFont val="Arial"/>
        <family val="2"/>
      </rPr>
      <t>4</t>
    </r>
  </si>
  <si>
    <r>
      <t xml:space="preserve">Capitaux propres applicables aux porteurs d’actions ordinaires </t>
    </r>
    <r>
      <rPr>
        <vertAlign val="superscript"/>
        <sz val="7.5"/>
        <color rgb="FFAF0B1C"/>
        <rFont val="Arial"/>
        <family val="2"/>
      </rPr>
      <t>4</t>
    </r>
  </si>
  <si>
    <r>
      <t xml:space="preserve">Produits intersectoriels </t>
    </r>
    <r>
      <rPr>
        <vertAlign val="superscript"/>
        <sz val="7.5"/>
        <color rgb="FFAF0B1C"/>
        <rFont val="Arial"/>
        <family val="2"/>
      </rPr>
      <t>3</t>
    </r>
  </si>
  <si>
    <r>
      <t xml:space="preserve">Produits nets d’intérêts </t>
    </r>
    <r>
      <rPr>
        <vertAlign val="superscript"/>
        <sz val="7.5"/>
        <color rgb="FFAF0B1C"/>
        <rFont val="Arial"/>
        <family val="2"/>
      </rPr>
      <t>1</t>
    </r>
  </si>
  <si>
    <r>
      <t xml:space="preserve">Total des produits </t>
    </r>
    <r>
      <rPr>
        <vertAlign val="superscript"/>
        <sz val="7.5"/>
        <color rgb="FFAF0B1C"/>
        <rFont val="Arial"/>
        <family val="2"/>
      </rPr>
      <t>1</t>
    </r>
  </si>
  <si>
    <r>
      <t xml:space="preserve">Impôt sur le résultat </t>
    </r>
    <r>
      <rPr>
        <vertAlign val="superscript"/>
        <sz val="7.5"/>
        <color rgb="FFAF0B1C"/>
        <rFont val="Arial"/>
        <family val="2"/>
      </rPr>
      <t>1</t>
    </r>
  </si>
  <si>
    <r>
      <t xml:space="preserve">Produits (pertes) d’intérêts net(te)s </t>
    </r>
    <r>
      <rPr>
        <vertAlign val="superscript"/>
        <sz val="7.5"/>
        <color rgb="FFAF0B1C"/>
        <rFont val="Arial"/>
        <family val="2"/>
      </rPr>
      <t>1</t>
    </r>
  </si>
  <si>
    <r>
      <t xml:space="preserve">Biens administrés </t>
    </r>
    <r>
      <rPr>
        <vertAlign val="superscript"/>
        <sz val="7.5"/>
        <color rgb="FFAF0B1C"/>
        <rFont val="Arial"/>
        <family val="2"/>
      </rPr>
      <t>3</t>
    </r>
  </si>
  <si>
    <r>
      <t xml:space="preserve">Institutions </t>
    </r>
    <r>
      <rPr>
        <vertAlign val="superscript"/>
        <sz val="7.5"/>
        <color rgb="FFAF0B1C"/>
        <rFont val="Arial"/>
        <family val="2"/>
      </rPr>
      <t>4</t>
    </r>
  </si>
  <si>
    <r>
      <t xml:space="preserve">Biens sous gestion </t>
    </r>
    <r>
      <rPr>
        <vertAlign val="superscript"/>
        <sz val="7.5"/>
        <color rgb="FFAF0B1C"/>
        <rFont val="Arial"/>
        <family val="2"/>
      </rPr>
      <t>3</t>
    </r>
  </si>
  <si>
    <t xml:space="preserve">Produits autres que d’intérêts – instruments financiers détenus à des </t>
  </si>
  <si>
    <t>fins autres que de négociation évalués/désignés à la JVRN</t>
  </si>
  <si>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</si>
  <si>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</si>
  <si>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</si>
  <si>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</si>
  <si>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</si>
  <si>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 xml:space="preserve">Divers </t>
    </r>
    <r>
      <rPr>
        <vertAlign val="superscript"/>
        <sz val="8"/>
        <color rgb="FFAF0B1C"/>
        <rFont val="Arial"/>
        <family val="2"/>
      </rPr>
      <t>5</t>
    </r>
  </si>
  <si>
    <r>
      <t xml:space="preserve">Produits tirés des opérations de change autres que de négociation </t>
    </r>
    <r>
      <rPr>
        <vertAlign val="superscript"/>
        <sz val="8"/>
        <color rgb="FFAF0B1C"/>
        <rFont val="Arial"/>
        <family val="2"/>
      </rPr>
      <t>6</t>
    </r>
  </si>
  <si>
    <t>Placements dans des entreprises associées et des coentreprises 
     comptabilisées selon la méthode de la mise en équivalence</t>
  </si>
  <si>
    <t>Autres éléments du résultat global, nets de l’impôt sur le résultat, qui pourraient faire l’objet d’un 
     reclassement subséquent en résultat net</t>
  </si>
  <si>
    <t>Variation nette des titres de créance évalués à la JVAERG (quatrième trimestre de 2017 et trimestres précédents : 
     titres de créances et titres de participation disponibles à la vente)</t>
  </si>
  <si>
    <t>Autres éléments du résultat global, nets de l’impôt sur le résultat, qui ne pourraient pas faire l’objet d’un reclassement 
     subséquent en résultat net</t>
  </si>
  <si>
    <t>Reclassement en résultat net de (profits nets) pertes nettes sur transactions de couverture sur investissements 
     dans des établissements à l’étranger</t>
  </si>
  <si>
    <r>
      <t>Incidence de l’adoption de l’IFRS 9 au 1</t>
    </r>
    <r>
      <rPr>
        <vertAlign val="superscript"/>
        <sz val="7.5"/>
        <rFont val="Arial"/>
        <family val="2"/>
      </rPr>
      <t>er</t>
    </r>
    <r>
      <rPr>
        <sz val="7.5"/>
        <rFont val="Arial"/>
        <family val="2"/>
      </rPr>
      <t xml:space="preserve"> novembre 2017</t>
    </r>
  </si>
  <si>
    <t>Cumul des autres éléments du résultat global, nets de l’impôt sur le résultat, qui pourraient faire l’objet 
     d’un reclassement en résultat net</t>
  </si>
  <si>
    <t xml:space="preserve">Total des prêts aux entreprises et aux gouvernements, y compris les 
     acceptations, montant net </t>
  </si>
  <si>
    <r>
      <t xml:space="preserve">Total de la provision pour pertes sur créances des prêts douteux à la consommation </t>
    </r>
    <r>
      <rPr>
        <vertAlign val="superscript"/>
        <sz val="7"/>
        <color rgb="FFAF0B1C"/>
        <rFont val="Arial"/>
        <family val="2"/>
      </rPr>
      <t>1</t>
    </r>
  </si>
  <si>
    <t xml:space="preserve">Provision pour pertes sur créances de premier et de deuxième stades (quatrième trimestre de 2017 et </t>
  </si>
  <si>
    <t>trimestres précédents : provision collective pour pertes sur créances subies, mais non encore décelées)</t>
  </si>
  <si>
    <r>
      <t xml:space="preserve">Total de la provision pour pertes sur créances des prêts douteux </t>
    </r>
    <r>
      <rPr>
        <vertAlign val="superscript"/>
        <sz val="7"/>
        <color rgb="FFAF0B1C"/>
        <rFont val="Arial"/>
        <family val="2"/>
      </rPr>
      <t>1</t>
    </r>
  </si>
  <si>
    <t>Provision pour pertes sur créances de premier et de 
     deuxième stades</t>
  </si>
  <si>
    <r>
      <t xml:space="preserve">Prêts à la consommation </t>
    </r>
    <r>
      <rPr>
        <vertAlign val="superscript"/>
        <sz val="7"/>
        <color rgb="FFAF0B1C"/>
        <rFont val="Arial"/>
        <family val="2"/>
      </rPr>
      <t>2</t>
    </r>
  </si>
  <si>
    <r>
      <t xml:space="preserve">Remboursements nets </t>
    </r>
    <r>
      <rPr>
        <vertAlign val="superscript"/>
        <sz val="7"/>
        <color rgb="FFAF0B1C"/>
        <rFont val="Arial"/>
        <family val="2"/>
      </rPr>
      <t>3</t>
    </r>
  </si>
  <si>
    <r>
      <t xml:space="preserve">Total de la dotation à la provision pour pertes sur créances des prêts douteux aux entreprises et aux gouvernements </t>
    </r>
    <r>
      <rPr>
        <vertAlign val="superscript"/>
        <sz val="7"/>
        <color rgb="FFAF0B1C"/>
        <rFont val="Arial"/>
        <family val="2"/>
      </rPr>
      <t>2</t>
    </r>
  </si>
  <si>
    <r>
      <t xml:space="preserve">Total de la dotation à la provision pour pertes sur créances des prêts douteux à la consommation </t>
    </r>
    <r>
      <rPr>
        <vertAlign val="superscript"/>
        <sz val="7"/>
        <color rgb="FFAF0B1C"/>
        <rFont val="Arial"/>
        <family val="2"/>
      </rPr>
      <t>2</t>
    </r>
  </si>
  <si>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</si>
  <si>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</si>
  <si>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</si>
  <si>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</si>
  <si>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</si>
  <si>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</si>
  <si>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</si>
  <si>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r>
      <t xml:space="preserve">Dérivés de gré à gré </t>
    </r>
    <r>
      <rPr>
        <vertAlign val="superscript"/>
        <sz val="6"/>
        <color rgb="FFAF0B1C"/>
        <rFont val="Arial"/>
        <family val="2"/>
      </rPr>
      <t>2</t>
    </r>
  </si>
  <si>
    <t xml:space="preserve"> valeurs mobilières</t>
  </si>
  <si>
    <t>(comprend les</t>
  </si>
  <si>
    <t>Engagements liés à des valeurs vendues en vertu de mises en pension 
     de titres</t>
  </si>
  <si>
    <t>JVAERG (quatrième trimestre de 2017 et trimestres
précédents : valeurs disponibles à la vente)</t>
  </si>
  <si>
    <r>
      <t xml:space="preserve">Total de la juste valeur </t>
    </r>
    <r>
      <rPr>
        <vertAlign val="superscript"/>
        <sz val="7.5"/>
        <color rgb="FFAF0B1C"/>
        <rFont val="Arial"/>
        <family val="2"/>
      </rPr>
      <t>1</t>
    </r>
  </si>
  <si>
    <t>Honoraires et charges liés au lancement de Financière Simplii et radiation connexe de Services financiers le 
     Choix du Président</t>
  </si>
  <si>
    <t xml:space="preserve">Trésorerie, dépôts auprès d’autres banques et valeurs 
     mobilières </t>
  </si>
  <si>
    <t xml:space="preserve">Profits (pertes) sur les instruments financiers évalués/désignés à la juste valeur par le biais du résultat </t>
  </si>
  <si>
    <r>
      <t xml:space="preserve">Actif productif d’intérêts moyen </t>
    </r>
    <r>
      <rPr>
        <vertAlign val="superscript"/>
        <sz val="7"/>
        <color rgb="FFAF0B1C"/>
        <rFont val="Arial"/>
        <family val="2"/>
      </rPr>
      <t>1</t>
    </r>
  </si>
  <si>
    <r>
      <t xml:space="preserve">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</si>
  <si>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</si>
  <si>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t xml:space="preserve">Facilités de crédit inutilisées et autres expositions hors bilan </t>
  </si>
  <si>
    <r>
      <t xml:space="preserve">Facilités de crédit inutilisées et autres expositions hors bilan  </t>
    </r>
    <r>
      <rPr>
        <vertAlign val="superscript"/>
        <sz val="8"/>
        <color rgb="FFAF0B1C"/>
        <rFont val="Arial"/>
        <family val="2"/>
      </rPr>
      <t>1</t>
    </r>
  </si>
  <si>
    <t>Impôt sur le résultat attribué à chacune des composantes des autres éléments du 
   résultat global</t>
  </si>
  <si>
    <t xml:space="preserve">Juste valeur des titres de créance et des titres de participation évaluée à la juste valeur par le </t>
  </si>
  <si>
    <r>
      <t xml:space="preserve">Nous avons adopté l’IFRS 9 </t>
    </r>
    <r>
      <rPr>
        <i/>
        <sz val="7"/>
        <rFont val="Arial"/>
        <family val="2"/>
      </rPr>
      <t>Instruments financiers</t>
    </r>
    <r>
      <rPr>
        <sz val="7"/>
        <rFont val="Arial"/>
        <family val="2"/>
      </rPr>
      <t xml:space="preserve"> (IFRS 9) le 1</t>
    </r>
    <r>
      <rPr>
        <vertAlign val="superscript"/>
        <sz val="7"/>
        <rFont val="Arial"/>
        <family val="2"/>
      </rPr>
      <t>er</t>
    </r>
    <r>
      <rPr>
        <sz val="7"/>
        <rFont val="Arial"/>
        <family val="2"/>
      </rPr>
      <t xml:space="preserve"> novembre 2017. Comme l’autorise la norme, les montants des périodes précédentes n’ont pas été retraités.</t>
    </r>
  </si>
  <si>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</si>
  <si>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</si>
  <si>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r>
      <t xml:space="preserve">Résultats financiers </t>
    </r>
    <r>
      <rPr>
        <sz val="7.5"/>
        <rFont val="Arial"/>
        <family val="2"/>
      </rPr>
      <t>(en millions de dollars)</t>
    </r>
  </si>
  <si>
    <t>Mesures de qualité du bilan (méthode tout compris)</t>
  </si>
  <si>
    <t>APR aux fins des fonds propres de première catégorie 
   sous forme d’actions ordinaires</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</si>
  <si>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 pour les personnes dont la rémunération est comprise à la ligne Salaires et avantages du personnel du compte de résultat consolidé.</t>
  </si>
  <si>
    <r>
      <t>La CIBC compte quatre unités d’exploitation stratégique</t>
    </r>
    <r>
      <rPr>
        <b/>
        <sz val="8"/>
        <rFont val="Arial"/>
        <family val="2"/>
      </rPr>
      <t xml:space="preserve"> :</t>
    </r>
  </si>
  <si>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</si>
  <si>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</si>
  <si>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</si>
  <si>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r>
      <t xml:space="preserve">Total des autres éléments du résultat global </t>
    </r>
    <r>
      <rPr>
        <vertAlign val="superscript"/>
        <sz val="7"/>
        <color rgb="FFAF0B1C"/>
        <rFont val="Arial"/>
        <family val="2"/>
      </rPr>
      <t>1</t>
    </r>
  </si>
  <si>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</si>
  <si>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</si>
  <si>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DOUTEUX BRUTS </t>
    </r>
    <r>
      <rPr>
        <vertAlign val="superscript"/>
        <sz val="13"/>
        <color rgb="FFFFFFFF"/>
        <rFont val="Arial"/>
        <family val="2"/>
      </rPr>
      <t>1</t>
    </r>
  </si>
  <si>
    <r>
      <t xml:space="preserve">PRÊTS DOUTEUX NETS </t>
    </r>
    <r>
      <rPr>
        <vertAlign val="superscript"/>
        <sz val="13"/>
        <color rgb="FFFFFFFF"/>
        <rFont val="Arial"/>
        <family val="2"/>
      </rPr>
      <t>1, 2</t>
    </r>
  </si>
  <si>
    <r>
      <t xml:space="preserve">MODIFICATIONS DES PRÊTS DOUTEUX BRUTS </t>
    </r>
    <r>
      <rPr>
        <vertAlign val="superscript"/>
        <sz val="13"/>
        <color rgb="FFFFFFFF"/>
        <rFont val="Arial"/>
        <family val="2"/>
      </rPr>
      <t>1</t>
    </r>
  </si>
  <si>
    <t>Les prêts en souffrance sont des prêts dont le remboursement du principal ou le paiement des intérêts est en souffrance aux termes du contrat.</t>
  </si>
  <si>
    <r>
      <t xml:space="preserve">PRÊTS EN SOUFFRANCE, MAIS NON DOUTEUX </t>
    </r>
    <r>
      <rPr>
        <vertAlign val="superscript"/>
        <sz val="13"/>
        <color rgb="FFFFFFFF"/>
        <rFont val="Arial"/>
        <family val="2"/>
      </rPr>
      <t>2, 3</t>
    </r>
  </si>
  <si>
    <t>Prêts douteux et acceptations nets/prêts et acceptations nets</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</si>
  <si>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</si>
  <si>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</si>
  <si>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</si>
  <si>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</si>
  <si>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</si>
  <si>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</si>
  <si>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r>
      <t>Divers</t>
    </r>
    <r>
      <rPr>
        <sz val="7.5"/>
        <rFont val="Arial"/>
        <family val="2"/>
      </rPr>
      <t xml:space="preserve"> </t>
    </r>
    <r>
      <rPr>
        <vertAlign val="superscript"/>
        <sz val="7.5"/>
        <color rgb="FFAF0B1C"/>
        <rFont val="Arial"/>
        <family val="2"/>
      </rPr>
      <t>2</t>
    </r>
  </si>
  <si>
    <t>Juste
valeur</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</si>
  <si>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</si>
  <si>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IMPÔT SUR LE RÉSULTAT ATTRIBUÉ À CHACUNE DES COMPOSANTES DES AUTRES ÉLÉMENTS DU RÉSULTAT GLOBAL</t>
  </si>
  <si>
    <t>1 - 5
ans</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</si>
  <si>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</si>
  <si>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</si>
  <si>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</si>
  <si>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</si>
  <si>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</si>
  <si>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r>
      <t xml:space="preserve">Provision pour pertes sur créances/prêts douteux et acceptations bruts (PDAB) – par
     secteur et total </t>
    </r>
    <r>
      <rPr>
        <vertAlign val="superscript"/>
        <sz val="8"/>
        <color rgb="FFAF0B1C"/>
        <rFont val="Arial"/>
        <family val="2"/>
      </rPr>
      <t>1</t>
    </r>
  </si>
  <si>
    <t>T2/18</t>
  </si>
  <si>
    <t>Rapprochement des mesures non conformes aux PCGR</t>
  </si>
  <si>
    <t xml:space="preserve">     et des mesures conformes aux PCGR</t>
  </si>
  <si>
    <r>
      <t xml:space="preserve">Rendement des capitaux propres applicables aux porteurs d’actions
     ordinaires ajusté </t>
    </r>
    <r>
      <rPr>
        <vertAlign val="superscript"/>
        <sz val="7"/>
        <color rgb="FFAF0B1C"/>
        <rFont val="Arial"/>
        <family val="2"/>
      </rPr>
      <t>1</t>
    </r>
  </si>
  <si>
    <t>Profit à la vente de notre participation minoritaire dans American Century Investments (ACI), net 
     des coûts de transaction connexes</t>
  </si>
  <si>
    <t xml:space="preserve">Coûts de transaction et coûts connexes à l’intégration et ajustements selon la méthode de l’acquisition </t>
  </si>
  <si>
    <r>
      <t xml:space="preserve">liés à l’acquisition de The PrivateBank et Geneva Advisors </t>
    </r>
    <r>
      <rPr>
        <vertAlign val="superscript"/>
        <sz val="7.5"/>
        <color rgb="FFAF0B1C"/>
        <rFont val="Arial"/>
        <family val="2"/>
      </rPr>
      <t>2</t>
    </r>
  </si>
  <si>
    <t>2018</t>
  </si>
  <si>
    <t>Résultat net applicable aux participations ne donnant 
     pas le contrôle</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</si>
  <si>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</si>
  <si>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</si>
  <si>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</si>
  <si>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s.o</t>
  </si>
  <si>
    <t>Profits nets (pertes nettes) au titre des régimes d’avantages postérieurs à
      l’emploi à prestations définies</t>
  </si>
  <si>
    <t>Cumul des autres éléments du résultat global, nets de l’impôt sur le résultat, qui ne pourraient pas 
     faire l’objet d’un reclassement subséquent en résultat net</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</si>
  <si>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</si>
  <si>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</si>
  <si>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</si>
  <si>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 l’écart de change</t>
  </si>
  <si>
    <r>
      <t xml:space="preserve">     Incidence de l’adoption de l’IFRS 9 au 1</t>
    </r>
    <r>
      <rPr>
        <vertAlign val="superscript"/>
        <sz val="7.5"/>
        <rFont val="Arial"/>
        <family val="2"/>
      </rPr>
      <t>er</t>
    </r>
    <r>
      <rPr>
        <sz val="7.5"/>
        <rFont val="Arial"/>
        <family val="2"/>
      </rPr>
      <t xml:space="preserve"> novembre 2017</t>
    </r>
  </si>
  <si>
    <t xml:space="preserve">     Variation nette des valeurs évaluées à la JVAERG</t>
  </si>
  <si>
    <t xml:space="preserve">     Variation nette des couvertures de flux de trésorerie</t>
  </si>
  <si>
    <t xml:space="preserve">     Variation nette au titre des régimes d’avantages postérieurs à l’emploi à prestations définies</t>
  </si>
  <si>
    <t xml:space="preserve">     Variation nette attribuable aux variations du risque de crédit</t>
  </si>
  <si>
    <t xml:space="preserve">     Profits nets (pertes nettes) sur les titres de participation désignés à la JVAERG</t>
  </si>
  <si>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</si>
  <si>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</si>
  <si>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</si>
  <si>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</si>
  <si>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</si>
  <si>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</si>
  <si>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</si>
  <si>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</si>
  <si>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</si>
  <si>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</si>
  <si>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Immobilier et construction</t>
  </si>
  <si>
    <t xml:space="preserve">     Agriculture</t>
  </si>
  <si>
    <t xml:space="preserve">     Pétrole et gaz</t>
  </si>
  <si>
    <t xml:space="preserve">     Mines</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</si>
  <si>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</si>
  <si>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</si>
  <si>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</si>
  <si>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</si>
  <si>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</si>
  <si>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</si>
  <si>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Éducation, soins de santé et services sociaux</t>
  </si>
  <si>
    <t xml:space="preserve">     Prêts à la consommation</t>
  </si>
  <si>
    <t xml:space="preserve">     Canada</t>
  </si>
  <si>
    <t xml:space="preserve">     États-Unis</t>
  </si>
  <si>
    <t xml:space="preserve">     Autres pays</t>
  </si>
  <si>
    <t xml:space="preserve">     Entreprises et gouvernements</t>
  </si>
  <si>
    <r>
      <t xml:space="preserve">     Incidence de l’adoption de l’IFRS 9 au 1</t>
    </r>
    <r>
      <rPr>
        <vertAlign val="superscript"/>
        <sz val="7"/>
        <rFont val="Arial"/>
        <family val="2"/>
      </rPr>
      <t>er</t>
    </r>
    <r>
      <rPr>
        <sz val="7"/>
        <rFont val="Arial"/>
        <family val="2"/>
      </rPr>
      <t xml:space="preserve"> novembre 2017</t>
    </r>
  </si>
  <si>
    <r>
      <t xml:space="preserve">       Incidence de l’adoption de l’IFRS 9 au 1</t>
    </r>
    <r>
      <rPr>
        <vertAlign val="superscript"/>
        <sz val="7"/>
        <rFont val="Arial"/>
        <family val="2"/>
      </rPr>
      <t>er</t>
    </r>
    <r>
      <rPr>
        <sz val="7"/>
        <rFont val="Arial"/>
        <family val="2"/>
      </rPr>
      <t xml:space="preserve"> novembre 2017</t>
    </r>
  </si>
  <si>
    <t>Total de la dotation à la provision pour pertes sur créances – premier et deuxième stades 
     (quatrième trimestre de 2017 et trimestres précédents : subies, mais non encore décelées)</t>
  </si>
  <si>
    <r>
      <t xml:space="preserve">Produits tirés des opérations de change autres que de négociation </t>
    </r>
    <r>
      <rPr>
        <vertAlign val="superscript"/>
        <sz val="7"/>
        <color rgb="FFAF0B1C"/>
        <rFont val="Arial"/>
        <family val="2"/>
      </rPr>
      <t>2</t>
    </r>
  </si>
  <si>
    <r>
      <t xml:space="preserve">Total des produits </t>
    </r>
    <r>
      <rPr>
        <vertAlign val="superscript"/>
        <sz val="7"/>
        <color rgb="FFAF0B1C"/>
        <rFont val="Arial"/>
        <family val="2"/>
      </rPr>
      <t>2</t>
    </r>
  </si>
  <si>
    <r>
      <t xml:space="preserve">Impôt sur le résultat  </t>
    </r>
    <r>
      <rPr>
        <vertAlign val="superscript"/>
        <sz val="7"/>
        <color rgb="FFAF0B1C"/>
        <rFont val="Arial"/>
        <family val="2"/>
      </rPr>
      <t>2</t>
    </r>
  </si>
  <si>
    <r>
      <t xml:space="preserve">Total des produits  </t>
    </r>
    <r>
      <rPr>
        <vertAlign val="superscript"/>
        <sz val="7"/>
        <color rgb="FFAF0B1C"/>
        <rFont val="Arial"/>
        <family val="2"/>
      </rPr>
      <t>2</t>
    </r>
  </si>
  <si>
    <r>
      <t xml:space="preserve">Produits nets d’intérêts </t>
    </r>
    <r>
      <rPr>
        <vertAlign val="superscript"/>
        <sz val="7"/>
        <color rgb="FFAF0B1C"/>
        <rFont val="Arial"/>
        <family val="2"/>
      </rPr>
      <t>2</t>
    </r>
  </si>
  <si>
    <r>
      <t xml:space="preserve">Soldes moyens </t>
    </r>
    <r>
      <rPr>
        <vertAlign val="superscript"/>
        <sz val="7"/>
        <color rgb="FFAF0B1C"/>
        <rFont val="Arial"/>
        <family val="2"/>
      </rPr>
      <t>4</t>
    </r>
  </si>
  <si>
    <r>
      <t xml:space="preserve">Actif productif d’intérêts </t>
    </r>
    <r>
      <rPr>
        <vertAlign val="superscript"/>
        <sz val="7"/>
        <color rgb="FFAF0B1C"/>
        <rFont val="Arial"/>
        <family val="2"/>
      </rPr>
      <t>5</t>
    </r>
  </si>
  <si>
    <r>
      <t xml:space="preserve">Marge d’intérêts nette sur l’actif productif d’intérêts moyen  </t>
    </r>
    <r>
      <rPr>
        <vertAlign val="superscript"/>
        <sz val="7"/>
        <color rgb="FFAF0B1C"/>
        <rFont val="Arial"/>
        <family val="2"/>
      </rPr>
      <t>5</t>
    </r>
  </si>
  <si>
    <r>
      <t xml:space="preserve"> Charge au titre du capital économique </t>
    </r>
    <r>
      <rPr>
        <vertAlign val="superscript"/>
        <sz val="7"/>
        <color rgb="FFAF0B1C"/>
        <rFont val="Arial"/>
        <family val="2"/>
      </rPr>
      <t>6</t>
    </r>
  </si>
  <si>
    <r>
      <t xml:space="preserve">Impôt sur le résultat </t>
    </r>
    <r>
      <rPr>
        <vertAlign val="superscript"/>
        <sz val="7"/>
        <color rgb="FFAF0B1C"/>
        <rFont val="Arial"/>
        <family val="2"/>
      </rPr>
      <t>2</t>
    </r>
  </si>
  <si>
    <r>
      <t xml:space="preserve">Valeurs mobilières </t>
    </r>
    <r>
      <rPr>
        <vertAlign val="superscript"/>
        <sz val="7"/>
        <color rgb="FFAF0B1C"/>
        <rFont val="Arial"/>
        <family val="2"/>
      </rPr>
      <t>1</t>
    </r>
  </si>
  <si>
    <r>
      <t xml:space="preserve">Actif moyen </t>
    </r>
    <r>
      <rPr>
        <vertAlign val="superscript"/>
        <sz val="7.5"/>
        <color rgb="FFAF0B1C"/>
        <rFont val="Arial"/>
        <family val="2"/>
      </rPr>
      <t>6</t>
    </r>
  </si>
  <si>
    <r>
      <t xml:space="preserve">Biens administrés  </t>
    </r>
    <r>
      <rPr>
        <vertAlign val="superscript"/>
        <sz val="7.5"/>
        <color rgb="FFAF0B1C"/>
        <rFont val="Arial"/>
        <family val="2"/>
      </rPr>
      <t>7, 8</t>
    </r>
  </si>
  <si>
    <r>
      <t xml:space="preserve">Biens sous gestion </t>
    </r>
    <r>
      <rPr>
        <vertAlign val="superscript"/>
        <sz val="7.5"/>
        <color rgb="FFAF0B1C"/>
        <rFont val="Arial"/>
        <family val="2"/>
      </rPr>
      <t>8</t>
    </r>
  </si>
  <si>
    <r>
      <t xml:space="preserve">Moyen pondéré de base </t>
    </r>
    <r>
      <rPr>
        <vertAlign val="superscript"/>
        <sz val="7.5"/>
        <color rgb="FFAF0B1C"/>
        <rFont val="Arial"/>
        <family val="2"/>
      </rPr>
      <t>5</t>
    </r>
  </si>
  <si>
    <t>Moyen pondéré dilué</t>
  </si>
  <si>
    <r>
      <t xml:space="preserve">À la fin de la période </t>
    </r>
    <r>
      <rPr>
        <vertAlign val="superscript"/>
        <sz val="7.5"/>
        <color rgb="FFAF0B1C"/>
        <rFont val="Arial"/>
        <family val="2"/>
      </rPr>
      <t>5</t>
    </r>
  </si>
  <si>
    <t>Rendement des capitaux propres applicables aux porteurs 
    d’actions ordinaires comme présenté et ajusté</t>
  </si>
  <si>
    <t>Rendement des capitaux propres applicables aux porteurs d’actions 
     ordinaires comme présenté</t>
  </si>
  <si>
    <t>Les montants des périodes précédentes ont été reclassés afin de rendre leur présentation conforme à celle adoptée pour le premier trimestre de 2018.</t>
  </si>
  <si>
    <t>Certaines informations ont été reclassées afin de se conformer à la méthode de fixation des prix de cession du fonds adoptée au premier trimestre de 2018 relativement à CIBC Bank USA.</t>
  </si>
  <si>
    <t xml:space="preserve">Certaines informations ont été reclassées afin de se conformer à la méthode de fixation des prix de cession du fonds adoptée au premier trimestre de 2018 relativement à CIBC Bank USA. </t>
  </si>
  <si>
    <t>Les montants des périodes précédentes ont été reclassées afin de rendre leur présentation conforme à celle adoptée pour le premier trimestre de 2018.</t>
  </si>
  <si>
    <r>
      <t>À compter du 1</t>
    </r>
    <r>
      <rPr>
        <vertAlign val="superscript"/>
        <sz val="6"/>
        <rFont val="Arial"/>
        <family val="2"/>
      </rPr>
      <t xml:space="preserve">er </t>
    </r>
    <r>
      <rPr>
        <sz val="6"/>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</si>
  <si>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5"/>
        <rFont val="Arial"/>
        <family val="2"/>
      </rPr>
      <t>er</t>
    </r>
    <r>
      <rPr>
        <sz val="6.5"/>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</si>
  <si>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 xml:space="preserve">Profits (pertes) sur les titres de créance évalués à la JVAERG et au coût amorti, montant net  </t>
  </si>
  <si>
    <t xml:space="preserve">Provision pour pertes sur créances de premier et de deuxième stades </t>
  </si>
  <si>
    <r>
      <t>À compter du 1</t>
    </r>
    <r>
      <rPr>
        <vertAlign val="superscript"/>
        <sz val="7"/>
        <rFont val="Arial"/>
        <family val="2"/>
      </rPr>
      <t xml:space="preserve">er </t>
    </r>
    <r>
      <rPr>
        <sz val="7"/>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</si>
  <si>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trimestres précédents : provision collective pour pertes sur créances subies, mais n’ont encore décelées</t>
  </si>
  <si>
    <r>
      <t>À compter du 1</t>
    </r>
    <r>
      <rPr>
        <vertAlign val="superscript"/>
        <sz val="6"/>
        <rFont val="Arial"/>
        <family val="2"/>
      </rPr>
      <t xml:space="preserve">er </t>
    </r>
    <r>
      <rPr>
        <sz val="6"/>
        <rFont val="Arial"/>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</si>
  <si>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Arial"/>
        <family val="2"/>
      </rPr>
      <t>er</t>
    </r>
    <r>
      <rPr>
        <sz val="6"/>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</si>
  <si>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Dotation à la provision pour pertes sur créances – premier et deuxième stades 
     (quatrième trimestre de 2017 et trimestres précédents : subies, mais non encore décelées)</t>
  </si>
  <si>
    <r>
      <t>À compter du 1</t>
    </r>
    <r>
      <rPr>
        <vertAlign val="superscript"/>
        <sz val="6"/>
        <rFont val="Arial"/>
        <family val="2"/>
      </rPr>
      <t>er</t>
    </r>
    <r>
      <rPr>
        <sz val="6"/>
        <rFont val="Arial"/>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</si>
  <si>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t xml:space="preserve">31 à </t>
  </si>
  <si>
    <t>Les coûts de transaction comprennent les frais juridiques et les autres honoraires de consultation, les coûts de financement ayant trait au financement préalable de la composante en espèces de la contrepartie de la fusion ainsi que l’ajustement aux intérêts au titre de l’obligation à payer aux actionnaires opposants. Les coûts connexes à l’intégration sont des coûts directs et marginaux engagés dans le cadre de la planification et de l’exécution de l’intégration des activités de The PrivateBank (renommée par la suite CIBC Bank USA) et de celles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t>
  </si>
  <si>
    <r>
      <t xml:space="preserve">Total des produits ajusté (BIE) </t>
    </r>
    <r>
      <rPr>
        <vertAlign val="superscript"/>
        <sz val="7"/>
        <color rgb="FFAF0B1C"/>
        <rFont val="Arial"/>
        <family val="2"/>
      </rPr>
      <t>1</t>
    </r>
  </si>
  <si>
    <t>Variation nette des titres de créance évalués à la JVAERG (quatrième trimestre de 2017 et trimestres 
     précédents : titres de créances et titres de participation disponibles à la vente)</t>
  </si>
  <si>
    <r>
      <t xml:space="preserve">net (JVRN), montant net (quatrième trimestre de 2017 et trimestres précédents : produits (pertes) 
   de négociation et profits (pertes) sur valeurs désignées à leur juste valeur, montant net) </t>
    </r>
    <r>
      <rPr>
        <vertAlign val="superscript"/>
        <sz val="7"/>
        <color rgb="FFAF0B1C"/>
        <rFont val="Arial"/>
        <family val="2"/>
      </rPr>
      <t>1</t>
    </r>
  </si>
  <si>
    <r>
      <t xml:space="preserve">(quatrième trimestre de 2017 et trimestres précédents : provision collective
   affectée aux prêts aux entreprises et aux gouvernements) </t>
    </r>
    <r>
      <rPr>
        <vertAlign val="superscript"/>
        <sz val="8"/>
        <color rgb="FFAF0B1C"/>
        <rFont val="Arial"/>
        <family val="2"/>
      </rPr>
      <t>1</t>
    </r>
  </si>
  <si>
    <t>T3/18</t>
  </si>
  <si>
    <r>
      <t xml:space="preserve">     (Profits réalisés) pertes réalisées sur les titres de participation désignés à la JVAERG 
        reclassés dans les résultats non distribués </t>
    </r>
    <r>
      <rPr>
        <vertAlign val="superscript"/>
        <sz val="7.5"/>
        <color rgb="FFAF0B1C"/>
        <rFont val="Arial"/>
        <family val="2"/>
      </rPr>
      <t>2</t>
    </r>
  </si>
  <si>
    <t xml:space="preserve">     Gouvernements</t>
  </si>
  <si>
    <t xml:space="preserve">Autre crédit personnel </t>
  </si>
  <si>
    <t xml:space="preserve">Charge de rémunération découlant des attributions fondées sur des actions 
   réglées en instruments de capitaux propres </t>
  </si>
  <si>
    <t>Exercice d’options sur actions et règlement d’autres attributions fondées sur des actions 
   réglées en instruments de capitaux propres</t>
  </si>
  <si>
    <t>(quatrième trimestre de 2017 et trimestres précédents : titres de créance
    et titres de participation disponibles à la vente)</t>
  </si>
  <si>
    <t xml:space="preserve">Titres de créance et titres de participation évalués à la </t>
  </si>
  <si>
    <t>Amy South, première vice-présidente, Relations avec les investisseurs (416) 594-7386</t>
  </si>
  <si>
    <t>Jason Patchett, premier directeur, Relations avec les investisseurs (416) 980-8691</t>
  </si>
  <si>
    <t>Particuliers</t>
  </si>
  <si>
    <t>Éléments qui ne pourraient faire l’objet d’un reclassement subséquent en résultat net</t>
  </si>
  <si>
    <t>Comprend la comptabilisation de reports en avant de pertes au titre d’écarts de change liés à l’investissement net dans des établissements à l’étranger de la CIBC qui avaient été reclassés dans les résultats non distribués au moment de notre transition aux IFRS en 2012.</t>
  </si>
  <si>
    <t>Amortissement d’immobilisations incorporelles liées aux acquisitions ou acquises</t>
  </si>
  <si>
    <t>Provision collective</t>
  </si>
  <si>
    <t>(quatrième trimestre de 2017 et trimestres précédents : profits sur valeurs disponibles à la vente, montant net)</t>
  </si>
  <si>
    <t xml:space="preserve">Engagements liés à des valeurs vendues en vertu de mises en pension de titres </t>
  </si>
  <si>
    <t xml:space="preserve">Titres de créance évalués à la JVAERG </t>
  </si>
  <si>
    <t xml:space="preserve">Titres de participation désignés à la JVAERG  </t>
  </si>
  <si>
    <t xml:space="preserve">Valeurs obligatoirement évaluées et désignées à la JVRN </t>
  </si>
  <si>
    <t xml:space="preserve">Valeurs détenues jusqu’à leur échéance </t>
  </si>
  <si>
    <t xml:space="preserve">Valeurs évaluées au coût amorti </t>
  </si>
  <si>
    <t xml:space="preserve">Valeurs du compte de négociation et valeurs désignées à leur juste valeur </t>
  </si>
  <si>
    <t xml:space="preserve">Provision pour pertes sur créances </t>
  </si>
  <si>
    <t xml:space="preserve">Engagements de clients en vertu d’acceptations </t>
  </si>
  <si>
    <t xml:space="preserve">Engagements liés à des valeurs vendues à découvert </t>
  </si>
  <si>
    <t xml:space="preserve">Garantie au comptant au titre de valeurs prêtées </t>
  </si>
  <si>
    <t>Reclassement en résultat net de (profits nets) pertes nettes sur transactions de couverture sur investissements dans
     des établissements à l’étranger</t>
  </si>
  <si>
    <t xml:space="preserve">INFORMATIONS SECTORIELLES – MARCHÉS DES CAPITAUX  </t>
  </si>
  <si>
    <t xml:space="preserve">INFORMATIONS SECTORIELLES – SIÈGE SOCIAL ET AUTRES  </t>
  </si>
  <si>
    <r>
      <t xml:space="preserve">Provision pour pertes sur créances de premier et de deuxième stades (quatrième trimestre de 2017 et 
     trimestres précédents : provision collective pour pertes sur créances) – facilités de crédit inutilisées et autres expositions hors bilan   </t>
    </r>
    <r>
      <rPr>
        <vertAlign val="superscript"/>
        <sz val="7"/>
        <color rgb="FFAF0B1C"/>
        <rFont val="Arial"/>
        <family val="2"/>
      </rPr>
      <t>2</t>
    </r>
  </si>
  <si>
    <r>
      <t xml:space="preserve">Total de la provision pour pertes sur créances des prêts douteux aux entreprises et aux gouvernements  </t>
    </r>
    <r>
      <rPr>
        <vertAlign val="superscript"/>
        <sz val="7"/>
        <color rgb="FFAF0B1C"/>
        <rFont val="Arial"/>
        <family val="2"/>
      </rPr>
      <t>1</t>
    </r>
  </si>
  <si>
    <t xml:space="preserve">Total de la provision pour pertes sur créances de premier et de deuxième stades (quatrième trimestre de 2017 et   </t>
  </si>
  <si>
    <r>
      <t xml:space="preserve">DOTATION À LA PROVISION POUR PERTES SUR CRÉANCES </t>
    </r>
    <r>
      <rPr>
        <sz val="13"/>
        <color rgb="FFFFFFFF"/>
        <rFont val="Arial"/>
        <family val="2"/>
      </rPr>
      <t xml:space="preserve"> </t>
    </r>
    <r>
      <rPr>
        <vertAlign val="superscript"/>
        <sz val="13"/>
        <color rgb="FFFFFFFF"/>
        <rFont val="Arial"/>
        <family val="2"/>
      </rPr>
      <t xml:space="preserve">1   </t>
    </r>
  </si>
  <si>
    <t xml:space="preserve">ANNEXE – SERVICES BANCAIRES PERSONNELS ET COMMERCIAUX, RÉGION DU CANADA  </t>
  </si>
  <si>
    <t>le 31 octobre 2018</t>
  </si>
  <si>
    <t>T4/18</t>
  </si>
  <si>
    <t>UNDRAWN COMMITMENTS, NET OF ALLOWANCE FOR CREDIT LOSSES</t>
  </si>
  <si>
    <t>($ millions)</t>
  </si>
  <si>
    <t>Undrawn commitments</t>
  </si>
  <si>
    <t>United States</t>
  </si>
  <si>
    <t>Other countries</t>
  </si>
  <si>
    <t>Total undrawn commitments</t>
  </si>
  <si>
    <t>Residential mortgages</t>
  </si>
  <si>
    <t>Personal</t>
  </si>
  <si>
    <t>Credit card</t>
  </si>
  <si>
    <t>Total net consumer undrawn</t>
  </si>
  <si>
    <t>Non-residential mortgages</t>
  </si>
  <si>
    <t>Financial institutions</t>
  </si>
  <si>
    <t>Retail and wholesale</t>
  </si>
  <si>
    <t>Business services</t>
  </si>
  <si>
    <t xml:space="preserve">Manufacturing - capital goods </t>
  </si>
  <si>
    <t>Manufacturing - consumer goods</t>
  </si>
  <si>
    <t>Real estate and construction</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</si>
  <si>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</si>
  <si>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</si>
  <si>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</si>
  <si>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</si>
  <si>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</si>
  <si>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</si>
  <si>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</si>
  <si>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</si>
  <si>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</si>
  <si>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</si>
  <si>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</si>
  <si>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</si>
  <si>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allocated to business and government loans)</t>
  </si>
  <si>
    <t xml:space="preserve"> 1</t>
  </si>
  <si>
    <t>Total net business and government undrawn commitments</t>
  </si>
  <si>
    <t>Total net undrawn commitments</t>
  </si>
  <si>
    <t>Stage 3 allowance for credit losses (Q4/17 and prior: individual allowance) is allocated to business and government undrawn commitments, by category above.</t>
  </si>
  <si>
    <t>à la JVRN, montant net (quatrième trimestre de 2017 et trimestres précédents :</t>
  </si>
  <si>
    <t>produits (pertes) de négociation et profits sur valeurs désignées à leur juste
     valeur, montant net</t>
  </si>
  <si>
    <t>+</t>
  </si>
  <si>
    <t>DBRS</t>
  </si>
  <si>
    <t>AA</t>
  </si>
  <si>
    <t>Fitch</t>
  </si>
  <si>
    <t>AA-</t>
  </si>
  <si>
    <t>Moody's</t>
  </si>
  <si>
    <t>Aa2</t>
  </si>
  <si>
    <t>A1</t>
  </si>
  <si>
    <t>Aa3</t>
  </si>
  <si>
    <t>S&amp;P</t>
  </si>
  <si>
    <t>A+</t>
  </si>
  <si>
    <t>AA(L)</t>
  </si>
  <si>
    <t>A2</t>
  </si>
  <si>
    <t>BBB+</t>
  </si>
  <si>
    <r>
      <t xml:space="preserve">Équivalents temps plein </t>
    </r>
    <r>
      <rPr>
        <vertAlign val="superscript"/>
        <sz val="7.5"/>
        <color rgb="FFAF0B1C"/>
        <rFont val="Arial"/>
        <family val="2"/>
      </rPr>
      <t>9</t>
    </r>
  </si>
  <si>
    <t>4</t>
  </si>
  <si>
    <r>
      <t xml:space="preserve">Entreprises et gouvernements </t>
    </r>
    <r>
      <rPr>
        <vertAlign val="superscript"/>
        <sz val="7"/>
        <color rgb="FFAF0B1C"/>
        <rFont val="Arial"/>
        <family val="2"/>
      </rPr>
      <t>4</t>
    </r>
  </si>
  <si>
    <r>
      <t xml:space="preserve">Change et autres </t>
    </r>
    <r>
      <rPr>
        <vertAlign val="superscript"/>
        <sz val="7"/>
        <color rgb="FFAF0B1C"/>
        <rFont val="Arial"/>
        <family val="2"/>
      </rPr>
      <t>1</t>
    </r>
  </si>
  <si>
    <r>
      <t xml:space="preserve"> Total de la provision à la fin de la période </t>
    </r>
    <r>
      <rPr>
        <vertAlign val="superscript"/>
        <sz val="7"/>
        <color rgb="FFAF0B1C"/>
        <rFont val="Arial"/>
        <family val="2"/>
      </rPr>
      <t>2</t>
    </r>
  </si>
  <si>
    <r>
      <t xml:space="preserve">Premier stade </t>
    </r>
    <r>
      <rPr>
        <vertAlign val="superscript"/>
        <sz val="7"/>
        <color rgb="FFAF0B1C"/>
        <rFont val="Arial"/>
        <family val="2"/>
      </rPr>
      <t>2</t>
    </r>
  </si>
  <si>
    <r>
      <t xml:space="preserve">Deuxième stade </t>
    </r>
    <r>
      <rPr>
        <vertAlign val="superscript"/>
        <sz val="7"/>
        <color rgb="FFAF0B1C"/>
        <rFont val="Arial"/>
        <family val="2"/>
      </rPr>
      <t>2</t>
    </r>
  </si>
  <si>
    <t>Compte non tenu de 60 764 actions subalternes au 31 octobre 2018 (68 084 au 31 juillet 2018).</t>
  </si>
  <si>
    <t>Au quatrième trimestre de 2018, CIBC Bank USA a contribué à hauteur de 35,2 G$ à l’actif moyen (34,1 G$ au troisième trimestre de 2018).</t>
  </si>
  <si>
    <t>Comprend un montant de 72 M$ (74 M$ au troisième trimestre de 2018) au titre de l’amortissement des coûts liés aux logiciels.</t>
  </si>
  <si>
    <t>Comprend un montant de 26 M$ (31 M$ au troisième trimestre de 2018) au titre de l’amortissement et de la perte de valeur d’autres immobilisations incorporelles.</t>
  </si>
  <si>
    <t>Les produits et l’impôt sur le résultat sont présentés sur une BIE. Par conséquent, les produits et l’impôt sur le résultat comprennent un ajustement selon la BIE de 30 M$ (43 M$ au troisième trimestre de 2018). Les montants compensatoires équivalents inclus dans les produits et l’impôt sur le résultat sont présentés dans Siège social et autres.</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</si>
  <si>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30 M$ (44 M$ au troisième trimestre de 2018).</t>
  </si>
  <si>
    <t>Comprennent un ajustement selon la BIE de 30 M$ (43 M$ au troisième trimestre de 2018).</t>
  </si>
  <si>
    <t>Comprend des pertes de 3 M$ (4 M$ de pertes au troisième trimestre de 2018) ayant trait à nos placements dans des entreprises associées et des coentreprises comptabilisées selon la méthode de la mise en équivalence.</t>
  </si>
  <si>
    <t>Comprend les justes valeurs positive et négative de respectivement 1 870 M$ (2 115 M$ au troisième trimestre de 2018) et 1 977 M$ (1 788 M$ au troisième trimestre de 2018) pour des dérivés négociés en Bourse.</t>
  </si>
  <si>
    <t>Les dérivés de gré à gré qui ne sont pas réglés par l’intermédiaire d’une chambre de compensation centrale sont composés d’un montant de 1 064,5 G$ (1 029,5 G$ au troisième trimestre de 2018) avec des contreparties ayant des ententes bidirectionnelles quant aux garanties données, de 33,8 G$ (34,1 G$ au troisième trimestre de 2018) avec des contreparties ayant des ententes unidirectionnelles quant aux garanties données, et de 185,8 G$ (180,8 G$ au troisième trimestre de 2018) avec des contreparties n’ayant pas d’ententes quant aux garanties données. Toutes les contreparties avec lesquelles nous avons des ententes unidirectionnelles quant aux garanties données sont des entités souveraines.</t>
  </si>
  <si>
    <t>Incidence après impôt des éléments d’importance sur les participations ne donnant pas le contrôle</t>
  </si>
  <si>
    <t>Incidence après impôt des éléments d’importance sur le résultat net applicable aux porteurs d’actions ordinaires</t>
  </si>
  <si>
    <r>
      <t>À compter du 1</t>
    </r>
    <r>
      <rPr>
        <vertAlign val="superscript"/>
        <sz val="6"/>
        <rFont val="Arial"/>
        <family val="2"/>
      </rPr>
      <t>er</t>
    </r>
    <r>
      <rPr>
        <sz val="6"/>
        <rFont val="Arial"/>
        <family val="2"/>
      </rPr>
      <t xml:space="preserve"> novembre 2017,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r>
  </si>
  <si>
    <t>Comprend un montant de 102 M$ en provisions du premier et du deuxième stades pour facilités de crédit inutilisées et autres expositions hors bilan selon l’IFRS 9 (troisième trimestre de 2018 : 103 M$) présenté dans les Autres passifs au bilan consolidé.</t>
  </si>
  <si>
    <t>Certaines informations ont été retraitées afin de rendre leur présentation conforme à celle adoptée pour le quatrième trimestre de 2018.</t>
  </si>
  <si>
    <t>Transfert dans les prêts productifs au cours de l’exercice</t>
  </si>
  <si>
    <r>
      <t xml:space="preserve">Prêts bancaires commerciaux </t>
    </r>
    <r>
      <rPr>
        <vertAlign val="superscript"/>
        <sz val="7"/>
        <color rgb="FFAF0B1C"/>
        <rFont val="Arial"/>
        <family val="2"/>
      </rPr>
      <t>4</t>
    </r>
  </si>
  <si>
    <t>Dépôts bancaires commerciaux</t>
  </si>
  <si>
    <t xml:space="preserve">Ce document n’est pas audité et doit être lu avec notre communiqué de presse pour le quatrième trimestre de 2018, ainsi qu’avec notre Rapport annuel de 2018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</si>
  <si>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 xml:space="preserve">     Dans le cadre de l’adoption de l’IFRS 9, nous comptabilisons une dotation à la provision pour pertes sur prêts douteux (troisième stade) et prêts productifs (premier et deuxième stades) dans les unités d’exploitation stratégique respectives. Dans les périodes précédentes, la dotation à la provision pour pertes sur prêts productifs était comptabilisée dans Siège social et autres, à l’exception de la dotation à la provision pour pertes sur créances liées à CIBC Bank USA, qui a été comptabilisée dans le Groupe Entreprises et Gestion des avoirs, région des États-Unis et de la dotation à la provision pour pertes sur créances liées : i) aux prêts hypothécaires à l’habitation productifs en souffrance depuis plus de 90 jours et : ii) aux prêts personnels et aux prêts notés aux PME productifs en souffrance depuis plus de 30 jours, qui était comptabilisée dans les Services bancaires personnels et PME, région du Canada.</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</si>
  <si>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permettre aux investisseurs de mieux comprendre la façon dont la direction évalue le rendement des activités sous-jacentes.</t>
  </si>
  <si>
    <t xml:space="preserve">(CIBC FirstCaribbean) par suite de la restructuration de la dette du gouvernement de la Barbade </t>
  </si>
  <si>
    <t xml:space="preserve">Pertes supplémentaires sur les titres de créance et les prêts de FirstCaribbean International Bank Limited </t>
  </si>
  <si>
    <t xml:space="preserve">et mesures en matière de liquidité </t>
  </si>
  <si>
    <r>
      <t xml:space="preserve">Notes de crédit – anciennes créances de premier rang </t>
    </r>
    <r>
      <rPr>
        <vertAlign val="superscript"/>
        <sz val="7.5"/>
        <color rgb="FFAF0B1C"/>
        <rFont val="Arial"/>
        <family val="2"/>
      </rPr>
      <t>10</t>
    </r>
  </si>
  <si>
    <r>
      <t xml:space="preserve">Notes de crédit – créances de premier rang </t>
    </r>
    <r>
      <rPr>
        <vertAlign val="superscript"/>
        <sz val="7.5"/>
        <color rgb="FFAF0B1C"/>
        <rFont val="Arial"/>
        <family val="2"/>
      </rPr>
      <t>11</t>
    </r>
  </si>
  <si>
    <r>
      <t>Le coefficient de pertes sur créances correspond au montant de la dotation à la provision pour pertes sur prêts douteux divisé par les prêts et acceptations bancaires moyens, net de la provision pour pertes sur créances. En 2018, par suite de l’adoption de l’IFRS 9 le 1</t>
    </r>
    <r>
      <rPr>
        <vertAlign val="superscript"/>
        <sz val="6.5"/>
        <rFont val="Arial"/>
        <family val="2"/>
      </rPr>
      <t xml:space="preserve">er </t>
    </r>
    <r>
      <rPr>
        <sz val="6.5"/>
        <rFont val="Arial"/>
        <family val="2"/>
      </rPr>
      <t>novembre 2017, la dotation à la provision pour pertes sur prêts douteux (troisième stade) est calculée conformément à l’IFRS 9. Les montants de 2017 et des périodes précédentes ont été calculés conformément à l’IAS 39.</t>
    </r>
  </si>
  <si>
    <t>Comprennent les créances de premier rang émises avant le 23 septembre 2018 ainsi que les créances de premier rang émises à compter du 23 septembre 2018 qui ne sont pas assujetties aux règlements relatifs à la recapitalisation interne publiés par le ministère des Finances du Canada.</t>
  </si>
  <si>
    <t>Comprennent les passifs qui peuvent être convertis en vertu des règlements relatifs à la recapitalisation interne.</t>
  </si>
  <si>
    <t xml:space="preserve">Comprennent les produits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</si>
  <si>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r>
      <rPr>
        <b/>
        <sz val="8"/>
        <rFont val="Arial"/>
        <family val="2"/>
      </rPr>
      <t xml:space="preserve">Services bancaires personnels et PME, région du Canada </t>
    </r>
    <r>
      <rPr>
        <sz val="8"/>
        <rFont val="Arial"/>
        <family val="2"/>
      </rPr>
      <t>offre aux particuliers et entreprises au Canada des conseils, des produits et des services financiers par l'entremise d'une équipe dans nos centres bancaires, de même qu'au moyen de nos canaux directs, mobiles ou d’accès à distance.</t>
    </r>
  </si>
  <si>
    <r>
      <rPr>
        <b/>
        <sz val="8"/>
        <rFont val="Arial"/>
        <family val="2"/>
      </rPr>
      <t xml:space="preserve">Groupe Entreprises et Gestion des avoirs, région du Canada, </t>
    </r>
    <r>
      <rPr>
        <sz val="8"/>
        <rFont val="Arial"/>
        <family val="2"/>
      </rPr>
      <t>est un secteur supérieur axé sur les relations qui offre des services bancaires et des services de gestion des avoirs aux sociétés du marché intermédiaire, aux entrepreneurs, aux particuliers et aux familles à valeur nette élevée, de partout au Canada.</t>
    </r>
  </si>
  <si>
    <r>
      <t xml:space="preserve">Groupe Entreprises et Gestion des avoirs, région des États-Unis, </t>
    </r>
    <r>
      <rPr>
        <sz val="8"/>
        <rFont val="Arial"/>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</si>
  <si>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t xml:space="preserve">Siège social et autres </t>
    </r>
    <r>
      <rPr>
        <sz val="8"/>
        <rFont val="Arial"/>
        <family val="2"/>
      </rPr>
      <t>comprend les groupes fonctionnels suivants : Administration, Liens avec les clients et Innovation, Finance, Ressources humaines et Communications, Vérification interne, Gestion du risque et Technologie et opérations, ainsi que d’autres groupes de soutien. Les charges de ces groupes fonctionnels et de soutien sont habituellement réparties entre les secteurs d’activité au sein des unités d’exploitation stratégique. Les coûts fonctionnels et les coûts de soutien de CIBC Bank USA sont comptabilisés directement dans les charges à l'unité d'exploitation stratégique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</si>
  <si>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r>
      <t xml:space="preserve">     Prêts douteux </t>
    </r>
    <r>
      <rPr>
        <vertAlign val="superscript"/>
        <sz val="7.5"/>
        <color rgb="FFAF0B1C"/>
        <rFont val="Arial"/>
        <family val="2"/>
      </rPr>
      <t>1</t>
    </r>
  </si>
  <si>
    <r>
      <t xml:space="preserve">     Prêts productifs </t>
    </r>
    <r>
      <rPr>
        <vertAlign val="superscript"/>
        <sz val="7.5"/>
        <color rgb="FFAF0B1C"/>
        <rFont val="Arial"/>
        <family val="2"/>
      </rPr>
      <t>1</t>
    </r>
  </si>
  <si>
    <r>
      <t>Depuis l’adoption de l’IFRS 9, le 1</t>
    </r>
    <r>
      <rPr>
        <vertAlign val="superscript"/>
        <sz val="6.5"/>
        <rFont val="Arial"/>
        <family val="2"/>
      </rPr>
      <t xml:space="preserve">er </t>
    </r>
    <r>
      <rPr>
        <sz val="6.5"/>
        <rFont val="Arial"/>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t>
    </r>
  </si>
  <si>
    <r>
      <t xml:space="preserve">     Prêts douteux  </t>
    </r>
    <r>
      <rPr>
        <vertAlign val="superscript"/>
        <sz val="7"/>
        <color rgb="FFAF0B1C"/>
        <rFont val="Arial"/>
        <family val="2"/>
      </rPr>
      <t>1</t>
    </r>
  </si>
  <si>
    <r>
      <t xml:space="preserve">     Prêts productifs </t>
    </r>
    <r>
      <rPr>
        <vertAlign val="superscript"/>
        <sz val="7"/>
        <color rgb="FFAF0B1C"/>
        <rFont val="Arial"/>
        <family val="2"/>
      </rPr>
      <t>1</t>
    </r>
  </si>
  <si>
    <r>
      <t>Depuis l’adoption de l’IFRS 9, le 1</t>
    </r>
    <r>
      <rPr>
        <vertAlign val="superscript"/>
        <sz val="6"/>
        <rFont val="Arial"/>
        <family val="2"/>
      </rPr>
      <t>er</t>
    </r>
    <r>
      <rPr>
        <sz val="6"/>
        <rFont val="Arial"/>
        <family val="2"/>
      </rPr>
      <t xml:space="preserve"> 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</si>
  <si>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 xml:space="preserve">     Prêts douteux </t>
    </r>
    <r>
      <rPr>
        <vertAlign val="superscript"/>
        <sz val="7"/>
        <color rgb="FFAF0B1C"/>
        <rFont val="Arial"/>
        <family val="2"/>
      </rPr>
      <t>3</t>
    </r>
  </si>
  <si>
    <r>
      <t xml:space="preserve">     Prêts productifs </t>
    </r>
    <r>
      <rPr>
        <vertAlign val="superscript"/>
        <sz val="7"/>
        <color rgb="FFAF0B1C"/>
        <rFont val="Arial"/>
        <family val="2"/>
      </rPr>
      <t>3</t>
    </r>
  </si>
  <si>
    <t>Les produits et l’impôt sur le résultat sont présentés sur une BIE. Par conséquent, les produits et l’impôt sur le résultat comprennent un ajustement selon la BIE de néant (1 M$ au troisième trimestre de 2018). Les montants compensatoires équivalents inclus dans les produits et l’impôt sur le résultat sont présentés dans Siège social et autres.</t>
  </si>
  <si>
    <r>
      <t>Depuis l’adoption de l’IFRS 9, le 1</t>
    </r>
    <r>
      <rPr>
        <vertAlign val="superscript"/>
        <sz val="6"/>
        <rFont val="Arial"/>
        <family val="2"/>
      </rPr>
      <t xml:space="preserve">er </t>
    </r>
    <r>
      <rPr>
        <sz val="6"/>
        <rFont val="Arial"/>
        <family val="2"/>
      </rPr>
      <t>novembre 2017, nous comptabilisons la dotation à la provision pour pertes sur prêts douteux et prêts productifs dans l’unité d’exploitation stratégique. Au cours des périodes précédentes, la dotation à la provision pour pertes sur prêts productifs autres que ceux de CIBC Bank USA était comptabilisée dans Siège social et autres.</t>
    </r>
  </si>
  <si>
    <r>
      <t xml:space="preserve">     Prêts douteux </t>
    </r>
    <r>
      <rPr>
        <vertAlign val="superscript"/>
        <sz val="7.5"/>
        <color rgb="FFAF0B1C"/>
        <rFont val="Arial"/>
        <family val="2"/>
      </rPr>
      <t>2</t>
    </r>
  </si>
  <si>
    <r>
      <t xml:space="preserve">     Prêts productifs </t>
    </r>
    <r>
      <rPr>
        <vertAlign val="superscript"/>
        <sz val="7.5"/>
        <color rgb="FFAF0B1C"/>
        <rFont val="Arial"/>
        <family val="2"/>
      </rPr>
      <t>2</t>
    </r>
  </si>
  <si>
    <r>
      <t>Depuis l’adoption de l’IFRS 9, le 1</t>
    </r>
    <r>
      <rPr>
        <vertAlign val="superscript"/>
        <sz val="6.5"/>
        <rFont val="Arial"/>
        <family val="2"/>
      </rPr>
      <t xml:space="preserve">er </t>
    </r>
    <r>
      <rPr>
        <sz val="6.5"/>
        <rFont val="Arial"/>
        <family val="2"/>
      </rPr>
      <t>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</si>
  <si>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Depuis l’adoption de l’IFRS 9, le 1</t>
    </r>
    <r>
      <rPr>
        <vertAlign val="superscript"/>
        <sz val="6.5"/>
        <rFont val="Arial"/>
        <family val="2"/>
      </rPr>
      <t xml:space="preserve">er </t>
    </r>
    <r>
      <rPr>
        <sz val="6.5"/>
        <rFont val="Arial"/>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à CIBC Bank USA, qui était comptabilisée dans Groupe Entreprises et Gestion des avoirs, région des États-Unis, et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 La dotation à la provision pour pertes sur créances liées à CIBC FirstCaribbean continue d’être comptabilisée dans Siège social et autres.</t>
    </r>
  </si>
  <si>
    <t>Profits nets (pertes nettes) découlant de la variation de la juste valeur des passifs désignés à leur 
      juste valeur attribuable aux variations du risque de crédit</t>
  </si>
  <si>
    <t>Comprend 1 M$ de profits reclassées dans les résultats non distribués (pertes de 8 M$ reclassés dans les résultats non distribués au troisième trimestre de 2018) ayant trait à nos placements dans des entreprises associées et des coentreprises comptabilisées selon la méthode de la mise en équivalence.</t>
  </si>
  <si>
    <r>
      <t>À compter du 1</t>
    </r>
    <r>
      <rPr>
        <vertAlign val="superscript"/>
        <sz val="6.5"/>
        <rFont val="Arial"/>
        <family val="2"/>
      </rPr>
      <t>er</t>
    </r>
    <r>
      <rPr>
        <sz val="6.5"/>
        <rFont val="Arial"/>
        <family val="2"/>
      </rPr>
      <t xml:space="preserve"> novembre 2017, les prêts douteux nets correspondent aux prêts douteux bruts, compte non tenu de la provision pour pertes sur créances de troisième stade (quatrième trimestre de 2017 et trimestres précédents : les prêts douteux nets se calculaient en déduisant des prêts douteux bruts la provision individuelle et la tranche de la provision collective relative aux prêts douteux, qui étaient généralement des prêts en souffrance depuis 90 jours). </t>
    </r>
  </si>
  <si>
    <t>Au quatrième trimestre de 2018, des prêts d'une valeur nominale de 116 M$ ont été décomptabilisés en raison d’un accord de restructuration de la dette conclu avec le gouvernement de la Barbade le 31 octobre 2018.</t>
  </si>
  <si>
    <t>Comprend des pertes de crédit attendues de 48 M$ liées aux prêts à la Barbades qui ont été décomptabilisés au quatrième trimestre de 2018 en raison d'un accord de restructuration de dette conclu avec le gouvernement de la Barbade le 31 octobre 2018.</t>
  </si>
  <si>
    <t>Total de la dotation à la provision pour pertes sur créances des prêts douteux par secteur géographique</t>
  </si>
  <si>
    <r>
      <t xml:space="preserve">     Prêts douteux  </t>
    </r>
    <r>
      <rPr>
        <vertAlign val="superscript"/>
        <sz val="7.5"/>
        <color rgb="FFAF0B1C"/>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</si>
</sst>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 &quot;$&quot;_);\(#,##0\ &quot;$&quot;\)"/>
    <numFmt numFmtId="165" formatCode="#,##0.00\ &quot;$&quot;_);\(#,##0.00\ &quot;$&quot;\)"/>
    <numFmt numFmtId="166" formatCode="_ * #,##0_)\ &quot;$&quot;_ ;_ * \(#,##0\)\ &quot;$&quot;_ ;_ * &quot;-&quot;_)\ &quot;$&quot;_ ;_ @_ "/>
    <numFmt numFmtId="167" formatCode="_ * #,##0_)\ _$_ ;_ * \(#,##0\)\ _$_ ;_ * &quot;-&quot;_)\ _$_ ;_ @_ "/>
    <numFmt numFmtId="168" formatCode="_ * #,##0.00_)\ _$_ ;_ * \(#,##0.00\)\ _$_ ;_ * &quot;-&quot;??_)\ _$_ ;_ @_ "/>
    <numFmt numFmtId="169" formatCode="_(* #,##0_);_(* \(#,##0\);_(* &quot;-&quot;??_);_(@_)"/>
    <numFmt numFmtId="170" formatCode="0.00\ %;\(0.00\)%"/>
    <numFmt numFmtId="171" formatCode="0.0%"/>
    <numFmt numFmtId="172" formatCode="0.0%;\(0.0\)%"/>
    <numFmt numFmtId="173" formatCode="0.00%;\(0.00\)%"/>
    <numFmt numFmtId="174" formatCode="_(* #,##0.00_);_(* \(#,##0.00\);_(* &quot;-&quot;_);_(@_)"/>
    <numFmt numFmtId="175" formatCode="_-* #,##0_-;\-* #,##0_-;_-* &quot;-&quot;_-;_-@_-"/>
    <numFmt numFmtId="176" formatCode="_(&quot;$&quot;* #,##0_);_(&quot;$&quot;* \(#,##0\);_(&quot;$&quot;* &quot;-&quot;??_);_(@_)"/>
    <numFmt numFmtId="177" formatCode="##"/>
    <numFmt numFmtId="178" formatCode="_(* #,##0.0_);_(* \(#,##0.0\);_(* &quot;-&quot;?_);_(@_)"/>
    <numFmt numFmtId="179" formatCode="_(* #,##0_);_(* \(#,##0\);_(* &quot;-&quot;?_);_(@_)"/>
    <numFmt numFmtId="180" formatCode="&quot;$&quot;#,##0.0_);\(&quot;$&quot;#,##0.0\)"/>
    <numFmt numFmtId="181" formatCode="0.0\ %;\(0.0\)%"/>
    <numFmt numFmtId="182" formatCode="0.0&quot; &quot;%"/>
    <numFmt numFmtId="183" formatCode="0.00&quot; &quot;%"/>
    <numFmt numFmtId="184" formatCode="0.00\ %;\(0.00\)&quot; &quot;%"/>
    <numFmt numFmtId="185" formatCode="0&quot; &quot;%"/>
    <numFmt numFmtId="186" formatCode="#,##0;\-#,##0;&quot;-&quot;"/>
    <numFmt numFmtId="187" formatCode="yyyy\-mm\-dd;@"/>
    <numFmt numFmtId="188" formatCode="0.0"/>
    <numFmt numFmtId="189" formatCode="&quot;Rp&quot;#,##0_);[Red]\(&quot;Rp&quot;#,##0\)"/>
    <numFmt numFmtId="190" formatCode="&quot;Rp&quot;#,##0.00_);\(&quot;Rp&quot;#,##0.00\)"/>
    <numFmt numFmtId="191" formatCode="&quot;Rp&quot;#,##0.00_);[Red]\(&quot;Rp&quot;#,##0.00\)"/>
    <numFmt numFmtId="192" formatCode="_(&quot;Rp&quot;* #,##0_);_(&quot;Rp&quot;* \(#,##0\);_(&quot;Rp&quot;* &quot;-&quot;_);_(@_)"/>
    <numFmt numFmtId="193" formatCode="_(&quot;Rp&quot;* #,##0.00_);_(&quot;Rp&quot;* \(#,##0.00\);_(&quot;Rp&quot;* &quot;-&quot;??_);_(@_)"/>
    <numFmt numFmtId="194" formatCode="&quot;Rp&quot;\ #,##0_);\(&quot;Rp&quot;\ #,##0\)"/>
    <numFmt numFmtId="195" formatCode="&quot;Rp&quot;\ #,##0_);[Red]\(&quot;Rp&quot;\ #,##0\)"/>
    <numFmt numFmtId="196" formatCode="&quot;Rp&quot;\ #,##0.00_);\(&quot;Rp&quot;\ #,##0.00\)"/>
    <numFmt numFmtId="197" formatCode="&quot;Rp&quot;\ #,##0.00_);[Red]\(&quot;Rp&quot;\ #,##0.00\)"/>
    <numFmt numFmtId="198" formatCode="_(&quot;Rp&quot;\ * #,##0_);_(&quot;Rp&quot;\ * \(#,##0\);_(&quot;Rp&quot;\ * &quot;-&quot;_);_(@_)"/>
    <numFmt numFmtId="199" formatCode="_(&quot;Rp&quot;\ * #,##0.00_);_(&quot;Rp&quot;\ * \(#,##0.00\);_(&quot;Rp&quot;\ * &quot;-&quot;??_);_(@_)"/>
    <numFmt numFmtId="200" formatCode="_(* #,##0.0000_);_(* \(#,##0.0000\);_(* &quot;-&quot;??_);_(@_)"/>
    <numFmt numFmtId="201" formatCode="0.00000"/>
    <numFmt numFmtId="202" formatCode="[&gt;0]General"/>
    <numFmt numFmtId="203" formatCode="0.0000"/>
    <numFmt numFmtId="204" formatCode="0.0000%"/>
  </numFmts>
  <fonts count="129">
    <font>
      <sz val="10"/>
      <name val="Arial"/>
      <family val="2"/>
    </font>
    <font>
      <b/>
      <sz val="13"/>
      <color rgb="FFFFFFFF"/>
      <name val="Arial"/>
      <family val="2"/>
    </font>
    <font>
      <sz val="7.5"/>
      <name val="Arial"/>
      <family val="2"/>
    </font>
    <font>
      <u/>
      <sz val="8"/>
      <name val="Arial"/>
      <family val="2"/>
    </font>
    <font>
      <i/>
      <u/>
      <sz val="8"/>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sz val="10"/>
      <color rgb="FF800000"/>
      <name val="Arial"/>
      <family val="2"/>
    </font>
    <font>
      <sz val="2"/>
      <name val="Arial"/>
      <family val="2"/>
    </font>
    <font>
      <sz val="7"/>
      <name val="Arial"/>
      <family val="2"/>
    </font>
    <font>
      <sz val="10"/>
      <color rgb="FFAF0B1C"/>
      <name val="Arial"/>
      <family val="2"/>
    </font>
    <font>
      <b/>
      <sz val="10"/>
      <name val="Arial"/>
      <family val="2"/>
    </font>
    <font>
      <sz val="7.5"/>
      <color rgb="FFAF0B1C"/>
      <name val="Arial"/>
      <family val="2"/>
    </font>
    <font>
      <b/>
      <sz val="7.5"/>
      <name val="Arial"/>
      <family val="2"/>
    </font>
    <font>
      <sz val="7"/>
      <color rgb="FFAF0B1C"/>
      <name val="Arial"/>
      <family val="2"/>
    </font>
    <font>
      <sz val="10"/>
      <color rgb="FFFF0000"/>
      <name val="Arial"/>
      <family val="2"/>
    </font>
    <font>
      <sz val="7"/>
      <name val="Tms Rmn"/>
      <family val="2"/>
    </font>
    <font>
      <sz val="7.5"/>
      <name val="Tms Rmn"/>
      <family val="2"/>
    </font>
    <font>
      <b/>
      <sz val="7"/>
      <name val="Arial"/>
      <family val="2"/>
    </font>
    <font>
      <u/>
      <sz val="7"/>
      <name val="Arial"/>
      <family val="2"/>
    </font>
    <font>
      <i/>
      <u/>
      <sz val="7"/>
      <name val="Arial"/>
      <family val="2"/>
    </font>
    <font>
      <i/>
      <sz val="7"/>
      <name val="Arial"/>
      <family val="2"/>
    </font>
    <font>
      <b/>
      <u/>
      <sz val="7"/>
      <name val="Arial"/>
      <family val="2"/>
    </font>
    <font>
      <sz val="7"/>
      <color rgb="FFFF0000"/>
      <name val="Arial"/>
      <family val="2"/>
    </font>
    <font>
      <b/>
      <sz val="7"/>
      <color rgb="FFFF0000"/>
      <name val="Arial"/>
      <family val="2"/>
    </font>
    <font>
      <sz val="6.5"/>
      <color rgb="FFAF0B1C"/>
      <name val="Arial"/>
      <family val="2"/>
    </font>
    <font>
      <sz val="6.5"/>
      <name val="Arial"/>
      <family val="2"/>
    </font>
    <font>
      <vertAlign val="superscript"/>
      <sz val="6.5"/>
      <color rgb="FF000000"/>
      <name val="Arial"/>
      <family val="2"/>
    </font>
    <font>
      <sz val="10"/>
      <color rgb="FFFF0000"/>
      <name val="Tms Rmn"/>
      <family val="2"/>
    </font>
    <font>
      <b/>
      <sz val="10"/>
      <name val="Tms Rmn"/>
      <family val="2"/>
    </font>
    <font>
      <sz val="2"/>
      <name val="Tms Rmn"/>
      <family val="2"/>
    </font>
    <font>
      <u/>
      <sz val="7.5"/>
      <name val="Arial"/>
      <family val="2"/>
    </font>
    <font>
      <i/>
      <u/>
      <sz val="7.5"/>
      <name val="Arial"/>
      <family val="2"/>
    </font>
    <font>
      <b/>
      <i/>
      <sz val="7.5"/>
      <name val="Arial"/>
      <family val="2"/>
    </font>
    <font>
      <sz val="10"/>
      <color rgb="FFAF0B1C"/>
      <name val="Tms Rmn"/>
      <family val="2"/>
    </font>
    <font>
      <sz val="7.5"/>
      <color rgb="FFFF0000"/>
      <name val="Arial"/>
      <family val="2"/>
    </font>
    <font>
      <sz val="6.5"/>
      <name val="Tms Rmn"/>
      <family val="2"/>
    </font>
    <font>
      <sz val="7"/>
      <color rgb="FF000000"/>
      <name val="Arial"/>
      <family val="2"/>
    </font>
    <font>
      <b/>
      <sz val="6.5"/>
      <name val="Arial"/>
      <family val="2"/>
    </font>
    <font>
      <sz val="7.5"/>
      <color rgb="FF000000"/>
      <name val="Arial"/>
      <family val="2"/>
    </font>
    <font>
      <sz val="7.5"/>
      <color rgb="FFFF0000"/>
      <name val="Tms Rmn"/>
      <family val="2"/>
    </font>
    <font>
      <b/>
      <sz val="7.5"/>
      <color rgb="FFFF0000"/>
      <name val="Arial"/>
      <family val="2"/>
    </font>
    <font>
      <b/>
      <sz val="7"/>
      <color rgb="FF000000"/>
      <name val="Arial"/>
      <family val="2"/>
    </font>
    <font>
      <sz val="10"/>
      <color rgb="FF000000"/>
      <name val="Arial"/>
      <family val="2"/>
    </font>
    <font>
      <sz val="4"/>
      <name val="Arial"/>
      <family val="2"/>
    </font>
    <font>
      <b/>
      <i/>
      <sz val="7"/>
      <name val="Arial"/>
      <family val="2"/>
    </font>
    <font>
      <b/>
      <i/>
      <sz val="6"/>
      <name val="Arial"/>
      <family val="2"/>
    </font>
    <font>
      <b/>
      <sz val="6"/>
      <name val="Arial"/>
      <family val="2"/>
    </font>
    <font>
      <b/>
      <sz val="4"/>
      <name val="Arial"/>
      <family val="2"/>
    </font>
    <font>
      <sz val="13"/>
      <name val="Tms Rmn"/>
      <family val="2"/>
    </font>
    <font>
      <sz val="7.5"/>
      <color rgb="FFFFFFFF"/>
      <name val="Arial"/>
      <family val="2"/>
    </font>
    <font>
      <b/>
      <sz val="7.5"/>
      <color rgb="FF333333"/>
      <name val="Arial"/>
      <family val="2"/>
    </font>
    <font>
      <sz val="7.5"/>
      <color rgb="FF333333"/>
      <name val="Arial"/>
      <family val="2"/>
    </font>
    <font>
      <sz val="10"/>
      <color indexed="8"/>
      <name val="MS Sans Serif"/>
      <family val="2"/>
    </font>
    <font>
      <vertAlign val="superscript"/>
      <sz val="7.5"/>
      <name val="Arial"/>
      <family val="2"/>
    </font>
    <font>
      <b/>
      <u/>
      <sz val="8"/>
      <name val="Arial"/>
      <family val="2"/>
    </font>
    <font>
      <b/>
      <sz val="8"/>
      <color rgb="FFFF0000"/>
      <name val="Arial"/>
      <family val="2"/>
    </font>
    <font>
      <sz val="8"/>
      <color rgb="FFFF0000"/>
      <name val="Arial"/>
      <family val="2"/>
    </font>
    <font>
      <sz val="8"/>
      <color rgb="FFAF0B1C"/>
      <name val="Arial"/>
      <family val="2"/>
    </font>
    <font>
      <b/>
      <sz val="14"/>
      <color rgb="FFFFFFFF"/>
      <name val="Arial"/>
      <family val="2"/>
    </font>
    <font>
      <b/>
      <i/>
      <u/>
      <sz val="7"/>
      <name val="Arial"/>
      <family val="2"/>
    </font>
    <font>
      <sz val="14"/>
      <name val="Arial"/>
      <family val="2"/>
    </font>
    <font>
      <vertAlign val="superscript"/>
      <sz val="6"/>
      <color rgb="FF000000"/>
      <name val="Arial"/>
      <family val="2"/>
    </font>
    <font>
      <sz val="5"/>
      <name val="Arial"/>
      <family val="2"/>
    </font>
    <font>
      <sz val="6"/>
      <color rgb="FFFF0000"/>
      <name val="Arial"/>
      <family val="2"/>
    </font>
    <font>
      <b/>
      <i/>
      <sz val="8"/>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b/>
      <sz val="7.5"/>
      <name val="SWISS"/>
      <family val="2"/>
    </font>
    <font>
      <sz val="10"/>
      <name val="SWISS"/>
      <family val="2"/>
    </font>
    <font>
      <sz val="8"/>
      <color rgb="FF333333"/>
      <name val="Arial"/>
      <family val="2"/>
    </font>
    <font>
      <b/>
      <sz val="8"/>
      <color rgb="FF333333"/>
      <name val="Arial"/>
      <family val="2"/>
    </font>
    <font>
      <sz val="8"/>
      <name val="SWISS"/>
      <family val="2"/>
    </font>
    <font>
      <vertAlign val="superscript"/>
      <sz val="7"/>
      <color rgb="FF000000"/>
      <name val="Arial"/>
      <family val="2"/>
    </font>
    <font>
      <b/>
      <sz val="8"/>
      <color rgb="FFAF0B1C"/>
      <name val="Arial"/>
      <family val="2"/>
    </font>
    <font>
      <b/>
      <sz val="6"/>
      <color rgb="FFFFFFFF"/>
      <name val="Arial"/>
      <family val="2"/>
    </font>
    <font>
      <sz val="5.5"/>
      <color rgb="FFAF0B1C"/>
      <name val="Arial"/>
      <family val="2"/>
    </font>
    <font>
      <sz val="5.5"/>
      <name val="Arial"/>
      <family val="2"/>
    </font>
    <font>
      <vertAlign val="superscript"/>
      <sz val="5.5"/>
      <color rgb="FFAF0B1C"/>
      <name val="Arial"/>
      <family val="2"/>
    </font>
    <font>
      <sz val="16"/>
      <name val="Arial"/>
      <family val="2"/>
    </font>
    <font>
      <sz val="9"/>
      <name val="Arial"/>
      <family val="2"/>
    </font>
    <font>
      <vertAlign val="superscript"/>
      <sz val="8"/>
      <color rgb="FFAF0B1C"/>
      <name val="Arial"/>
      <family val="2"/>
    </font>
    <font>
      <vertAlign val="superscript"/>
      <sz val="7"/>
      <color rgb="FFAF0B1C"/>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vertAlign val="superscript"/>
      <sz val="7.5"/>
      <color rgb="FFAF0B1C"/>
      <name val="Arial"/>
      <family val="2"/>
    </font>
    <font>
      <sz val="10"/>
      <name val="Arial"/>
      <family val="2"/>
    </font>
    <font>
      <vertAlign val="superscript"/>
      <sz val="7"/>
      <name val="Arial"/>
      <family val="2"/>
    </font>
    <font>
      <vertAlign val="superscript"/>
      <sz val="6.5"/>
      <name val="Arial"/>
      <family val="2"/>
    </font>
    <font>
      <vertAlign val="superscript"/>
      <sz val="6"/>
      <name val="Arial"/>
      <family val="2"/>
    </font>
    <font>
      <vertAlign val="superscript"/>
      <sz val="6"/>
      <color rgb="FFAF0B1C"/>
      <name val="Arial"/>
      <family val="2"/>
    </font>
    <font>
      <vertAlign val="superscript"/>
      <sz val="13"/>
      <color rgb="FFFFFFFF"/>
      <name val="Arial"/>
      <family val="2"/>
    </font>
    <font>
      <sz val="13"/>
      <color rgb="FFFFFFFF"/>
      <name val="Arial"/>
      <family val="2"/>
    </font>
    <font>
      <b/>
      <sz val="7.5"/>
      <name val="Tms Rmn"/>
      <family val="2"/>
    </font>
    <font>
      <b/>
      <sz val="7"/>
      <name val="Tms Rmn"/>
      <family val="2"/>
    </font>
    <font>
      <u/>
      <sz val="9"/>
      <name val="Arial"/>
      <family val="2"/>
    </font>
    <font>
      <b/>
      <sz val="13"/>
      <color indexed="9"/>
      <name val="Arial"/>
      <family val="2"/>
    </font>
    <font>
      <sz val="10"/>
      <color indexed="16"/>
      <name val="Arial"/>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s>
  <fills count="20">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s>
  <borders count="62">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top/>
      <bottom style="hair">
        <color rgb="FFC0C0C0"/>
      </bottom>
      <diagonal/>
    </border>
    <border>
      <left/>
      <right/>
      <top/>
      <bottom style="hair">
        <color rgb="FFC0C0C0"/>
      </bottom>
      <diagonal/>
    </border>
    <border>
      <left/>
      <right style="thin">
        <color auto="1"/>
      </right>
      <top/>
      <bottom style="hair">
        <color rgb="FFC0C0C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indexed="22"/>
      </bottom>
      <diagonal/>
    </border>
    <border>
      <left/>
      <right style="thin">
        <color auto="1"/>
      </right>
      <top/>
      <bottom style="dotted">
        <color indexed="22"/>
      </bottom>
      <diagonal/>
    </border>
    <border>
      <left/>
      <right/>
      <top style="dotted">
        <color indexed="22"/>
      </top>
      <bottom style="dotted">
        <color indexed="22"/>
      </bottom>
      <diagonal/>
    </border>
    <border>
      <left style="thin">
        <color auto="1"/>
      </left>
      <right style="thin">
        <color auto="1"/>
      </right>
      <top style="dotted">
        <color indexed="22"/>
      </top>
      <bottom style="dotted">
        <color indexed="22"/>
      </bottom>
      <diagonal/>
    </border>
    <border>
      <left/>
      <right/>
      <top style="dotted">
        <color indexed="22"/>
      </top>
      <bottom/>
      <diagonal/>
    </border>
    <border>
      <left/>
      <right style="thin">
        <color auto="1"/>
      </right>
      <top style="dotted">
        <color indexed="22"/>
      </top>
      <bottom/>
      <diagonal/>
    </border>
    <border>
      <left style="thin">
        <color auto="1"/>
      </left>
      <right style="thin">
        <color auto="1"/>
      </right>
      <top/>
      <bottom style="dotted">
        <color indexed="22"/>
      </bottom>
      <diagonal/>
    </border>
    <border>
      <left style="thin">
        <color auto="1"/>
      </left>
      <right style="thin">
        <color auto="1"/>
      </right>
      <top style="dotted">
        <color indexed="22"/>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indexed="62"/>
      </top>
      <bottom style="double">
        <color indexed="62"/>
      </bottom>
      <diagonal/>
    </border>
    <border>
      <left style="thin">
        <color auto="1"/>
      </left>
      <right/>
      <top/>
      <bottom style="dotted">
        <color indexed="22"/>
      </bottom>
      <diagonal/>
    </border>
    <border>
      <left style="thin">
        <color auto="1"/>
      </left>
      <right/>
      <top style="dotted">
        <color indexed="22"/>
      </top>
      <bottom style="dotted">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412">
    <xf numFmtId="0" fontId="0" fillId="0" borderId="0"/>
    <xf numFmtId="9" fontId="100" fillId="0" borderId="0" applyFont="0" applyFill="0" applyBorder="0" applyAlignment="0" applyProtection="0"/>
    <xf numFmtId="44" fontId="100" fillId="0" borderId="0" applyFont="0" applyFill="0" applyBorder="0" applyAlignment="0" applyProtection="0"/>
    <xf numFmtId="42" fontId="100" fillId="0" borderId="0" applyFont="0" applyFill="0" applyBorder="0" applyAlignment="0" applyProtection="0"/>
    <xf numFmtId="43" fontId="100" fillId="0" borderId="0" applyFont="0" applyFill="0" applyBorder="0" applyAlignment="0" applyProtection="0"/>
    <xf numFmtId="41" fontId="100" fillId="0" borderId="0" applyFont="0" applyFill="0" applyBorder="0" applyAlignment="0" applyProtection="0"/>
    <xf numFmtId="0" fontId="100" fillId="0" borderId="0"/>
    <xf numFmtId="0" fontId="100" fillId="0" borderId="0"/>
    <xf numFmtId="37" fontId="7" fillId="0" borderId="0"/>
    <xf numFmtId="0" fontId="100" fillId="0" borderId="0"/>
    <xf numFmtId="0" fontId="100" fillId="0" borderId="0"/>
    <xf numFmtId="37" fontId="7" fillId="0" borderId="0"/>
    <xf numFmtId="37" fontId="7" fillId="0" borderId="0"/>
    <xf numFmtId="37" fontId="7" fillId="0" borderId="0"/>
    <xf numFmtId="0" fontId="100" fillId="0" borderId="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56" fillId="0" borderId="0"/>
    <xf numFmtId="37" fontId="7" fillId="0" borderId="0"/>
    <xf numFmtId="37" fontId="7" fillId="0" borderId="0" applyFill="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37" fontId="7" fillId="0" borderId="0"/>
    <xf numFmtId="37" fontId="7" fillId="0" borderId="0"/>
    <xf numFmtId="37" fontId="7" fillId="0" borderId="0"/>
    <xf numFmtId="37" fontId="7" fillId="0" borderId="0"/>
    <xf numFmtId="37" fontId="7" fillId="0" borderId="0"/>
    <xf numFmtId="37" fontId="7" fillId="0" borderId="0"/>
    <xf numFmtId="37" fontId="7" fillId="0" borderId="0"/>
    <xf numFmtId="0" fontId="100" fillId="0" borderId="0"/>
    <xf numFmtId="0" fontId="100" fillId="0" borderId="0">
      <alignment vertical="center"/>
    </xf>
    <xf numFmtId="0" fontId="97" fillId="0" borderId="0" applyNumberFormat="0" applyFill="0" applyBorder="0">
      <protection locked="0"/>
    </xf>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4" fontId="100" fillId="0" borderId="0" applyFont="0" applyFill="0" applyBorder="0" applyAlignment="0" applyProtection="0"/>
    <xf numFmtId="0" fontId="100" fillId="0" borderId="0">
      <alignment vertical="center"/>
    </xf>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186" fontId="112" fillId="0" borderId="0" applyFill="0" applyBorder="0" applyAlignment="0"/>
    <xf numFmtId="0" fontId="113" fillId="9" borderId="52" applyNumberFormat="0" applyAlignment="0" applyProtection="0"/>
    <xf numFmtId="0" fontId="113" fillId="9" borderId="52" applyNumberFormat="0" applyAlignment="0" applyProtection="0"/>
    <xf numFmtId="0" fontId="113" fillId="9" borderId="52" applyNumberFormat="0" applyAlignment="0" applyProtection="0"/>
    <xf numFmtId="0" fontId="113" fillId="9" borderId="52" applyNumberFormat="0" applyAlignment="0" applyProtection="0"/>
    <xf numFmtId="0" fontId="113" fillId="9" borderId="52" applyNumberFormat="0" applyAlignment="0" applyProtection="0"/>
    <xf numFmtId="0" fontId="113" fillId="9" borderId="52" applyNumberFormat="0" applyAlignment="0" applyProtection="0"/>
    <xf numFmtId="0" fontId="114" fillId="10" borderId="53" applyNumberFormat="0" applyAlignment="0" applyProtection="0"/>
    <xf numFmtId="0" fontId="114" fillId="10" borderId="53" applyNumberFormat="0" applyAlignment="0" applyProtection="0"/>
    <xf numFmtId="3" fontId="94" fillId="5" borderId="41" applyFont="0" applyFill="0" applyProtection="0">
      <alignment horizontal="right"/>
    </xf>
    <xf numFmtId="3" fontId="94" fillId="5" borderId="41" applyFont="0" applyFill="0" applyProtection="0">
      <alignment horizontal="right"/>
    </xf>
    <xf numFmtId="3" fontId="94" fillId="5" borderId="41" applyFont="0" applyFill="0" applyProtection="0">
      <alignment horizontal="right"/>
    </xf>
    <xf numFmtId="41" fontId="100" fillId="0" borderId="0" applyFont="0" applyFill="0" applyBorder="0" applyAlignment="0" applyProtection="0"/>
    <xf numFmtId="41" fontId="100" fillId="0" borderId="0" applyFont="0" applyFill="0" applyBorder="0" applyAlignment="0" applyProtection="0"/>
    <xf numFmtId="41" fontId="100" fillId="0" borderId="0" applyFont="0" applyFill="0" applyBorder="0" applyAlignment="0" applyProtection="0"/>
    <xf numFmtId="41"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43" fontId="100" fillId="0" borderId="0" applyFont="0" applyFill="0" applyBorder="0" applyAlignment="0" applyProtection="0"/>
    <xf numFmtId="0" fontId="115" fillId="0" borderId="0" applyNumberFormat="0"/>
    <xf numFmtId="42" fontId="100" fillId="0" borderId="0" applyFont="0" applyFill="0" applyBorder="0" applyAlignment="0" applyProtection="0"/>
    <xf numFmtId="42" fontId="100" fillId="0" borderId="0" applyFont="0" applyFill="0" applyBorder="0" applyAlignment="0" applyProtection="0"/>
    <xf numFmtId="42" fontId="100" fillId="0" borderId="0" applyFont="0" applyFill="0" applyBorder="0" applyAlignment="0" applyProtection="0"/>
    <xf numFmtId="42"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44" fontId="100" fillId="0" borderId="0" applyFont="0" applyFill="0" applyBorder="0" applyAlignment="0" applyProtection="0"/>
    <xf numFmtId="0" fontId="116" fillId="0" borderId="0" applyNumberFormat="0"/>
    <xf numFmtId="0" fontId="117" fillId="0" borderId="0" applyNumberFormat="0" applyFill="0" applyBorder="0" applyAlignment="0" applyProtection="0"/>
    <xf numFmtId="0" fontId="117" fillId="0" borderId="0" applyNumberFormat="0" applyFill="0" applyBorder="0" applyAlignment="0" applyProtection="0"/>
    <xf numFmtId="0" fontId="6" fillId="9" borderId="0" applyNumberFormat="0" applyBorder="0" applyAlignment="0" applyProtection="0"/>
    <xf numFmtId="0" fontId="100" fillId="9" borderId="41" applyNumberFormat="0" applyFont="0" applyBorder="0" applyProtection="0"/>
    <xf numFmtId="0" fontId="100" fillId="9" borderId="41" applyNumberFormat="0" applyFont="0" applyBorder="0" applyProtection="0"/>
    <xf numFmtId="0" fontId="100" fillId="9" borderId="41" applyNumberFormat="0" applyFont="0" applyBorder="0" applyProtection="0"/>
    <xf numFmtId="0" fontId="100" fillId="9" borderId="41" applyNumberFormat="0" applyFont="0" applyBorder="0" applyProtection="0"/>
    <xf numFmtId="0" fontId="118" fillId="0" borderId="54" applyNumberFormat="0" applyProtection="0"/>
    <xf numFmtId="0" fontId="118" fillId="0" borderId="4">
      <alignment horizontal="left" vertical="center"/>
    </xf>
    <xf numFmtId="0" fontId="118" fillId="0" borderId="4">
      <alignment horizontal="left" vertical="center"/>
    </xf>
    <xf numFmtId="0" fontId="118" fillId="0" borderId="4">
      <alignment horizontal="left" vertical="center"/>
    </xf>
    <xf numFmtId="3" fontId="100" fillId="11" borderId="41" applyFont="0" applyProtection="0">
      <alignment horizontal="right"/>
    </xf>
    <xf numFmtId="3" fontId="100" fillId="11" borderId="41" applyFont="0" applyProtection="0">
      <alignment horizontal="right"/>
    </xf>
    <xf numFmtId="3" fontId="100" fillId="11" borderId="41" applyFont="0" applyProtection="0">
      <alignment horizontal="right"/>
    </xf>
    <xf numFmtId="10" fontId="100" fillId="11" borderId="41" applyFont="0" applyProtection="0">
      <alignment horizontal="right"/>
    </xf>
    <xf numFmtId="10" fontId="100" fillId="11" borderId="41" applyFont="0" applyProtection="0">
      <alignment horizontal="right"/>
    </xf>
    <xf numFmtId="10" fontId="100" fillId="11" borderId="41" applyFont="0" applyProtection="0">
      <alignment horizontal="right"/>
    </xf>
    <xf numFmtId="9" fontId="100" fillId="11" borderId="41" applyFont="0" applyProtection="0">
      <alignment horizontal="right"/>
    </xf>
    <xf numFmtId="9" fontId="100" fillId="11" borderId="41" applyFont="0" applyProtection="0">
      <alignment horizontal="right"/>
    </xf>
    <xf numFmtId="9" fontId="100" fillId="11" borderId="41" applyFont="0" applyProtection="0">
      <alignment horizontal="right"/>
    </xf>
    <xf numFmtId="0" fontId="100" fillId="11" borderId="3" applyNumberFormat="0" applyFont="0" applyBorder="0" applyProtection="0"/>
    <xf numFmtId="0" fontId="100" fillId="11" borderId="3" applyNumberFormat="0" applyFont="0" applyBorder="0" applyProtection="0"/>
    <xf numFmtId="0" fontId="100" fillId="11" borderId="3" applyNumberFormat="0" applyFont="0" applyBorder="0" applyProtection="0"/>
    <xf numFmtId="0" fontId="100" fillId="11" borderId="3" applyNumberFormat="0" applyFont="0" applyBorder="0" applyProtection="0"/>
    <xf numFmtId="187" fontId="100" fillId="8" borderId="41" applyFont="0" applyAlignment="0">
      <protection locked="0"/>
    </xf>
    <xf numFmtId="187" fontId="100" fillId="8" borderId="41" applyFont="0" applyAlignment="0">
      <protection locked="0"/>
    </xf>
    <xf numFmtId="187" fontId="100" fillId="8" borderId="41" applyFont="0" applyAlignment="0">
      <protection locked="0"/>
    </xf>
    <xf numFmtId="3" fontId="100" fillId="8" borderId="41" applyFont="0">
      <alignment horizontal="right"/>
      <protection locked="0"/>
    </xf>
    <xf numFmtId="3" fontId="100" fillId="8" borderId="41" applyFont="0">
      <alignment horizontal="right"/>
      <protection locked="0"/>
    </xf>
    <xf numFmtId="3" fontId="100" fillId="8" borderId="41" applyFont="0">
      <alignment horizontal="right"/>
      <protection locked="0"/>
    </xf>
    <xf numFmtId="188" fontId="100" fillId="8" borderId="41" applyFont="0">
      <alignment horizontal="right"/>
      <protection locked="0"/>
    </xf>
    <xf numFmtId="188" fontId="100" fillId="8" borderId="41" applyFont="0">
      <alignment horizontal="right"/>
      <protection locked="0"/>
    </xf>
    <xf numFmtId="188" fontId="100" fillId="8" borderId="41" applyFont="0">
      <alignment horizontal="right"/>
      <protection locked="0"/>
    </xf>
    <xf numFmtId="10" fontId="100" fillId="8" borderId="41" applyFont="0">
      <alignment horizontal="right"/>
      <protection locked="0"/>
    </xf>
    <xf numFmtId="10" fontId="100" fillId="8" borderId="41" applyFont="0">
      <alignment horizontal="right"/>
      <protection locked="0"/>
    </xf>
    <xf numFmtId="10" fontId="100" fillId="8" borderId="41" applyFont="0">
      <alignment horizontal="right"/>
      <protection locked="0"/>
    </xf>
    <xf numFmtId="9" fontId="100" fillId="8" borderId="42" applyFont="0">
      <alignment horizontal="right"/>
      <protection locked="0"/>
    </xf>
    <xf numFmtId="9" fontId="100" fillId="8" borderId="42" applyFont="0">
      <alignment horizontal="right"/>
      <protection locked="0"/>
    </xf>
    <xf numFmtId="9" fontId="100" fillId="8" borderId="42" applyFont="0">
      <alignment horizontal="right"/>
      <protection locked="0"/>
    </xf>
    <xf numFmtId="0" fontId="100" fillId="8" borderId="41" applyFont="0">
      <alignment horizontal="center" wrapText="1"/>
      <protection locked="0"/>
    </xf>
    <xf numFmtId="0" fontId="100" fillId="8" borderId="41" applyFont="0">
      <alignment horizontal="center" wrapText="1"/>
      <protection locked="0"/>
    </xf>
    <xf numFmtId="0" fontId="100" fillId="8" borderId="41" applyFont="0">
      <alignment horizontal="center" wrapText="1"/>
      <protection locked="0"/>
    </xf>
    <xf numFmtId="49" fontId="100" fillId="8" borderId="41" applyFont="0" applyAlignment="0">
      <protection locked="0"/>
    </xf>
    <xf numFmtId="49" fontId="100" fillId="8" borderId="41" applyFont="0" applyAlignment="0">
      <protection locked="0"/>
    </xf>
    <xf numFmtId="49" fontId="100" fillId="8" borderId="41" applyFont="0" applyAlignment="0">
      <protection locked="0"/>
    </xf>
    <xf numFmtId="0" fontId="119" fillId="0" borderId="55" applyNumberFormat="0" applyFill="0" applyAlignment="0" applyProtection="0"/>
    <xf numFmtId="0" fontId="119" fillId="0" borderId="55" applyNumberFormat="0" applyFill="0" applyAlignment="0" applyProtection="0"/>
    <xf numFmtId="3" fontId="100" fillId="12" borderId="41">
      <alignment horizontal="right"/>
      <protection locked="0"/>
    </xf>
    <xf numFmtId="3" fontId="100" fillId="12" borderId="41">
      <alignment horizontal="right"/>
      <protection locked="0"/>
    </xf>
    <xf numFmtId="3" fontId="100" fillId="12" borderId="41">
      <alignment horizontal="right"/>
      <protection locked="0"/>
    </xf>
    <xf numFmtId="3" fontId="100" fillId="12" borderId="41">
      <alignment horizontal="right"/>
      <protection locked="0"/>
    </xf>
    <xf numFmtId="188" fontId="100" fillId="12" borderId="41">
      <alignment horizontal="right"/>
      <protection locked="0"/>
    </xf>
    <xf numFmtId="188" fontId="100" fillId="12" borderId="41">
      <alignment horizontal="right"/>
      <protection locked="0"/>
    </xf>
    <xf numFmtId="188" fontId="100" fillId="12" borderId="41">
      <alignment horizontal="right"/>
      <protection locked="0"/>
    </xf>
    <xf numFmtId="188" fontId="100" fillId="12" borderId="41">
      <alignment horizontal="right"/>
      <protection locked="0"/>
    </xf>
    <xf numFmtId="10" fontId="100" fillId="12" borderId="41" applyFont="0">
      <alignment horizontal="right"/>
      <protection locked="0"/>
    </xf>
    <xf numFmtId="10" fontId="100" fillId="12" borderId="41" applyFont="0">
      <alignment horizontal="right"/>
      <protection locked="0"/>
    </xf>
    <xf numFmtId="10" fontId="100" fillId="12" borderId="41" applyFont="0">
      <alignment horizontal="right"/>
      <protection locked="0"/>
    </xf>
    <xf numFmtId="9" fontId="100" fillId="12" borderId="41">
      <alignment horizontal="right"/>
      <protection locked="0"/>
    </xf>
    <xf numFmtId="9" fontId="100" fillId="12" borderId="41">
      <alignment horizontal="right"/>
      <protection locked="0"/>
    </xf>
    <xf numFmtId="9" fontId="100" fillId="12" borderId="41">
      <alignment horizontal="right"/>
      <protection locked="0"/>
    </xf>
    <xf numFmtId="9" fontId="100" fillId="12" borderId="41">
      <alignment horizontal="right"/>
      <protection locked="0"/>
    </xf>
    <xf numFmtId="0" fontId="100" fillId="12" borderId="41">
      <alignment horizontal="center" wrapText="1"/>
    </xf>
    <xf numFmtId="0" fontId="100" fillId="12" borderId="41">
      <alignment horizontal="center" wrapText="1"/>
    </xf>
    <xf numFmtId="0" fontId="100" fillId="12" borderId="41">
      <alignment horizontal="center" wrapText="1"/>
    </xf>
    <xf numFmtId="0" fontId="100" fillId="12" borderId="41">
      <alignment horizontal="center" wrapText="1"/>
    </xf>
    <xf numFmtId="0" fontId="100" fillId="12" borderId="41" applyNumberFormat="0" applyFont="0">
      <alignment horizontal="center" wrapText="1"/>
      <protection locked="0"/>
    </xf>
    <xf numFmtId="0" fontId="100" fillId="12" borderId="41" applyNumberFormat="0" applyFont="0">
      <alignment horizontal="center" wrapText="1"/>
      <protection locked="0"/>
    </xf>
    <xf numFmtId="0" fontId="100" fillId="12" borderId="41" applyNumberFormat="0" applyFont="0">
      <alignment horizontal="center" wrapText="1"/>
      <protection locked="0"/>
    </xf>
    <xf numFmtId="0" fontId="120" fillId="9" borderId="0"/>
    <xf numFmtId="0" fontId="64" fillId="9" borderId="0"/>
    <xf numFmtId="0" fontId="121" fillId="13" borderId="0">
      <alignment horizontal="left"/>
    </xf>
    <xf numFmtId="0" fontId="122" fillId="14" borderId="41">
      <alignment horizontal="left"/>
    </xf>
    <xf numFmtId="0" fontId="122" fillId="14" borderId="41">
      <alignment horizontal="left"/>
    </xf>
    <xf numFmtId="0" fontId="122" fillId="14" borderId="41">
      <alignment horizontal="left"/>
    </xf>
    <xf numFmtId="0" fontId="121" fillId="15" borderId="0"/>
    <xf numFmtId="189" fontId="100" fillId="5" borderId="41">
      <alignment horizontal="left"/>
      <protection locked="0"/>
    </xf>
    <xf numFmtId="189" fontId="100" fillId="5" borderId="41">
      <alignment horizontal="left"/>
      <protection locked="0"/>
    </xf>
    <xf numFmtId="189" fontId="100" fillId="5" borderId="41">
      <alignment horizontal="left"/>
      <protection locked="0"/>
    </xf>
    <xf numFmtId="189" fontId="100" fillId="5" borderId="41">
      <alignment horizontal="left"/>
      <protection locked="0"/>
    </xf>
    <xf numFmtId="3" fontId="100" fillId="5" borderId="41">
      <alignment horizontal="right"/>
      <protection locked="0"/>
    </xf>
    <xf numFmtId="3" fontId="100" fillId="5" borderId="41">
      <alignment horizontal="right"/>
      <protection locked="0"/>
    </xf>
    <xf numFmtId="3" fontId="100" fillId="5" borderId="41">
      <alignment horizontal="right"/>
      <protection locked="0"/>
    </xf>
    <xf numFmtId="3" fontId="100" fillId="5" borderId="41">
      <alignment horizontal="right"/>
      <protection locked="0"/>
    </xf>
    <xf numFmtId="4" fontId="100" fillId="5" borderId="41">
      <alignment horizontal="right"/>
      <protection locked="0"/>
    </xf>
    <xf numFmtId="4" fontId="100" fillId="5" borderId="41">
      <alignment horizontal="right"/>
      <protection locked="0"/>
    </xf>
    <xf numFmtId="4" fontId="100" fillId="5" borderId="41">
      <alignment horizontal="right"/>
      <protection locked="0"/>
    </xf>
    <xf numFmtId="4" fontId="100" fillId="5" borderId="41">
      <alignment horizontal="right"/>
      <protection locked="0"/>
    </xf>
    <xf numFmtId="190" fontId="100" fillId="5" borderId="41">
      <alignment horizontal="right"/>
      <protection locked="0"/>
    </xf>
    <xf numFmtId="190" fontId="100" fillId="5" borderId="41">
      <alignment horizontal="right"/>
      <protection locked="0"/>
    </xf>
    <xf numFmtId="190" fontId="100" fillId="5" borderId="41">
      <alignment horizontal="right"/>
      <protection locked="0"/>
    </xf>
    <xf numFmtId="190" fontId="100" fillId="5" borderId="41">
      <alignment horizontal="right"/>
      <protection locked="0"/>
    </xf>
    <xf numFmtId="191" fontId="100" fillId="5" borderId="41">
      <alignment horizontal="right"/>
      <protection locked="0"/>
    </xf>
    <xf numFmtId="191" fontId="100" fillId="5" borderId="41">
      <alignment horizontal="right"/>
      <protection locked="0"/>
    </xf>
    <xf numFmtId="191" fontId="100" fillId="5" borderId="41">
      <alignment horizontal="right"/>
      <protection locked="0"/>
    </xf>
    <xf numFmtId="191" fontId="100" fillId="5" borderId="41">
      <alignment horizontal="right"/>
      <protection locked="0"/>
    </xf>
    <xf numFmtId="2" fontId="100" fillId="5" borderId="41">
      <alignment horizontal="right"/>
      <protection locked="0"/>
    </xf>
    <xf numFmtId="2" fontId="100" fillId="5" borderId="41">
      <alignment horizontal="right"/>
      <protection locked="0"/>
    </xf>
    <xf numFmtId="2" fontId="100" fillId="5" borderId="41">
      <alignment horizontal="right"/>
      <protection locked="0"/>
    </xf>
    <xf numFmtId="2" fontId="100" fillId="5" borderId="41">
      <alignment horizontal="right"/>
      <protection locked="0"/>
    </xf>
    <xf numFmtId="192" fontId="100" fillId="5" borderId="41">
      <alignment horizontal="right"/>
      <protection locked="0"/>
    </xf>
    <xf numFmtId="192" fontId="100" fillId="5" borderId="41">
      <alignment horizontal="right"/>
      <protection locked="0"/>
    </xf>
    <xf numFmtId="192" fontId="100" fillId="5" borderId="41">
      <alignment horizontal="right"/>
      <protection locked="0"/>
    </xf>
    <xf numFmtId="192" fontId="100" fillId="5" borderId="41">
      <alignment horizontal="right"/>
      <protection locked="0"/>
    </xf>
    <xf numFmtId="193" fontId="100" fillId="5" borderId="41">
      <alignment horizontal="right"/>
      <protection locked="0"/>
    </xf>
    <xf numFmtId="193" fontId="100" fillId="5" borderId="41">
      <alignment horizontal="right"/>
      <protection locked="0"/>
    </xf>
    <xf numFmtId="193" fontId="100" fillId="5" borderId="41">
      <alignment horizontal="right"/>
      <protection locked="0"/>
    </xf>
    <xf numFmtId="193" fontId="100" fillId="5" borderId="41">
      <alignment horizontal="right"/>
      <protection locked="0"/>
    </xf>
    <xf numFmtId="188" fontId="100" fillId="5" borderId="41">
      <alignment horizontal="right"/>
      <protection locked="0"/>
    </xf>
    <xf numFmtId="188" fontId="100" fillId="5" borderId="41">
      <alignment horizontal="right"/>
      <protection locked="0"/>
    </xf>
    <xf numFmtId="188" fontId="100" fillId="5" borderId="41">
      <alignment horizontal="right"/>
      <protection locked="0"/>
    </xf>
    <xf numFmtId="188" fontId="100" fillId="5" borderId="41">
      <alignment horizontal="right"/>
      <protection locked="0"/>
    </xf>
    <xf numFmtId="1" fontId="100" fillId="5" borderId="41">
      <alignment horizontal="right"/>
      <protection locked="0"/>
    </xf>
    <xf numFmtId="1" fontId="100" fillId="5" borderId="41">
      <alignment horizontal="right"/>
      <protection locked="0"/>
    </xf>
    <xf numFmtId="1" fontId="100" fillId="5" borderId="41">
      <alignment horizontal="right"/>
      <protection locked="0"/>
    </xf>
    <xf numFmtId="1" fontId="100" fillId="5" borderId="41">
      <alignment horizontal="right"/>
      <protection locked="0"/>
    </xf>
    <xf numFmtId="194" fontId="100" fillId="5" borderId="41">
      <alignment horizontal="right"/>
      <protection locked="0"/>
    </xf>
    <xf numFmtId="194" fontId="100" fillId="5" borderId="41">
      <alignment horizontal="right"/>
      <protection locked="0"/>
    </xf>
    <xf numFmtId="194" fontId="100" fillId="5" borderId="41">
      <alignment horizontal="right"/>
      <protection locked="0"/>
    </xf>
    <xf numFmtId="194" fontId="100" fillId="5" borderId="41">
      <alignment horizontal="right"/>
      <protection locked="0"/>
    </xf>
    <xf numFmtId="191" fontId="100" fillId="5" borderId="41">
      <alignment horizontal="right"/>
      <protection locked="0"/>
    </xf>
    <xf numFmtId="191" fontId="100" fillId="5" borderId="41">
      <alignment horizontal="right"/>
      <protection locked="0"/>
    </xf>
    <xf numFmtId="191" fontId="100" fillId="5" borderId="41">
      <alignment horizontal="right"/>
      <protection locked="0"/>
    </xf>
    <xf numFmtId="191" fontId="100" fillId="5" borderId="41">
      <alignment horizontal="right"/>
      <protection locked="0"/>
    </xf>
    <xf numFmtId="195" fontId="100" fillId="5" borderId="41">
      <alignment horizontal="right"/>
      <protection locked="0"/>
    </xf>
    <xf numFmtId="195" fontId="100" fillId="5" borderId="41">
      <alignment horizontal="right"/>
      <protection locked="0"/>
    </xf>
    <xf numFmtId="195" fontId="100" fillId="5" borderId="41">
      <alignment horizontal="right"/>
      <protection locked="0"/>
    </xf>
    <xf numFmtId="195" fontId="100" fillId="5" borderId="41">
      <alignment horizontal="right"/>
      <protection locked="0"/>
    </xf>
    <xf numFmtId="196" fontId="100" fillId="5" borderId="41">
      <alignment horizontal="right"/>
      <protection locked="0"/>
    </xf>
    <xf numFmtId="196" fontId="100" fillId="5" borderId="41">
      <alignment horizontal="right"/>
      <protection locked="0"/>
    </xf>
    <xf numFmtId="196" fontId="100" fillId="5" borderId="41">
      <alignment horizontal="right"/>
      <protection locked="0"/>
    </xf>
    <xf numFmtId="196" fontId="100" fillId="5" borderId="41">
      <alignment horizontal="right"/>
      <protection locked="0"/>
    </xf>
    <xf numFmtId="197" fontId="100" fillId="5" borderId="41">
      <alignment horizontal="right"/>
      <protection locked="0"/>
    </xf>
    <xf numFmtId="197" fontId="100" fillId="5" borderId="41">
      <alignment horizontal="right"/>
      <protection locked="0"/>
    </xf>
    <xf numFmtId="197" fontId="100" fillId="5" borderId="41">
      <alignment horizontal="right"/>
      <protection locked="0"/>
    </xf>
    <xf numFmtId="197" fontId="100" fillId="5" borderId="41">
      <alignment horizontal="right"/>
      <protection locked="0"/>
    </xf>
    <xf numFmtId="198" fontId="100" fillId="5" borderId="41">
      <alignment horizontal="right"/>
      <protection locked="0"/>
    </xf>
    <xf numFmtId="198" fontId="100" fillId="5" borderId="41">
      <alignment horizontal="right"/>
      <protection locked="0"/>
    </xf>
    <xf numFmtId="198" fontId="100" fillId="5" borderId="41">
      <alignment horizontal="right"/>
      <protection locked="0"/>
    </xf>
    <xf numFmtId="198" fontId="100" fillId="5" borderId="41">
      <alignment horizontal="right"/>
      <protection locked="0"/>
    </xf>
    <xf numFmtId="199" fontId="100" fillId="5" borderId="41">
      <alignment horizontal="right"/>
      <protection locked="0"/>
    </xf>
    <xf numFmtId="199" fontId="100" fillId="5" borderId="41">
      <alignment horizontal="right"/>
      <protection locked="0"/>
    </xf>
    <xf numFmtId="199" fontId="100" fillId="5" borderId="41">
      <alignment horizontal="right"/>
      <protection locked="0"/>
    </xf>
    <xf numFmtId="199" fontId="100" fillId="5" borderId="41">
      <alignment horizontal="right"/>
      <protection locked="0"/>
    </xf>
    <xf numFmtId="200" fontId="100" fillId="5" borderId="41">
      <alignment horizontal="right"/>
      <protection locked="0"/>
    </xf>
    <xf numFmtId="200" fontId="100" fillId="5" borderId="41">
      <alignment horizontal="right"/>
      <protection locked="0"/>
    </xf>
    <xf numFmtId="200" fontId="100" fillId="5" borderId="41">
      <alignment horizontal="right"/>
      <protection locked="0"/>
    </xf>
    <xf numFmtId="200" fontId="100" fillId="5" borderId="41">
      <alignment horizontal="right"/>
      <protection locked="0"/>
    </xf>
    <xf numFmtId="49" fontId="100" fillId="5" borderId="41">
      <alignment horizontal="left"/>
      <protection locked="0"/>
    </xf>
    <xf numFmtId="49" fontId="100" fillId="5" borderId="41">
      <alignment horizontal="left"/>
      <protection locked="0"/>
    </xf>
    <xf numFmtId="49" fontId="100" fillId="5" borderId="41">
      <alignment horizontal="left"/>
      <protection locked="0"/>
    </xf>
    <xf numFmtId="49" fontId="100" fillId="5" borderId="41">
      <alignment horizontal="left"/>
      <protection locked="0"/>
    </xf>
    <xf numFmtId="49" fontId="100" fillId="5" borderId="41">
      <alignment horizontal="left" wrapText="1"/>
      <protection locked="0"/>
    </xf>
    <xf numFmtId="49" fontId="100" fillId="5" borderId="41">
      <alignment horizontal="left" wrapText="1"/>
      <protection locked="0"/>
    </xf>
    <xf numFmtId="49" fontId="100" fillId="5" borderId="41">
      <alignment horizontal="left" wrapText="1"/>
      <protection locked="0"/>
    </xf>
    <xf numFmtId="49" fontId="100" fillId="5" borderId="41">
      <alignment horizontal="left" wrapText="1"/>
      <protection locked="0"/>
    </xf>
    <xf numFmtId="18" fontId="100" fillId="5" borderId="41">
      <alignment horizontal="left"/>
      <protection locked="0"/>
    </xf>
    <xf numFmtId="18" fontId="100" fillId="5" borderId="41">
      <alignment horizontal="left"/>
      <protection locked="0"/>
    </xf>
    <xf numFmtId="18" fontId="100" fillId="5" borderId="41">
      <alignment horizontal="left"/>
      <protection locked="0"/>
    </xf>
    <xf numFmtId="18" fontId="100" fillId="5" borderId="41">
      <alignment horizontal="left"/>
      <protection locked="0"/>
    </xf>
    <xf numFmtId="0" fontId="14" fillId="16" borderId="41">
      <alignment horizontal="center"/>
    </xf>
    <xf numFmtId="0" fontId="14" fillId="16" borderId="41">
      <alignment horizontal="center"/>
    </xf>
    <xf numFmtId="0" fontId="14" fillId="16" borderId="41">
      <alignment horizontal="center"/>
    </xf>
    <xf numFmtId="0" fontId="14" fillId="16" borderId="41">
      <alignment horizontal="center" wrapText="1"/>
    </xf>
    <xf numFmtId="0" fontId="14" fillId="16" borderId="41">
      <alignment horizontal="center" wrapText="1"/>
    </xf>
    <xf numFmtId="0" fontId="14" fillId="16" borderId="41">
      <alignment horizontal="center" wrapText="1"/>
    </xf>
    <xf numFmtId="189" fontId="100" fillId="16" borderId="41">
      <alignment horizontal="left"/>
    </xf>
    <xf numFmtId="189" fontId="100" fillId="16" borderId="41">
      <alignment horizontal="left"/>
    </xf>
    <xf numFmtId="189" fontId="100" fillId="16" borderId="41">
      <alignment horizontal="left"/>
    </xf>
    <xf numFmtId="189" fontId="100" fillId="16" borderId="41">
      <alignment horizontal="left"/>
    </xf>
    <xf numFmtId="0" fontId="14" fillId="16" borderId="41">
      <alignment horizontal="left"/>
    </xf>
    <xf numFmtId="0" fontId="14" fillId="16" borderId="41">
      <alignment horizontal="left"/>
    </xf>
    <xf numFmtId="0" fontId="14" fillId="16" borderId="41">
      <alignment horizontal="left"/>
    </xf>
    <xf numFmtId="0" fontId="14" fillId="16" borderId="41">
      <alignment horizontal="left" wrapText="1"/>
    </xf>
    <xf numFmtId="0" fontId="14" fillId="16" borderId="41">
      <alignment horizontal="left" wrapText="1"/>
    </xf>
    <xf numFmtId="0" fontId="14" fillId="16" borderId="41">
      <alignment horizontal="left" wrapText="1"/>
    </xf>
    <xf numFmtId="0" fontId="14" fillId="16" borderId="41">
      <alignment horizontal="right"/>
    </xf>
    <xf numFmtId="0" fontId="14" fillId="16" borderId="41">
      <alignment horizontal="right"/>
    </xf>
    <xf numFmtId="0" fontId="14" fillId="16" borderId="41">
      <alignment horizontal="right"/>
    </xf>
    <xf numFmtId="0" fontId="14" fillId="16" borderId="41">
      <alignment horizontal="right" wrapText="1"/>
    </xf>
    <xf numFmtId="0" fontId="14" fillId="16" borderId="41">
      <alignment horizontal="right" wrapText="1"/>
    </xf>
    <xf numFmtId="0" fontId="14" fillId="16" borderId="41">
      <alignment horizontal="right" wrapText="1"/>
    </xf>
    <xf numFmtId="189" fontId="100" fillId="17" borderId="41">
      <alignment horizontal="left"/>
    </xf>
    <xf numFmtId="189" fontId="100" fillId="17" borderId="41">
      <alignment horizontal="left"/>
    </xf>
    <xf numFmtId="189" fontId="100" fillId="17" borderId="41">
      <alignment horizontal="left"/>
    </xf>
    <xf numFmtId="189" fontId="100" fillId="17" borderId="41">
      <alignment horizontal="left"/>
    </xf>
    <xf numFmtId="3" fontId="100" fillId="17" borderId="41">
      <alignment horizontal="right"/>
    </xf>
    <xf numFmtId="3" fontId="100" fillId="17" borderId="41">
      <alignment horizontal="right"/>
    </xf>
    <xf numFmtId="3" fontId="100" fillId="17" borderId="41">
      <alignment horizontal="right"/>
    </xf>
    <xf numFmtId="3" fontId="100" fillId="17" borderId="41">
      <alignment horizontal="right"/>
    </xf>
    <xf numFmtId="4" fontId="100" fillId="17" borderId="41">
      <alignment horizontal="right"/>
    </xf>
    <xf numFmtId="4" fontId="100" fillId="17" borderId="41">
      <alignment horizontal="right"/>
    </xf>
    <xf numFmtId="4" fontId="100" fillId="17" borderId="41">
      <alignment horizontal="right"/>
    </xf>
    <xf numFmtId="4" fontId="100" fillId="17" borderId="41">
      <alignment horizontal="right"/>
    </xf>
    <xf numFmtId="190" fontId="100" fillId="17" borderId="41">
      <alignment horizontal="right"/>
    </xf>
    <xf numFmtId="190" fontId="100" fillId="17" borderId="41">
      <alignment horizontal="right"/>
    </xf>
    <xf numFmtId="190" fontId="100" fillId="17" borderId="41">
      <alignment horizontal="right"/>
    </xf>
    <xf numFmtId="190" fontId="100" fillId="17" borderId="41">
      <alignment horizontal="right"/>
    </xf>
    <xf numFmtId="191" fontId="100" fillId="17" borderId="41">
      <alignment horizontal="right"/>
    </xf>
    <xf numFmtId="191" fontId="100" fillId="17" borderId="41">
      <alignment horizontal="right"/>
    </xf>
    <xf numFmtId="191" fontId="100" fillId="17" borderId="41">
      <alignment horizontal="right"/>
    </xf>
    <xf numFmtId="191" fontId="100" fillId="17" borderId="41">
      <alignment horizontal="right"/>
    </xf>
    <xf numFmtId="2" fontId="100" fillId="17" borderId="41">
      <alignment horizontal="right"/>
    </xf>
    <xf numFmtId="2" fontId="100" fillId="17" borderId="41">
      <alignment horizontal="right"/>
    </xf>
    <xf numFmtId="2" fontId="100" fillId="17" borderId="41">
      <alignment horizontal="right"/>
    </xf>
    <xf numFmtId="2" fontId="100" fillId="17" borderId="41">
      <alignment horizontal="right"/>
    </xf>
    <xf numFmtId="192" fontId="100" fillId="17" borderId="41">
      <alignment horizontal="right"/>
    </xf>
    <xf numFmtId="192" fontId="100" fillId="17" borderId="41">
      <alignment horizontal="right"/>
    </xf>
    <xf numFmtId="192" fontId="100" fillId="17" borderId="41">
      <alignment horizontal="right"/>
    </xf>
    <xf numFmtId="192" fontId="100" fillId="17" borderId="41">
      <alignment horizontal="right"/>
    </xf>
    <xf numFmtId="193" fontId="100" fillId="17" borderId="41">
      <alignment horizontal="right"/>
    </xf>
    <xf numFmtId="193" fontId="100" fillId="17" borderId="41">
      <alignment horizontal="right"/>
    </xf>
    <xf numFmtId="193" fontId="100" fillId="17" borderId="41">
      <alignment horizontal="right"/>
    </xf>
    <xf numFmtId="193" fontId="100" fillId="17" borderId="41">
      <alignment horizontal="right"/>
    </xf>
    <xf numFmtId="188" fontId="100" fillId="17" borderId="41">
      <alignment horizontal="right"/>
    </xf>
    <xf numFmtId="188" fontId="100" fillId="17" borderId="41">
      <alignment horizontal="right"/>
    </xf>
    <xf numFmtId="188" fontId="100" fillId="17" borderId="41">
      <alignment horizontal="right"/>
    </xf>
    <xf numFmtId="188" fontId="100" fillId="17" borderId="41">
      <alignment horizontal="right"/>
    </xf>
    <xf numFmtId="1" fontId="100" fillId="17" borderId="41">
      <alignment horizontal="right"/>
    </xf>
    <xf numFmtId="1" fontId="100" fillId="17" borderId="41">
      <alignment horizontal="right"/>
    </xf>
    <xf numFmtId="1" fontId="100" fillId="17" borderId="41">
      <alignment horizontal="right"/>
    </xf>
    <xf numFmtId="1" fontId="100" fillId="17" borderId="41">
      <alignment horizontal="right"/>
    </xf>
    <xf numFmtId="194" fontId="100" fillId="17" borderId="41">
      <alignment horizontal="right"/>
    </xf>
    <xf numFmtId="194" fontId="100" fillId="17" borderId="41">
      <alignment horizontal="right"/>
    </xf>
    <xf numFmtId="194" fontId="100" fillId="17" borderId="41">
      <alignment horizontal="right"/>
    </xf>
    <xf numFmtId="194" fontId="100" fillId="17" borderId="41">
      <alignment horizontal="right"/>
    </xf>
    <xf numFmtId="191" fontId="100" fillId="17" borderId="41">
      <alignment horizontal="right"/>
    </xf>
    <xf numFmtId="191" fontId="100" fillId="17" borderId="41">
      <alignment horizontal="right"/>
    </xf>
    <xf numFmtId="191" fontId="100" fillId="17" borderId="41">
      <alignment horizontal="right"/>
    </xf>
    <xf numFmtId="191" fontId="100" fillId="17" borderId="41">
      <alignment horizontal="right"/>
    </xf>
    <xf numFmtId="195" fontId="100" fillId="17" borderId="41">
      <alignment horizontal="right"/>
    </xf>
    <xf numFmtId="195" fontId="100" fillId="17" borderId="41">
      <alignment horizontal="right"/>
    </xf>
    <xf numFmtId="195" fontId="100" fillId="17" borderId="41">
      <alignment horizontal="right"/>
    </xf>
    <xf numFmtId="195" fontId="100" fillId="17" borderId="41">
      <alignment horizontal="right"/>
    </xf>
    <xf numFmtId="196" fontId="100" fillId="17" borderId="41">
      <alignment horizontal="right"/>
    </xf>
    <xf numFmtId="196" fontId="100" fillId="17" borderId="41">
      <alignment horizontal="right"/>
    </xf>
    <xf numFmtId="196" fontId="100" fillId="17" borderId="41">
      <alignment horizontal="right"/>
    </xf>
    <xf numFmtId="196" fontId="100" fillId="17" borderId="41">
      <alignment horizontal="right"/>
    </xf>
    <xf numFmtId="197" fontId="100" fillId="17" borderId="41">
      <alignment horizontal="right"/>
    </xf>
    <xf numFmtId="197" fontId="100" fillId="17" borderId="41">
      <alignment horizontal="right"/>
    </xf>
    <xf numFmtId="197" fontId="100" fillId="17" borderId="41">
      <alignment horizontal="right"/>
    </xf>
    <xf numFmtId="197" fontId="100" fillId="17" borderId="41">
      <alignment horizontal="right"/>
    </xf>
    <xf numFmtId="198" fontId="100" fillId="17" borderId="41">
      <alignment horizontal="right"/>
    </xf>
    <xf numFmtId="198" fontId="100" fillId="17" borderId="41">
      <alignment horizontal="right"/>
    </xf>
    <xf numFmtId="198" fontId="100" fillId="17" borderId="41">
      <alignment horizontal="right"/>
    </xf>
    <xf numFmtId="198" fontId="100" fillId="17" borderId="41">
      <alignment horizontal="right"/>
    </xf>
    <xf numFmtId="199" fontId="100" fillId="17" borderId="41">
      <alignment horizontal="right"/>
    </xf>
    <xf numFmtId="199" fontId="100" fillId="17" borderId="41">
      <alignment horizontal="right"/>
    </xf>
    <xf numFmtId="199" fontId="100" fillId="17" borderId="41">
      <alignment horizontal="right"/>
    </xf>
    <xf numFmtId="199" fontId="100" fillId="17" borderId="41">
      <alignment horizontal="right"/>
    </xf>
    <xf numFmtId="200" fontId="100" fillId="17" borderId="41">
      <alignment horizontal="right"/>
    </xf>
    <xf numFmtId="200" fontId="100" fillId="17" borderId="41">
      <alignment horizontal="right"/>
    </xf>
    <xf numFmtId="200" fontId="100" fillId="17" borderId="41">
      <alignment horizontal="right"/>
    </xf>
    <xf numFmtId="200" fontId="100" fillId="17" borderId="41">
      <alignment horizontal="right"/>
    </xf>
    <xf numFmtId="49" fontId="100" fillId="17" borderId="41">
      <alignment horizontal="left"/>
    </xf>
    <xf numFmtId="49" fontId="100" fillId="17" borderId="41">
      <alignment horizontal="left"/>
    </xf>
    <xf numFmtId="49" fontId="100" fillId="17" borderId="41">
      <alignment horizontal="left"/>
    </xf>
    <xf numFmtId="49" fontId="100" fillId="17" borderId="41">
      <alignment horizontal="left"/>
    </xf>
    <xf numFmtId="49" fontId="100" fillId="17" borderId="41">
      <alignment horizontal="left" wrapText="1"/>
    </xf>
    <xf numFmtId="49" fontId="100" fillId="17" borderId="41">
      <alignment horizontal="left" wrapText="1"/>
    </xf>
    <xf numFmtId="49" fontId="100" fillId="17" borderId="41">
      <alignment horizontal="left" wrapText="1"/>
    </xf>
    <xf numFmtId="49" fontId="100" fillId="17" borderId="41">
      <alignment horizontal="left" wrapText="1"/>
    </xf>
    <xf numFmtId="18" fontId="100" fillId="17" borderId="41">
      <alignment horizontal="left"/>
    </xf>
    <xf numFmtId="18" fontId="100" fillId="17" borderId="41">
      <alignment horizontal="left"/>
    </xf>
    <xf numFmtId="18" fontId="100" fillId="17" borderId="41">
      <alignment horizontal="left"/>
    </xf>
    <xf numFmtId="18" fontId="100" fillId="17" borderId="41">
      <alignment horizontal="left"/>
    </xf>
    <xf numFmtId="49" fontId="100" fillId="18" borderId="41">
      <alignment horizontal="left"/>
    </xf>
    <xf numFmtId="49" fontId="100" fillId="18" borderId="41">
      <alignment horizontal="left"/>
    </xf>
    <xf numFmtId="49" fontId="100" fillId="18" borderId="41">
      <alignment horizontal="left"/>
    </xf>
    <xf numFmtId="49" fontId="100" fillId="18" borderId="41">
      <alignment horizontal="left"/>
    </xf>
    <xf numFmtId="10"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9" fontId="100" fillId="0" borderId="0" applyFont="0" applyFill="0" applyBorder="0" applyAlignment="0" applyProtection="0"/>
    <xf numFmtId="0" fontId="123" fillId="0" borderId="0" applyNumberFormat="0" applyFill="0" applyBorder="0" applyProtection="0"/>
    <xf numFmtId="3" fontId="100" fillId="5" borderId="41" applyFont="0" applyProtection="0">
      <alignment horizontal="right"/>
    </xf>
    <xf numFmtId="3" fontId="100" fillId="5" borderId="41" applyFont="0" applyProtection="0">
      <alignment horizontal="right"/>
    </xf>
    <xf numFmtId="3" fontId="100" fillId="5" borderId="41" applyFont="0" applyProtection="0">
      <alignment horizontal="right"/>
    </xf>
    <xf numFmtId="201" fontId="100" fillId="5" borderId="41" applyFont="0" applyProtection="0">
      <alignment horizontal="right"/>
    </xf>
    <xf numFmtId="201" fontId="100" fillId="5" borderId="41" applyFont="0" applyProtection="0">
      <alignment horizontal="right"/>
    </xf>
    <xf numFmtId="201" fontId="100" fillId="5" borderId="41" applyFont="0" applyProtection="0">
      <alignment horizontal="right"/>
    </xf>
    <xf numFmtId="188" fontId="100" fillId="5" borderId="41" applyFont="0" applyProtection="0">
      <alignment horizontal="right"/>
    </xf>
    <xf numFmtId="188" fontId="100" fillId="5" borderId="41" applyFont="0" applyProtection="0">
      <alignment horizontal="right"/>
    </xf>
    <xf numFmtId="188" fontId="100" fillId="5" borderId="41" applyFont="0" applyProtection="0">
      <alignment horizontal="right"/>
    </xf>
    <xf numFmtId="10" fontId="100" fillId="5" borderId="41" applyFont="0" applyProtection="0">
      <alignment horizontal="right"/>
    </xf>
    <xf numFmtId="10" fontId="100" fillId="5" borderId="41" applyFont="0" applyProtection="0">
      <alignment horizontal="right"/>
    </xf>
    <xf numFmtId="10" fontId="100" fillId="5" borderId="41" applyFont="0" applyProtection="0">
      <alignment horizontal="right"/>
    </xf>
    <xf numFmtId="9" fontId="100" fillId="5" borderId="41" applyFont="0" applyProtection="0">
      <alignment horizontal="right"/>
    </xf>
    <xf numFmtId="9" fontId="100" fillId="5" borderId="41" applyFont="0" applyProtection="0">
      <alignment horizontal="right"/>
    </xf>
    <xf numFmtId="9" fontId="100" fillId="5" borderId="41" applyFont="0" applyProtection="0">
      <alignment horizontal="right"/>
    </xf>
    <xf numFmtId="202" fontId="100" fillId="5" borderId="41" applyFont="0" applyProtection="0">
      <alignment horizontal="center" wrapText="1"/>
    </xf>
    <xf numFmtId="202" fontId="100" fillId="5" borderId="41" applyFont="0" applyProtection="0">
      <alignment horizontal="center" wrapText="1"/>
    </xf>
    <xf numFmtId="202" fontId="100" fillId="5" borderId="41" applyFont="0" applyProtection="0">
      <alignment horizontal="center" wrapText="1"/>
    </xf>
    <xf numFmtId="0" fontId="100" fillId="0" borderId="0"/>
    <xf numFmtId="40" fontId="124" fillId="0" borderId="0" applyBorder="0">
      <alignment horizontal="right"/>
    </xf>
    <xf numFmtId="203" fontId="100" fillId="19" borderId="41" applyFont="0">
      <alignment horizontal="right"/>
    </xf>
    <xf numFmtId="203" fontId="100" fillId="19" borderId="41" applyFont="0">
      <alignment horizontal="right"/>
    </xf>
    <xf numFmtId="203" fontId="100" fillId="19" borderId="41" applyFont="0">
      <alignment horizontal="right"/>
    </xf>
    <xf numFmtId="1" fontId="100" fillId="19" borderId="41" applyFont="0" applyProtection="0">
      <alignment horizontal="right"/>
    </xf>
    <xf numFmtId="1" fontId="100" fillId="19" borderId="41" applyFont="0" applyProtection="0">
      <alignment horizontal="right"/>
    </xf>
    <xf numFmtId="1" fontId="100" fillId="19" borderId="41" applyFont="0" applyProtection="0">
      <alignment horizontal="right"/>
    </xf>
    <xf numFmtId="203" fontId="100" fillId="19" borderId="41" applyFont="0" applyProtection="0"/>
    <xf numFmtId="203" fontId="100" fillId="19" borderId="41" applyFont="0" applyProtection="0"/>
    <xf numFmtId="203" fontId="100" fillId="19" borderId="41" applyFont="0" applyProtection="0"/>
    <xf numFmtId="188" fontId="100" fillId="19" borderId="41" applyFont="0" applyProtection="0"/>
    <xf numFmtId="188" fontId="100" fillId="19" borderId="41" applyFont="0" applyProtection="0"/>
    <xf numFmtId="188" fontId="100" fillId="19" borderId="41" applyFont="0" applyProtection="0"/>
    <xf numFmtId="10" fontId="100" fillId="19" borderId="5" applyFont="0" applyProtection="0">
      <alignment horizontal="right"/>
    </xf>
    <xf numFmtId="10" fontId="100" fillId="19" borderId="5" applyFont="0" applyProtection="0">
      <alignment horizontal="right"/>
    </xf>
    <xf numFmtId="10" fontId="100" fillId="19" borderId="5" applyFont="0" applyProtection="0">
      <alignment horizontal="right"/>
    </xf>
    <xf numFmtId="9" fontId="100" fillId="19" borderId="5" applyFont="0" applyProtection="0">
      <alignment horizontal="right"/>
    </xf>
    <xf numFmtId="9" fontId="100" fillId="19" borderId="5" applyFont="0" applyProtection="0">
      <alignment horizontal="right"/>
    </xf>
    <xf numFmtId="9" fontId="100" fillId="19" borderId="5" applyFont="0" applyProtection="0">
      <alignment horizontal="right"/>
    </xf>
    <xf numFmtId="204" fontId="100" fillId="19" borderId="5" applyFont="0" applyProtection="0">
      <alignment horizontal="right"/>
    </xf>
    <xf numFmtId="204" fontId="100" fillId="19" borderId="5" applyFont="0" applyProtection="0">
      <alignment horizontal="right"/>
    </xf>
    <xf numFmtId="204" fontId="100" fillId="19" borderId="5" applyFont="0" applyProtection="0">
      <alignment horizontal="right"/>
    </xf>
    <xf numFmtId="0" fontId="100" fillId="19" borderId="41" applyFont="0">
      <alignment horizontal="center" wrapText="1"/>
      <protection locked="0"/>
    </xf>
    <xf numFmtId="0" fontId="100" fillId="19" borderId="41" applyFont="0">
      <alignment horizontal="center" wrapText="1"/>
      <protection locked="0"/>
    </xf>
    <xf numFmtId="0" fontId="100" fillId="19" borderId="41" applyFont="0">
      <alignment horizontal="center" wrapText="1"/>
      <protection locked="0"/>
    </xf>
    <xf numFmtId="0" fontId="100" fillId="19" borderId="41" applyFont="0">
      <alignment horizontal="center" wrapText="1"/>
      <protection locked="0"/>
    </xf>
    <xf numFmtId="0" fontId="100" fillId="19" borderId="41" applyNumberFormat="0" applyFont="0" applyAlignment="0" applyProtection="0"/>
    <xf numFmtId="0" fontId="100" fillId="19" borderId="41" applyNumberFormat="0" applyFont="0" applyAlignment="0" applyProtection="0"/>
    <xf numFmtId="0" fontId="100" fillId="19" borderId="41" applyNumberFormat="0" applyFon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6" fillId="0" borderId="56" applyNumberFormat="0" applyFill="0" applyAlignment="0" applyProtection="0"/>
    <xf numFmtId="0" fontId="126" fillId="0" borderId="56" applyNumberFormat="0" applyFill="0" applyAlignment="0" applyProtection="0"/>
    <xf numFmtId="0" fontId="126" fillId="0" borderId="56" applyNumberFormat="0" applyFill="0" applyAlignment="0" applyProtection="0"/>
    <xf numFmtId="0" fontId="126" fillId="0" borderId="56" applyNumberFormat="0" applyFill="0" applyAlignment="0" applyProtection="0"/>
    <xf numFmtId="0" fontId="126" fillId="0" borderId="56" applyNumberFormat="0" applyFill="0" applyAlignment="0" applyProtection="0"/>
    <xf numFmtId="0" fontId="126" fillId="0" borderId="56" applyNumberFormat="0" applyFill="0" applyAlignment="0" applyProtection="0"/>
    <xf numFmtId="0" fontId="127" fillId="0" borderId="0" applyNumberFormat="0" applyFill="0" applyBorder="0" applyAlignment="0">
      <protection locked="0"/>
    </xf>
    <xf numFmtId="0" fontId="128" fillId="0" borderId="0" applyNumberFormat="0" applyFill="0" applyBorder="0" applyAlignment="0" applyProtection="0"/>
    <xf numFmtId="0" fontId="128" fillId="0" borderId="0" applyNumberFormat="0" applyFill="0" applyBorder="0" applyAlignment="0" applyProtection="0"/>
  </cellStyleXfs>
  <cellXfs count="2677">
    <xf numFmtId="0" fontId="0" fillId="0" borderId="0" xfId="0"/>
    <xf numFmtId="0" fontId="3" fillId="2" borderId="0" xfId="7" applyFont="1" applyFill="1" applyBorder="1" applyAlignment="1" applyProtection="1">
      <alignment horizontal="left"/>
    </xf>
    <xf numFmtId="0" fontId="4" fillId="2" borderId="0" xfId="7" applyFont="1" applyFill="1" applyBorder="1" applyAlignment="1" applyProtection="1">
      <alignment horizontal="left"/>
    </xf>
    <xf numFmtId="41" fontId="5" fillId="2" borderId="1" xfId="7" applyNumberFormat="1" applyFont="1" applyFill="1" applyBorder="1" applyAlignment="1" applyProtection="1">
      <alignment horizontal="right"/>
    </xf>
    <xf numFmtId="41" fontId="5" fillId="2" borderId="3" xfId="7" applyNumberFormat="1" applyFont="1" applyFill="1" applyBorder="1" applyAlignment="1" applyProtection="1">
      <alignment horizontal="right"/>
    </xf>
    <xf numFmtId="41" fontId="6" fillId="2" borderId="4" xfId="7" applyNumberFormat="1" applyFont="1" applyFill="1" applyBorder="1" applyAlignment="1" applyProtection="1">
      <alignment horizontal="right"/>
    </xf>
    <xf numFmtId="0" fontId="6" fillId="2" borderId="5" xfId="7" quotePrefix="1" applyFont="1" applyFill="1" applyBorder="1" applyAlignment="1" applyProtection="1">
      <alignment horizontal="right"/>
    </xf>
    <xf numFmtId="0" fontId="5" fillId="2" borderId="0" xfId="7" applyFont="1" applyFill="1" applyBorder="1" applyProtection="1"/>
    <xf numFmtId="0" fontId="6" fillId="2" borderId="4" xfId="7" applyFont="1" applyFill="1" applyBorder="1" applyAlignment="1" applyProtection="1">
      <alignment horizontal="right"/>
    </xf>
    <xf numFmtId="0" fontId="6" fillId="2" borderId="4" xfId="6" applyFont="1" applyFill="1" applyBorder="1" applyAlignment="1" applyProtection="1">
      <alignment horizontal="right"/>
    </xf>
    <xf numFmtId="0" fontId="5" fillId="2" borderId="6" xfId="6" applyFont="1" applyFill="1" applyBorder="1" applyProtection="1"/>
    <xf numFmtId="0" fontId="6" fillId="2" borderId="0" xfId="6" applyFont="1" applyFill="1" applyBorder="1" applyProtection="1"/>
    <xf numFmtId="0" fontId="6" fillId="2" borderId="7" xfId="6" applyFont="1" applyFill="1" applyBorder="1" applyAlignment="1" applyProtection="1">
      <alignment horizontal="right"/>
    </xf>
    <xf numFmtId="0" fontId="5" fillId="2" borderId="0" xfId="6" applyFont="1" applyFill="1" applyBorder="1" applyAlignment="1" applyProtection="1">
      <alignment horizontal="left" indent="1"/>
    </xf>
    <xf numFmtId="169" fontId="5" fillId="3" borderId="6" xfId="4" applyNumberFormat="1" applyFont="1" applyFill="1" applyBorder="1" applyAlignment="1" applyProtection="1"/>
    <xf numFmtId="169" fontId="6" fillId="2" borderId="0" xfId="4" applyNumberFormat="1" applyFont="1" applyFill="1" applyBorder="1" applyAlignment="1" applyProtection="1"/>
    <xf numFmtId="0" fontId="6" fillId="2" borderId="7" xfId="6" applyFont="1" applyFill="1" applyBorder="1" applyProtection="1"/>
    <xf numFmtId="0" fontId="2" fillId="3" borderId="0" xfId="7" applyFont="1" applyFill="1" applyProtection="1"/>
    <xf numFmtId="41" fontId="6" fillId="2" borderId="13" xfId="4" applyNumberFormat="1" applyFont="1" applyFill="1" applyBorder="1" applyAlignment="1" applyProtection="1">
      <alignment horizontal="right"/>
    </xf>
    <xf numFmtId="41" fontId="6" fillId="2" borderId="15" xfId="4" applyNumberFormat="1" applyFont="1" applyFill="1" applyBorder="1" applyAlignment="1" applyProtection="1">
      <alignment horizontal="right"/>
    </xf>
    <xf numFmtId="41" fontId="6" fillId="2" borderId="10" xfId="4" applyNumberFormat="1" applyFont="1" applyFill="1" applyBorder="1" applyAlignment="1" applyProtection="1">
      <alignment horizontal="right"/>
    </xf>
    <xf numFmtId="41" fontId="6" fillId="2" borderId="18" xfId="4" applyNumberFormat="1" applyFont="1" applyFill="1" applyBorder="1" applyAlignment="1" applyProtection="1">
      <alignment horizontal="right"/>
    </xf>
    <xf numFmtId="0" fontId="0" fillId="0" borderId="0" xfId="10" applyFont="1" applyFill="1" applyProtection="1"/>
    <xf numFmtId="0" fontId="0" fillId="0" borderId="0" xfId="10" applyFont="1" applyBorder="1" applyProtection="1"/>
    <xf numFmtId="0" fontId="10" fillId="0" borderId="0" xfId="10" applyFont="1" applyBorder="1" applyAlignment="1" applyProtection="1">
      <alignment horizontal="center"/>
    </xf>
    <xf numFmtId="0" fontId="0" fillId="0" borderId="0" xfId="10" applyFont="1" applyProtection="1"/>
    <xf numFmtId="0" fontId="0" fillId="0" borderId="0" xfId="10" applyFont="1" applyAlignment="1" applyProtection="1">
      <alignment horizontal="center"/>
    </xf>
    <xf numFmtId="0" fontId="11" fillId="0" borderId="0" xfId="10" applyFont="1" applyProtection="1"/>
    <xf numFmtId="0" fontId="12" fillId="0" borderId="0" xfId="10" applyFont="1" applyFill="1" applyAlignment="1" applyProtection="1">
      <alignment horizontal="center"/>
      <protection locked="0"/>
    </xf>
    <xf numFmtId="10" fontId="0" fillId="0" borderId="0" xfId="10" applyNumberFormat="1" applyFont="1" applyFill="1" applyProtection="1"/>
    <xf numFmtId="0" fontId="0" fillId="3" borderId="0" xfId="7" applyFont="1" applyFill="1" applyBorder="1" applyProtection="1"/>
    <xf numFmtId="0" fontId="14" fillId="3" borderId="0" xfId="7" applyFont="1" applyFill="1" applyBorder="1" applyAlignment="1" applyProtection="1">
      <alignment horizontal="right"/>
    </xf>
    <xf numFmtId="37" fontId="2" fillId="0" borderId="0" xfId="11" applyFont="1" applyFill="1" applyProtection="1"/>
    <xf numFmtId="41" fontId="2" fillId="3" borderId="0" xfId="7" applyNumberFormat="1" applyFont="1" applyFill="1" applyBorder="1" applyAlignment="1" applyProtection="1">
      <alignment horizontal="right"/>
    </xf>
    <xf numFmtId="0" fontId="2" fillId="3" borderId="2" xfId="7" applyFont="1" applyFill="1" applyBorder="1" applyProtection="1"/>
    <xf numFmtId="0" fontId="2" fillId="2" borderId="0" xfId="7" applyFont="1" applyFill="1" applyBorder="1" applyAlignment="1" applyProtection="1">
      <alignment horizontal="left"/>
    </xf>
    <xf numFmtId="0" fontId="2" fillId="2" borderId="2" xfId="7" applyFont="1" applyFill="1" applyBorder="1" applyProtection="1"/>
    <xf numFmtId="0" fontId="2" fillId="2" borderId="0" xfId="7" applyFont="1" applyFill="1" applyBorder="1" applyProtection="1"/>
    <xf numFmtId="0" fontId="2" fillId="2" borderId="1" xfId="7" applyFont="1" applyFill="1" applyBorder="1" applyProtection="1"/>
    <xf numFmtId="41" fontId="2" fillId="2" borderId="15" xfId="7" quotePrefix="1" applyNumberFormat="1" applyFont="1" applyFill="1" applyBorder="1" applyAlignment="1" applyProtection="1">
      <alignment horizontal="right"/>
    </xf>
    <xf numFmtId="0" fontId="16" fillId="2" borderId="2" xfId="7" applyFont="1" applyFill="1" applyBorder="1" applyAlignment="1" applyProtection="1">
      <alignment horizontal="right"/>
    </xf>
    <xf numFmtId="41" fontId="16" fillId="2" borderId="12" xfId="7" applyNumberFormat="1" applyFont="1" applyFill="1" applyBorder="1" applyAlignment="1" applyProtection="1">
      <alignment horizontal="right"/>
    </xf>
    <xf numFmtId="41" fontId="2" fillId="2" borderId="13" xfId="7" applyNumberFormat="1" applyFont="1" applyFill="1" applyBorder="1" applyAlignment="1" applyProtection="1">
      <alignment horizontal="right"/>
    </xf>
    <xf numFmtId="0" fontId="2" fillId="2" borderId="14" xfId="7" quotePrefix="1" applyFont="1" applyFill="1" applyBorder="1" applyAlignment="1" applyProtection="1">
      <alignment horizontal="right"/>
    </xf>
    <xf numFmtId="0" fontId="2" fillId="2" borderId="0" xfId="7" quotePrefix="1" applyFont="1" applyFill="1" applyBorder="1" applyAlignment="1" applyProtection="1">
      <alignment horizontal="right"/>
    </xf>
    <xf numFmtId="0" fontId="2" fillId="2" borderId="12" xfId="7" quotePrefix="1" applyFont="1" applyFill="1" applyBorder="1" applyAlignment="1" applyProtection="1">
      <alignment horizontal="right"/>
    </xf>
    <xf numFmtId="0" fontId="16" fillId="2" borderId="14" xfId="7" quotePrefix="1" applyFont="1" applyFill="1" applyBorder="1" applyAlignment="1" applyProtection="1">
      <alignment horizontal="left" indent="3"/>
    </xf>
    <xf numFmtId="0" fontId="16" fillId="2" borderId="0" xfId="7" applyFont="1" applyFill="1" applyBorder="1" applyAlignment="1" applyProtection="1">
      <alignment horizontal="left"/>
    </xf>
    <xf numFmtId="0" fontId="16" fillId="2" borderId="0" xfId="7" applyFont="1" applyFill="1" applyBorder="1" applyAlignment="1" applyProtection="1">
      <alignment horizontal="right"/>
    </xf>
    <xf numFmtId="0" fontId="2" fillId="2" borderId="0" xfId="7" applyFont="1" applyFill="1" applyBorder="1" applyAlignment="1" applyProtection="1">
      <alignment horizontal="right"/>
    </xf>
    <xf numFmtId="0" fontId="16" fillId="2" borderId="13" xfId="7" applyFont="1" applyFill="1" applyBorder="1" applyProtection="1"/>
    <xf numFmtId="0" fontId="16" fillId="2" borderId="1" xfId="7" applyFont="1" applyFill="1" applyBorder="1" applyAlignment="1" applyProtection="1">
      <alignment horizontal="right"/>
    </xf>
    <xf numFmtId="0" fontId="2" fillId="2" borderId="15" xfId="7" applyFont="1" applyFill="1" applyBorder="1" applyAlignment="1" applyProtection="1">
      <alignment horizontal="right"/>
    </xf>
    <xf numFmtId="0" fontId="2" fillId="2" borderId="19" xfId="7" applyFont="1" applyFill="1" applyBorder="1" applyProtection="1"/>
    <xf numFmtId="0" fontId="16" fillId="2" borderId="7" xfId="7" applyFont="1" applyFill="1" applyBorder="1" applyProtection="1"/>
    <xf numFmtId="0" fontId="2" fillId="3" borderId="9" xfId="7" applyFont="1" applyFill="1" applyBorder="1" applyAlignment="1" applyProtection="1">
      <alignment horizontal="left"/>
    </xf>
    <xf numFmtId="169" fontId="2" fillId="3" borderId="9" xfId="4" applyNumberFormat="1" applyFont="1" applyFill="1" applyBorder="1" applyAlignment="1" applyProtection="1">
      <alignment horizontal="right"/>
    </xf>
    <xf numFmtId="0" fontId="16" fillId="3" borderId="7" xfId="7" applyFont="1" applyFill="1" applyBorder="1" applyProtection="1"/>
    <xf numFmtId="0" fontId="16" fillId="2" borderId="10" xfId="7" applyFont="1" applyFill="1" applyBorder="1" applyAlignment="1" applyProtection="1">
      <alignment horizontal="left"/>
    </xf>
    <xf numFmtId="169" fontId="2" fillId="3" borderId="17" xfId="4" applyNumberFormat="1" applyFont="1" applyFill="1" applyBorder="1" applyAlignment="1" applyProtection="1">
      <alignment horizontal="right"/>
    </xf>
    <xf numFmtId="0" fontId="16" fillId="3" borderId="14" xfId="7" applyFont="1" applyFill="1" applyBorder="1" applyProtection="1"/>
    <xf numFmtId="0" fontId="2" fillId="2" borderId="9" xfId="7" quotePrefix="1" applyFont="1" applyFill="1" applyBorder="1" applyAlignment="1" applyProtection="1">
      <alignment horizontal="left" indent="2"/>
    </xf>
    <xf numFmtId="41" fontId="2" fillId="3" borderId="9" xfId="4" applyNumberFormat="1" applyFont="1" applyFill="1" applyBorder="1" applyAlignment="1" applyProtection="1">
      <alignment horizontal="right"/>
    </xf>
    <xf numFmtId="41" fontId="2" fillId="3" borderId="7" xfId="4" applyNumberFormat="1" applyFont="1" applyFill="1" applyBorder="1" applyAlignment="1" applyProtection="1">
      <alignment horizontal="right"/>
    </xf>
    <xf numFmtId="0" fontId="2" fillId="2" borderId="10" xfId="7" applyFont="1" applyFill="1" applyBorder="1" applyAlignment="1" applyProtection="1">
      <alignment horizontal="left" indent="2"/>
    </xf>
    <xf numFmtId="169" fontId="2" fillId="3" borderId="7" xfId="4" applyNumberFormat="1" applyFont="1" applyFill="1" applyBorder="1" applyAlignment="1" applyProtection="1"/>
    <xf numFmtId="169" fontId="16" fillId="3" borderId="7" xfId="4" applyNumberFormat="1" applyFont="1" applyFill="1" applyBorder="1" applyAlignment="1" applyProtection="1"/>
    <xf numFmtId="169" fontId="2" fillId="3" borderId="14" xfId="4" applyNumberFormat="1" applyFont="1" applyFill="1" applyBorder="1" applyAlignment="1" applyProtection="1"/>
    <xf numFmtId="41" fontId="2" fillId="3" borderId="18" xfId="7" applyNumberFormat="1" applyFont="1" applyFill="1" applyBorder="1" applyAlignment="1" applyProtection="1">
      <alignment horizontal="right"/>
    </xf>
    <xf numFmtId="169" fontId="2" fillId="3" borderId="4" xfId="4" applyNumberFormat="1" applyFont="1" applyFill="1" applyBorder="1" applyAlignment="1" applyProtection="1">
      <alignment horizontal="right"/>
    </xf>
    <xf numFmtId="169" fontId="2" fillId="3" borderId="5" xfId="4" applyNumberFormat="1" applyFont="1" applyFill="1" applyBorder="1" applyAlignment="1" applyProtection="1"/>
    <xf numFmtId="0" fontId="16" fillId="3" borderId="5" xfId="7" applyFont="1" applyFill="1" applyBorder="1" applyProtection="1"/>
    <xf numFmtId="41" fontId="2" fillId="3" borderId="4" xfId="4" applyNumberFormat="1" applyFont="1" applyFill="1" applyBorder="1" applyAlignment="1" applyProtection="1">
      <alignment horizontal="right"/>
    </xf>
    <xf numFmtId="41" fontId="2" fillId="3" borderId="5" xfId="4" applyNumberFormat="1" applyFont="1" applyFill="1" applyBorder="1" applyAlignment="1" applyProtection="1">
      <alignment horizontal="right"/>
    </xf>
    <xf numFmtId="0" fontId="2" fillId="3" borderId="9" xfId="7" quotePrefix="1" applyFont="1" applyFill="1" applyBorder="1" applyAlignment="1" applyProtection="1">
      <alignment horizontal="left"/>
    </xf>
    <xf numFmtId="41" fontId="2" fillId="3" borderId="18" xfId="4" applyNumberFormat="1" applyFont="1" applyFill="1" applyBorder="1" applyAlignment="1" applyProtection="1">
      <alignment horizontal="right"/>
    </xf>
    <xf numFmtId="41" fontId="16" fillId="3" borderId="6" xfId="4" applyNumberFormat="1" applyFont="1" applyFill="1" applyBorder="1" applyAlignment="1" applyProtection="1">
      <alignment horizontal="right"/>
    </xf>
    <xf numFmtId="41" fontId="2" fillId="3" borderId="0" xfId="4" applyNumberFormat="1" applyFont="1" applyFill="1" applyBorder="1" applyAlignment="1" applyProtection="1">
      <alignment horizontal="right"/>
    </xf>
    <xf numFmtId="169" fontId="2" fillId="2" borderId="4" xfId="4" applyNumberFormat="1" applyFont="1" applyFill="1" applyBorder="1" applyAlignment="1" applyProtection="1">
      <alignment horizontal="right"/>
    </xf>
    <xf numFmtId="169" fontId="2" fillId="2" borderId="5" xfId="4" applyNumberFormat="1" applyFont="1" applyFill="1" applyBorder="1" applyAlignment="1" applyProtection="1"/>
    <xf numFmtId="0" fontId="16" fillId="2" borderId="5" xfId="7" applyFont="1" applyFill="1" applyBorder="1" applyProtection="1"/>
    <xf numFmtId="0" fontId="2" fillId="2" borderId="7" xfId="7" applyFont="1" applyFill="1" applyBorder="1" applyProtection="1"/>
    <xf numFmtId="0" fontId="2" fillId="3" borderId="0" xfId="7" applyFont="1" applyFill="1" applyBorder="1" applyAlignment="1" applyProtection="1">
      <alignment horizontal="right"/>
    </xf>
    <xf numFmtId="0" fontId="2" fillId="2" borderId="9" xfId="7" applyFont="1" applyFill="1" applyBorder="1" applyAlignment="1" applyProtection="1">
      <alignment horizontal="left" indent="2"/>
    </xf>
    <xf numFmtId="171" fontId="16" fillId="3" borderId="7" xfId="1" applyNumberFormat="1" applyFont="1" applyFill="1" applyBorder="1" applyAlignment="1" applyProtection="1"/>
    <xf numFmtId="171" fontId="2" fillId="2" borderId="7" xfId="7" applyNumberFormat="1" applyFont="1" applyFill="1" applyBorder="1" applyAlignment="1" applyProtection="1">
      <alignment horizontal="right"/>
    </xf>
    <xf numFmtId="0" fontId="2" fillId="3" borderId="10" xfId="7" quotePrefix="1" applyFont="1" applyFill="1" applyBorder="1" applyAlignment="1" applyProtection="1">
      <alignment horizontal="left" indent="2"/>
    </xf>
    <xf numFmtId="171" fontId="16" fillId="2" borderId="7" xfId="1" applyNumberFormat="1" applyFont="1" applyFill="1" applyBorder="1" applyAlignment="1" applyProtection="1"/>
    <xf numFmtId="171" fontId="16" fillId="2" borderId="7" xfId="1" applyNumberFormat="1" applyFont="1" applyFill="1" applyBorder="1" applyAlignment="1" applyProtection="1">
      <alignment horizontal="right"/>
    </xf>
    <xf numFmtId="10" fontId="16" fillId="2" borderId="7" xfId="1" applyNumberFormat="1" applyFont="1" applyFill="1" applyBorder="1" applyAlignment="1" applyProtection="1"/>
    <xf numFmtId="0" fontId="2" fillId="2" borderId="10" xfId="7" quotePrefix="1" applyFont="1" applyFill="1" applyBorder="1" applyAlignment="1" applyProtection="1">
      <alignment horizontal="left" indent="2"/>
    </xf>
    <xf numFmtId="10" fontId="16" fillId="2" borderId="7" xfId="7" applyNumberFormat="1" applyFont="1" applyFill="1" applyBorder="1" applyProtection="1"/>
    <xf numFmtId="0" fontId="2" fillId="3" borderId="15" xfId="7" quotePrefix="1" applyFont="1" applyFill="1" applyBorder="1" applyAlignment="1" applyProtection="1">
      <alignment horizontal="right"/>
    </xf>
    <xf numFmtId="0" fontId="2" fillId="2" borderId="0" xfId="7" quotePrefix="1" applyFont="1" applyFill="1" applyBorder="1" applyAlignment="1" applyProtection="1">
      <alignment horizontal="left"/>
    </xf>
    <xf numFmtId="164" fontId="2" fillId="2" borderId="2" xfId="7" applyNumberFormat="1" applyFont="1" applyFill="1" applyBorder="1" applyProtection="1"/>
    <xf numFmtId="0" fontId="2" fillId="2" borderId="6" xfId="7" applyFont="1" applyFill="1" applyBorder="1" applyAlignment="1" applyProtection="1">
      <alignment horizontal="right"/>
    </xf>
    <xf numFmtId="168" fontId="16" fillId="3" borderId="0" xfId="4" quotePrefix="1" applyNumberFormat="1" applyFont="1" applyFill="1" applyBorder="1" applyAlignment="1" applyProtection="1">
      <alignment horizontal="right"/>
    </xf>
    <xf numFmtId="164" fontId="2" fillId="2" borderId="7" xfId="7" applyNumberFormat="1" applyFont="1" applyFill="1" applyBorder="1" applyProtection="1"/>
    <xf numFmtId="174" fontId="2" fillId="3" borderId="9" xfId="4" quotePrefix="1" applyNumberFormat="1" applyFont="1" applyFill="1" applyBorder="1" applyAlignment="1" applyProtection="1">
      <alignment horizontal="right"/>
    </xf>
    <xf numFmtId="165" fontId="16" fillId="2" borderId="7" xfId="2" applyNumberFormat="1" applyFont="1" applyFill="1" applyBorder="1" applyAlignment="1" applyProtection="1"/>
    <xf numFmtId="43" fontId="2" fillId="3" borderId="9" xfId="7" quotePrefix="1" applyNumberFormat="1" applyFont="1" applyFill="1" applyBorder="1" applyAlignment="1" applyProtection="1">
      <alignment horizontal="right"/>
    </xf>
    <xf numFmtId="43" fontId="2" fillId="3" borderId="18" xfId="4" quotePrefix="1" applyNumberFormat="1" applyFont="1" applyFill="1" applyBorder="1" applyAlignment="1" applyProtection="1">
      <alignment horizontal="right"/>
    </xf>
    <xf numFmtId="175" fontId="2" fillId="3" borderId="0" xfId="7" quotePrefix="1" applyNumberFormat="1" applyFont="1" applyFill="1" applyBorder="1" applyAlignment="1" applyProtection="1">
      <alignment horizontal="right"/>
    </xf>
    <xf numFmtId="165" fontId="16" fillId="2" borderId="7" xfId="7" applyNumberFormat="1" applyFont="1" applyFill="1" applyBorder="1" applyProtection="1"/>
    <xf numFmtId="41" fontId="2" fillId="3" borderId="9" xfId="4" quotePrefix="1" applyNumberFormat="1" applyFont="1" applyFill="1" applyBorder="1" applyAlignment="1" applyProtection="1">
      <alignment horizontal="right"/>
    </xf>
    <xf numFmtId="41" fontId="2" fillId="2" borderId="0" xfId="7" applyNumberFormat="1" applyFont="1" applyFill="1" applyBorder="1" applyAlignment="1" applyProtection="1">
      <alignment horizontal="right"/>
    </xf>
    <xf numFmtId="41" fontId="2" fillId="3" borderId="10" xfId="4" quotePrefix="1" applyNumberFormat="1" applyFont="1" applyFill="1" applyBorder="1" applyAlignment="1" applyProtection="1">
      <alignment horizontal="right"/>
    </xf>
    <xf numFmtId="41" fontId="2" fillId="2" borderId="14" xfId="4" applyNumberFormat="1" applyFont="1" applyFill="1" applyBorder="1" applyAlignment="1" applyProtection="1">
      <alignment horizontal="right"/>
    </xf>
    <xf numFmtId="41" fontId="2" fillId="2" borderId="0" xfId="4" applyNumberFormat="1" applyFont="1" applyFill="1" applyBorder="1" applyAlignment="1" applyProtection="1">
      <alignment horizontal="right"/>
    </xf>
    <xf numFmtId="164" fontId="16" fillId="2" borderId="14" xfId="7" applyNumberFormat="1" applyFont="1" applyFill="1" applyBorder="1" applyAlignment="1" applyProtection="1">
      <alignment horizontal="right"/>
    </xf>
    <xf numFmtId="0" fontId="2" fillId="3" borderId="15" xfId="7" applyFont="1" applyFill="1" applyBorder="1" applyAlignment="1" applyProtection="1">
      <alignment horizontal="right"/>
    </xf>
    <xf numFmtId="0" fontId="16" fillId="2" borderId="2" xfId="7" applyFont="1" applyFill="1" applyBorder="1" applyProtection="1"/>
    <xf numFmtId="171" fontId="16" fillId="2" borderId="7" xfId="4" applyNumberFormat="1" applyFont="1" applyFill="1" applyBorder="1" applyAlignment="1" applyProtection="1"/>
    <xf numFmtId="171" fontId="16" fillId="2" borderId="7" xfId="4" applyNumberFormat="1" applyFont="1" applyFill="1" applyBorder="1" applyAlignment="1" applyProtection="1">
      <alignment horizontal="right"/>
    </xf>
    <xf numFmtId="43" fontId="2" fillId="3" borderId="17" xfId="7" applyNumberFormat="1" applyFont="1" applyFill="1" applyBorder="1" applyAlignment="1" applyProtection="1">
      <alignment horizontal="right"/>
    </xf>
    <xf numFmtId="39" fontId="16" fillId="2" borderId="14" xfId="7" applyNumberFormat="1" applyFont="1" applyFill="1" applyBorder="1" applyProtection="1"/>
    <xf numFmtId="0" fontId="100" fillId="3" borderId="0" xfId="7" applyFill="1" applyProtection="1"/>
    <xf numFmtId="37" fontId="0" fillId="0" borderId="0" xfId="11" applyFont="1" applyFill="1" applyProtection="1"/>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Border="1" applyProtection="1"/>
    <xf numFmtId="37" fontId="14" fillId="0" borderId="0" xfId="11" applyFont="1" applyFill="1" applyProtection="1"/>
    <xf numFmtId="37" fontId="19" fillId="0" borderId="0" xfId="11" applyFont="1" applyFill="1" applyProtection="1"/>
    <xf numFmtId="37" fontId="7" fillId="0" borderId="0" xfId="11" applyFill="1" applyProtection="1"/>
    <xf numFmtId="37" fontId="12" fillId="0" borderId="0" xfId="11" applyFont="1" applyFill="1" applyProtection="1">
      <protection locked="0"/>
    </xf>
    <xf numFmtId="37" fontId="7" fillId="0" borderId="0" xfId="11" applyFill="1" applyProtection="1">
      <protection locked="0"/>
    </xf>
    <xf numFmtId="37" fontId="20" fillId="0" borderId="0" xfId="12" applyFont="1" applyFill="1" applyProtection="1"/>
    <xf numFmtId="0" fontId="16" fillId="2" borderId="0" xfId="7" applyFont="1" applyFill="1" applyBorder="1" applyProtection="1"/>
    <xf numFmtId="0" fontId="20" fillId="2" borderId="0" xfId="7" applyFont="1" applyFill="1" applyProtection="1"/>
    <xf numFmtId="37" fontId="12" fillId="0" borderId="0" xfId="12" applyFont="1" applyFill="1" applyProtection="1"/>
    <xf numFmtId="0" fontId="12" fillId="3" borderId="0" xfId="7" applyFont="1" applyFill="1" applyBorder="1" applyAlignment="1" applyProtection="1">
      <alignment horizontal="left"/>
    </xf>
    <xf numFmtId="0" fontId="21" fillId="2" borderId="0" xfId="7" applyFont="1" applyFill="1" applyBorder="1" applyProtection="1"/>
    <xf numFmtId="0" fontId="12" fillId="2" borderId="1" xfId="7" applyFont="1" applyFill="1" applyBorder="1" applyProtection="1"/>
    <xf numFmtId="0" fontId="12" fillId="2" borderId="15" xfId="7" applyFont="1" applyFill="1" applyBorder="1" applyProtection="1"/>
    <xf numFmtId="0" fontId="21" fillId="2" borderId="2" xfId="7" applyFont="1" applyFill="1" applyBorder="1" applyProtection="1"/>
    <xf numFmtId="0" fontId="21" fillId="2" borderId="6" xfId="7" applyFont="1" applyFill="1" applyBorder="1" applyProtection="1"/>
    <xf numFmtId="0" fontId="21" fillId="2" borderId="1" xfId="7" applyFont="1" applyFill="1" applyBorder="1" applyProtection="1"/>
    <xf numFmtId="41" fontId="12" fillId="2" borderId="15" xfId="7" quotePrefix="1" applyNumberFormat="1" applyFont="1" applyFill="1" applyBorder="1" applyAlignment="1" applyProtection="1">
      <alignment horizontal="right"/>
    </xf>
    <xf numFmtId="0" fontId="12" fillId="2" borderId="2" xfId="7" applyNumberFormat="1" applyFont="1" applyFill="1" applyBorder="1" applyProtection="1"/>
    <xf numFmtId="0" fontId="22" fillId="2" borderId="0" xfId="7" applyFont="1" applyFill="1" applyBorder="1" applyAlignment="1" applyProtection="1">
      <alignment horizontal="left"/>
    </xf>
    <xf numFmtId="0" fontId="23" fillId="2" borderId="0" xfId="7" applyFont="1" applyFill="1" applyBorder="1" applyAlignment="1" applyProtection="1">
      <alignment horizontal="left"/>
    </xf>
    <xf numFmtId="41" fontId="21" fillId="2" borderId="12" xfId="7" applyNumberFormat="1" applyFont="1" applyFill="1" applyBorder="1" applyAlignment="1" applyProtection="1">
      <alignment horizontal="right"/>
    </xf>
    <xf numFmtId="41" fontId="12" fillId="2" borderId="13" xfId="7" applyNumberFormat="1" applyFont="1" applyFill="1" applyBorder="1" applyAlignment="1" applyProtection="1">
      <alignment horizontal="right"/>
    </xf>
    <xf numFmtId="0" fontId="12" fillId="2" borderId="14" xfId="7" quotePrefix="1" applyFont="1" applyFill="1" applyBorder="1" applyAlignment="1" applyProtection="1">
      <alignment horizontal="right"/>
    </xf>
    <xf numFmtId="0" fontId="12" fillId="2" borderId="0" xfId="7" applyFont="1" applyFill="1" applyBorder="1" applyAlignment="1" applyProtection="1">
      <alignment horizontal="right"/>
    </xf>
    <xf numFmtId="0" fontId="12" fillId="2" borderId="12" xfId="7" applyFont="1" applyFill="1" applyBorder="1" applyAlignment="1" applyProtection="1">
      <alignment horizontal="right"/>
    </xf>
    <xf numFmtId="0" fontId="12" fillId="2" borderId="14" xfId="7" applyFont="1" applyFill="1" applyBorder="1" applyAlignment="1" applyProtection="1">
      <alignment horizontal="right"/>
    </xf>
    <xf numFmtId="0" fontId="24" fillId="2" borderId="0" xfId="7" quotePrefix="1" applyFont="1" applyFill="1" applyBorder="1" applyAlignment="1" applyProtection="1">
      <alignment horizontal="left"/>
    </xf>
    <xf numFmtId="0" fontId="12" fillId="2" borderId="0" xfId="7" applyFont="1" applyFill="1" applyBorder="1" applyAlignment="1" applyProtection="1">
      <alignment horizontal="left"/>
    </xf>
    <xf numFmtId="0" fontId="21" fillId="2" borderId="0" xfId="7" applyFont="1" applyFill="1" applyBorder="1" applyAlignment="1" applyProtection="1">
      <alignment horizontal="left"/>
    </xf>
    <xf numFmtId="0" fontId="12" fillId="2" borderId="13" xfId="7" applyFont="1" applyFill="1" applyBorder="1" applyProtection="1"/>
    <xf numFmtId="0" fontId="12" fillId="2" borderId="1" xfId="7" applyFont="1" applyFill="1" applyBorder="1" applyAlignment="1" applyProtection="1">
      <alignment horizontal="left"/>
    </xf>
    <xf numFmtId="0" fontId="12" fillId="2" borderId="15" xfId="7" applyFont="1" applyFill="1" applyBorder="1" applyAlignment="1" applyProtection="1">
      <alignment horizontal="left"/>
    </xf>
    <xf numFmtId="0" fontId="12" fillId="2" borderId="2" xfId="7" applyFont="1" applyFill="1" applyBorder="1" applyAlignment="1" applyProtection="1">
      <alignment horizontal="left"/>
    </xf>
    <xf numFmtId="0" fontId="12" fillId="2" borderId="2" xfId="7" applyFont="1" applyFill="1" applyBorder="1" applyProtection="1"/>
    <xf numFmtId="0" fontId="12" fillId="2" borderId="9" xfId="7" applyFont="1" applyFill="1" applyBorder="1" applyAlignment="1" applyProtection="1">
      <alignment horizontal="left" indent="1"/>
    </xf>
    <xf numFmtId="0" fontId="12" fillId="2" borderId="9" xfId="7" applyFont="1" applyFill="1" applyBorder="1" applyAlignment="1" applyProtection="1"/>
    <xf numFmtId="41" fontId="12" fillId="2" borderId="9" xfId="4" applyNumberFormat="1" applyFont="1" applyFill="1" applyBorder="1" applyAlignment="1" applyProtection="1">
      <alignment horizontal="right"/>
    </xf>
    <xf numFmtId="41" fontId="12" fillId="2" borderId="0" xfId="4" applyNumberFormat="1" applyFont="1" applyFill="1" applyBorder="1" applyAlignment="1" applyProtection="1">
      <alignment horizontal="right"/>
    </xf>
    <xf numFmtId="169" fontId="12" fillId="2" borderId="7" xfId="4" applyNumberFormat="1" applyFont="1" applyFill="1" applyBorder="1" applyAlignment="1" applyProtection="1"/>
    <xf numFmtId="41" fontId="12" fillId="2" borderId="10" xfId="4" applyNumberFormat="1" applyFont="1" applyFill="1" applyBorder="1" applyAlignment="1" applyProtection="1">
      <alignment horizontal="right"/>
    </xf>
    <xf numFmtId="41" fontId="21" fillId="3" borderId="0" xfId="4" applyNumberFormat="1" applyFont="1" applyFill="1" applyBorder="1" applyAlignment="1" applyProtection="1">
      <alignment horizontal="right"/>
    </xf>
    <xf numFmtId="41" fontId="12" fillId="2" borderId="4" xfId="4" applyNumberFormat="1" applyFont="1" applyFill="1" applyBorder="1" applyAlignment="1" applyProtection="1">
      <alignment horizontal="right"/>
    </xf>
    <xf numFmtId="41" fontId="12" fillId="2" borderId="5" xfId="4" applyNumberFormat="1" applyFont="1" applyFill="1" applyBorder="1" applyAlignment="1" applyProtection="1">
      <alignment horizontal="right"/>
    </xf>
    <xf numFmtId="169" fontId="12" fillId="2" borderId="5" xfId="4" applyNumberFormat="1" applyFont="1" applyFill="1" applyBorder="1" applyAlignment="1" applyProtection="1"/>
    <xf numFmtId="41" fontId="12" fillId="2" borderId="13" xfId="4" applyNumberFormat="1" applyFont="1" applyFill="1" applyBorder="1" applyAlignment="1" applyProtection="1">
      <alignment horizontal="right"/>
    </xf>
    <xf numFmtId="169" fontId="12" fillId="2" borderId="14" xfId="4" applyNumberFormat="1" applyFont="1" applyFill="1" applyBorder="1" applyAlignment="1" applyProtection="1"/>
    <xf numFmtId="0" fontId="14" fillId="2" borderId="0" xfId="7" applyFont="1" applyFill="1" applyBorder="1" applyAlignment="1" applyProtection="1">
      <alignment horizontal="left"/>
    </xf>
    <xf numFmtId="169" fontId="14" fillId="2" borderId="0" xfId="4" applyNumberFormat="1" applyFont="1" applyFill="1" applyBorder="1" applyAlignment="1" applyProtection="1"/>
    <xf numFmtId="169" fontId="0" fillId="2" borderId="0" xfId="4" applyNumberFormat="1" applyFont="1" applyFill="1" applyBorder="1" applyAlignment="1" applyProtection="1"/>
    <xf numFmtId="41" fontId="21" fillId="2" borderId="1" xfId="7" applyNumberFormat="1" applyFont="1" applyFill="1" applyBorder="1" applyAlignment="1" applyProtection="1">
      <alignment horizontal="right"/>
    </xf>
    <xf numFmtId="0" fontId="12" fillId="2" borderId="0" xfId="7" applyFont="1" applyFill="1" applyBorder="1" applyAlignment="1" applyProtection="1">
      <alignment horizontal="left" indent="1"/>
    </xf>
    <xf numFmtId="0" fontId="12" fillId="2" borderId="0" xfId="7" applyFont="1" applyFill="1" applyBorder="1" applyProtection="1"/>
    <xf numFmtId="0" fontId="26" fillId="2" borderId="4" xfId="7" applyFont="1" applyFill="1" applyBorder="1" applyProtection="1"/>
    <xf numFmtId="0" fontId="27" fillId="2" borderId="4" xfId="7" applyFont="1" applyFill="1" applyBorder="1" applyProtection="1"/>
    <xf numFmtId="0" fontId="27" fillId="2" borderId="0" xfId="7" applyFont="1" applyFill="1" applyBorder="1" applyProtection="1"/>
    <xf numFmtId="0" fontId="26" fillId="2" borderId="13" xfId="7" applyFont="1" applyFill="1" applyBorder="1" applyProtection="1"/>
    <xf numFmtId="0" fontId="12" fillId="2" borderId="9" xfId="7" applyFont="1" applyFill="1" applyBorder="1" applyAlignment="1" applyProtection="1">
      <alignment horizontal="left"/>
    </xf>
    <xf numFmtId="41" fontId="12" fillId="2" borderId="25" xfId="4" applyNumberFormat="1" applyFont="1" applyFill="1" applyBorder="1" applyAlignment="1" applyProtection="1">
      <alignment horizontal="right"/>
    </xf>
    <xf numFmtId="169" fontId="12" fillId="2" borderId="2" xfId="4" applyNumberFormat="1" applyFont="1" applyFill="1" applyBorder="1" applyAlignment="1" applyProtection="1"/>
    <xf numFmtId="0" fontId="12" fillId="2" borderId="10" xfId="7" applyFont="1" applyFill="1" applyBorder="1" applyAlignment="1" applyProtection="1">
      <alignment horizontal="left"/>
    </xf>
    <xf numFmtId="0" fontId="12" fillId="2" borderId="7" xfId="7" applyFont="1" applyFill="1" applyBorder="1" applyProtection="1"/>
    <xf numFmtId="41" fontId="12" fillId="3" borderId="18" xfId="4" applyNumberFormat="1" applyFont="1" applyFill="1" applyBorder="1" applyAlignment="1" applyProtection="1">
      <alignment horizontal="right"/>
    </xf>
    <xf numFmtId="41" fontId="12" fillId="3" borderId="0" xfId="4" applyNumberFormat="1" applyFont="1" applyFill="1" applyBorder="1" applyAlignment="1" applyProtection="1">
      <alignment horizontal="right"/>
    </xf>
    <xf numFmtId="0" fontId="12" fillId="3" borderId="7" xfId="7" applyFont="1" applyFill="1" applyBorder="1" applyProtection="1"/>
    <xf numFmtId="0" fontId="12" fillId="3" borderId="9" xfId="7" applyFont="1" applyFill="1" applyBorder="1" applyAlignment="1" applyProtection="1"/>
    <xf numFmtId="41" fontId="12" fillId="3" borderId="9" xfId="4" applyNumberFormat="1" applyFont="1" applyFill="1" applyBorder="1" applyAlignment="1" applyProtection="1">
      <alignment horizontal="right"/>
    </xf>
    <xf numFmtId="0" fontId="12" fillId="3" borderId="18" xfId="7" applyFont="1" applyFill="1" applyBorder="1" applyAlignment="1" applyProtection="1">
      <alignment horizontal="left"/>
    </xf>
    <xf numFmtId="41" fontId="12" fillId="2" borderId="18" xfId="4" applyNumberFormat="1" applyFont="1" applyFill="1" applyBorder="1" applyAlignment="1" applyProtection="1">
      <alignment horizontal="right"/>
    </xf>
    <xf numFmtId="0" fontId="21" fillId="2" borderId="10" xfId="7" applyFont="1" applyFill="1" applyBorder="1" applyAlignment="1" applyProtection="1">
      <alignment horizontal="left"/>
    </xf>
    <xf numFmtId="164" fontId="12" fillId="2" borderId="5" xfId="7" applyNumberFormat="1" applyFont="1" applyFill="1" applyBorder="1" applyProtection="1"/>
    <xf numFmtId="37" fontId="29" fillId="0" borderId="0" xfId="12" applyFont="1" applyFill="1" applyProtection="1"/>
    <xf numFmtId="0" fontId="28" fillId="2" borderId="0" xfId="7" applyFont="1" applyFill="1" applyBorder="1" applyAlignment="1" applyProtection="1">
      <alignment horizontal="left" vertical="top"/>
    </xf>
    <xf numFmtId="37" fontId="7" fillId="0" borderId="0" xfId="12" applyFill="1" applyProtection="1"/>
    <xf numFmtId="37" fontId="7" fillId="0" borderId="0" xfId="12" applyFont="1" applyFill="1" applyProtection="1"/>
    <xf numFmtId="37" fontId="31" fillId="0" borderId="0" xfId="12" applyFont="1" applyFill="1" applyAlignment="1" applyProtection="1">
      <alignment horizontal="center"/>
    </xf>
    <xf numFmtId="37" fontId="32" fillId="0" borderId="0" xfId="12" applyFont="1" applyFill="1" applyProtection="1"/>
    <xf numFmtId="37" fontId="32" fillId="0" borderId="0" xfId="12" applyFont="1" applyFill="1" applyBorder="1" applyProtection="1"/>
    <xf numFmtId="37" fontId="14" fillId="0" borderId="0" xfId="12" applyFont="1" applyFill="1" applyProtection="1"/>
    <xf numFmtId="37" fontId="33" fillId="0" borderId="0" xfId="12" applyFont="1" applyFill="1" applyProtection="1"/>
    <xf numFmtId="37" fontId="12" fillId="0" borderId="0" xfId="12" applyFont="1" applyFill="1" applyProtection="1">
      <protection locked="0"/>
    </xf>
    <xf numFmtId="37" fontId="7" fillId="0" borderId="0" xfId="12" applyFill="1" applyProtection="1">
      <protection locked="0"/>
    </xf>
    <xf numFmtId="0" fontId="14" fillId="2" borderId="0" xfId="7" applyFont="1" applyFill="1" applyAlignment="1" applyProtection="1">
      <alignment horizontal="centerContinuous"/>
    </xf>
    <xf numFmtId="0" fontId="0" fillId="2" borderId="0" xfId="7" applyFont="1" applyFill="1" applyAlignment="1" applyProtection="1">
      <alignment horizontal="centerContinuous"/>
    </xf>
    <xf numFmtId="0" fontId="14" fillId="2" borderId="0" xfId="7" applyFont="1" applyFill="1" applyBorder="1" applyAlignment="1" applyProtection="1">
      <alignment horizontal="centerContinuous"/>
    </xf>
    <xf numFmtId="0" fontId="7" fillId="2" borderId="0" xfId="7" applyFont="1" applyFill="1" applyAlignment="1" applyProtection="1"/>
    <xf numFmtId="37" fontId="2" fillId="0" borderId="0" xfId="13" applyFont="1" applyFill="1" applyAlignment="1" applyProtection="1"/>
    <xf numFmtId="0" fontId="2" fillId="2" borderId="0" xfId="7" applyFont="1" applyFill="1" applyBorder="1" applyAlignment="1" applyProtection="1"/>
    <xf numFmtId="41" fontId="2" fillId="2" borderId="1" xfId="7" applyNumberFormat="1" applyFont="1" applyFill="1" applyBorder="1" applyAlignment="1" applyProtection="1">
      <alignment horizontal="right"/>
    </xf>
    <xf numFmtId="41" fontId="2" fillId="2" borderId="15" xfId="7" applyNumberFormat="1" applyFont="1" applyFill="1" applyBorder="1" applyAlignment="1" applyProtection="1">
      <alignment horizontal="right"/>
    </xf>
    <xf numFmtId="41" fontId="16" fillId="2" borderId="2" xfId="7" applyNumberFormat="1" applyFont="1" applyFill="1" applyBorder="1" applyAlignment="1" applyProtection="1">
      <alignment horizontal="right"/>
    </xf>
    <xf numFmtId="41" fontId="16" fillId="2" borderId="6" xfId="7" applyNumberFormat="1" applyFont="1" applyFill="1" applyBorder="1" applyAlignment="1" applyProtection="1">
      <alignment horizontal="right"/>
    </xf>
    <xf numFmtId="41" fontId="16" fillId="2" borderId="1" xfId="7" applyNumberFormat="1" applyFont="1" applyFill="1" applyBorder="1" applyAlignment="1" applyProtection="1">
      <alignment horizontal="right"/>
    </xf>
    <xf numFmtId="0" fontId="2" fillId="2" borderId="2" xfId="7" applyNumberFormat="1" applyFont="1" applyFill="1" applyBorder="1" applyAlignment="1" applyProtection="1"/>
    <xf numFmtId="0" fontId="34" fillId="2" borderId="0" xfId="7" applyFont="1" applyFill="1" applyBorder="1" applyAlignment="1" applyProtection="1">
      <alignment horizontal="left"/>
    </xf>
    <xf numFmtId="41" fontId="2" fillId="2" borderId="14" xfId="7" quotePrefix="1" applyNumberFormat="1" applyFont="1" applyFill="1" applyBorder="1" applyAlignment="1" applyProtection="1">
      <alignment horizontal="right"/>
    </xf>
    <xf numFmtId="41" fontId="2" fillId="2" borderId="12" xfId="7" applyNumberFormat="1" applyFont="1" applyFill="1" applyBorder="1" applyAlignment="1" applyProtection="1">
      <alignment horizontal="right"/>
    </xf>
    <xf numFmtId="0" fontId="2" fillId="2" borderId="14" xfId="7" applyFont="1" applyFill="1" applyBorder="1" applyAlignment="1" applyProtection="1">
      <alignment horizontal="right"/>
    </xf>
    <xf numFmtId="0" fontId="36" fillId="2" borderId="0" xfId="7" applyFont="1" applyFill="1" applyBorder="1" applyAlignment="1" applyProtection="1">
      <alignment horizontal="left"/>
    </xf>
    <xf numFmtId="0" fontId="16" fillId="2" borderId="0" xfId="7" applyFont="1" applyFill="1" applyBorder="1" applyAlignment="1" applyProtection="1"/>
    <xf numFmtId="0" fontId="2" fillId="2" borderId="13" xfId="7" applyFont="1" applyFill="1" applyBorder="1" applyAlignment="1" applyProtection="1"/>
    <xf numFmtId="0" fontId="2" fillId="2" borderId="1" xfId="7" applyFont="1" applyFill="1" applyBorder="1" applyAlignment="1" applyProtection="1"/>
    <xf numFmtId="0" fontId="2" fillId="2" borderId="15" xfId="7" applyFont="1" applyFill="1" applyBorder="1" applyAlignment="1" applyProtection="1"/>
    <xf numFmtId="0" fontId="16" fillId="2" borderId="2" xfId="7" applyFont="1" applyFill="1" applyBorder="1" applyAlignment="1" applyProtection="1"/>
    <xf numFmtId="0" fontId="2" fillId="2" borderId="7" xfId="7" applyFont="1" applyFill="1" applyBorder="1" applyAlignment="1" applyProtection="1"/>
    <xf numFmtId="0" fontId="2" fillId="2" borderId="9" xfId="7" applyFont="1" applyFill="1" applyBorder="1" applyAlignment="1" applyProtection="1">
      <alignment horizontal="left" indent="1"/>
    </xf>
    <xf numFmtId="0" fontId="2" fillId="2" borderId="9" xfId="7" applyFont="1" applyFill="1" applyBorder="1" applyAlignment="1" applyProtection="1">
      <alignment horizontal="left"/>
    </xf>
    <xf numFmtId="41" fontId="2" fillId="2" borderId="9" xfId="4" applyNumberFormat="1" applyFont="1" applyFill="1" applyBorder="1" applyAlignment="1" applyProtection="1">
      <alignment horizontal="right"/>
    </xf>
    <xf numFmtId="41" fontId="2" fillId="2" borderId="7" xfId="4" applyNumberFormat="1" applyFont="1" applyFill="1" applyBorder="1" applyAlignment="1" applyProtection="1">
      <alignment horizontal="right"/>
    </xf>
    <xf numFmtId="169" fontId="2" fillId="2" borderId="7" xfId="4" applyNumberFormat="1" applyFont="1" applyFill="1" applyBorder="1" applyAlignment="1" applyProtection="1"/>
    <xf numFmtId="41" fontId="2" fillId="2" borderId="18" xfId="4" applyNumberFormat="1" applyFont="1" applyFill="1" applyBorder="1" applyAlignment="1" applyProtection="1">
      <alignment horizontal="right"/>
    </xf>
    <xf numFmtId="0" fontId="12" fillId="2" borderId="18" xfId="7" applyFont="1" applyFill="1" applyBorder="1" applyAlignment="1" applyProtection="1"/>
    <xf numFmtId="0" fontId="21" fillId="2" borderId="0" xfId="7" applyFont="1" applyFill="1" applyBorder="1" applyAlignment="1" applyProtection="1"/>
    <xf numFmtId="0" fontId="2" fillId="2" borderId="10" xfId="7" applyFont="1" applyFill="1" applyBorder="1" applyAlignment="1" applyProtection="1">
      <alignment horizontal="left" indent="1"/>
    </xf>
    <xf numFmtId="0" fontId="2" fillId="2" borderId="10" xfId="7" applyFont="1" applyFill="1" applyBorder="1" applyAlignment="1" applyProtection="1">
      <alignment horizontal="left"/>
    </xf>
    <xf numFmtId="41" fontId="2" fillId="3" borderId="10" xfId="4" applyNumberFormat="1" applyFont="1" applyFill="1" applyBorder="1" applyAlignment="1" applyProtection="1">
      <alignment horizontal="right"/>
    </xf>
    <xf numFmtId="37" fontId="12" fillId="0" borderId="0" xfId="13" applyFont="1" applyFill="1" applyAlignment="1" applyProtection="1"/>
    <xf numFmtId="0" fontId="12" fillId="2" borderId="0" xfId="7" applyFont="1" applyFill="1" applyBorder="1" applyAlignment="1" applyProtection="1"/>
    <xf numFmtId="0" fontId="12" fillId="2" borderId="0" xfId="7" applyFont="1" applyFill="1" applyAlignment="1" applyProtection="1"/>
    <xf numFmtId="37" fontId="29" fillId="0" borderId="0" xfId="13" applyFont="1" applyFill="1" applyAlignment="1" applyProtection="1"/>
    <xf numFmtId="0" fontId="28" fillId="0" borderId="0" xfId="7" applyFont="1" applyFill="1" applyBorder="1" applyAlignment="1" applyProtection="1">
      <alignment horizontal="left" vertical="top"/>
    </xf>
    <xf numFmtId="0" fontId="28" fillId="0" borderId="0" xfId="7" applyFont="1" applyFill="1" applyAlignment="1" applyProtection="1">
      <alignment horizontal="left" vertical="top"/>
    </xf>
    <xf numFmtId="37" fontId="7" fillId="0" borderId="0" xfId="13" applyFont="1" applyFill="1" applyAlignment="1" applyProtection="1"/>
    <xf numFmtId="37" fontId="37" fillId="0" borderId="0" xfId="13" applyFont="1" applyFill="1" applyAlignment="1" applyProtection="1"/>
    <xf numFmtId="37" fontId="32" fillId="0" borderId="0" xfId="13" applyFont="1" applyFill="1" applyAlignment="1" applyProtection="1"/>
    <xf numFmtId="37" fontId="32" fillId="0" borderId="0" xfId="13" applyFont="1" applyFill="1" applyBorder="1" applyAlignment="1" applyProtection="1"/>
    <xf numFmtId="37" fontId="14" fillId="0" borderId="0" xfId="13" applyFont="1" applyFill="1" applyBorder="1" applyAlignment="1" applyProtection="1"/>
    <xf numFmtId="37" fontId="33" fillId="0" borderId="0" xfId="13" applyFont="1" applyFill="1" applyAlignment="1" applyProtection="1"/>
    <xf numFmtId="37" fontId="12" fillId="0" borderId="0" xfId="13" applyFont="1" applyFill="1" applyAlignment="1" applyProtection="1">
      <protection locked="0"/>
    </xf>
    <xf numFmtId="0" fontId="0" fillId="2" borderId="0" xfId="14" applyFont="1" applyFill="1" applyBorder="1" applyProtection="1"/>
    <xf numFmtId="0" fontId="18" fillId="2" borderId="0" xfId="14" applyFont="1" applyFill="1" applyBorder="1" applyAlignment="1" applyProtection="1">
      <alignment horizontal="right"/>
    </xf>
    <xf numFmtId="0" fontId="7" fillId="2" borderId="0" xfId="14" applyFont="1" applyFill="1" applyProtection="1"/>
    <xf numFmtId="0" fontId="2" fillId="2" borderId="0" xfId="14" applyFont="1" applyFill="1" applyBorder="1" applyAlignment="1" applyProtection="1">
      <alignment horizontal="left"/>
    </xf>
    <xf numFmtId="0" fontId="2" fillId="2" borderId="0" xfId="14" applyFont="1" applyFill="1" applyBorder="1" applyProtection="1"/>
    <xf numFmtId="41" fontId="2" fillId="2" borderId="1" xfId="14" applyNumberFormat="1" applyFont="1" applyFill="1" applyBorder="1" applyAlignment="1" applyProtection="1">
      <alignment horizontal="right"/>
    </xf>
    <xf numFmtId="41" fontId="2" fillId="2" borderId="15" xfId="14" applyNumberFormat="1" applyFont="1" applyFill="1" applyBorder="1" applyAlignment="1" applyProtection="1">
      <alignment horizontal="right"/>
    </xf>
    <xf numFmtId="41" fontId="16" fillId="2" borderId="2" xfId="14" applyNumberFormat="1" applyFont="1" applyFill="1" applyBorder="1" applyAlignment="1" applyProtection="1">
      <alignment horizontal="right"/>
    </xf>
    <xf numFmtId="41" fontId="16" fillId="2" borderId="6" xfId="14" applyNumberFormat="1" applyFont="1" applyFill="1" applyBorder="1" applyAlignment="1" applyProtection="1">
      <alignment horizontal="right"/>
    </xf>
    <xf numFmtId="41" fontId="16" fillId="2" borderId="1" xfId="14" applyNumberFormat="1" applyFont="1" applyFill="1" applyBorder="1" applyAlignment="1" applyProtection="1">
      <alignment horizontal="right"/>
    </xf>
    <xf numFmtId="41" fontId="2" fillId="2" borderId="15" xfId="14" quotePrefix="1" applyNumberFormat="1" applyFont="1" applyFill="1" applyBorder="1" applyAlignment="1" applyProtection="1">
      <alignment horizontal="right"/>
    </xf>
    <xf numFmtId="49" fontId="2" fillId="2" borderId="2" xfId="14" applyNumberFormat="1" applyFont="1" applyFill="1" applyBorder="1" applyAlignment="1" applyProtection="1">
      <alignment horizontal="right"/>
    </xf>
    <xf numFmtId="0" fontId="34" fillId="2" borderId="0" xfId="14" applyFont="1" applyFill="1" applyBorder="1" applyAlignment="1" applyProtection="1">
      <alignment horizontal="left"/>
    </xf>
    <xf numFmtId="41" fontId="16" fillId="2" borderId="12" xfId="14" applyNumberFormat="1" applyFont="1" applyFill="1" applyBorder="1" applyAlignment="1" applyProtection="1">
      <alignment horizontal="right"/>
    </xf>
    <xf numFmtId="41" fontId="2" fillId="2" borderId="13" xfId="14" applyNumberFormat="1" applyFont="1" applyFill="1" applyBorder="1" applyAlignment="1" applyProtection="1">
      <alignment horizontal="right"/>
    </xf>
    <xf numFmtId="41" fontId="2" fillId="2" borderId="14" xfId="14" quotePrefix="1" applyNumberFormat="1" applyFont="1" applyFill="1" applyBorder="1" applyAlignment="1" applyProtection="1">
      <alignment horizontal="right"/>
    </xf>
    <xf numFmtId="41" fontId="2" fillId="2" borderId="0" xfId="14" applyNumberFormat="1" applyFont="1" applyFill="1" applyBorder="1" applyAlignment="1" applyProtection="1">
      <alignment horizontal="right"/>
    </xf>
    <xf numFmtId="41" fontId="2" fillId="2" borderId="12" xfId="14" applyNumberFormat="1" applyFont="1" applyFill="1" applyBorder="1" applyAlignment="1" applyProtection="1">
      <alignment horizontal="right"/>
    </xf>
    <xf numFmtId="0" fontId="2" fillId="2" borderId="14" xfId="14" quotePrefix="1" applyFont="1" applyFill="1" applyBorder="1" applyAlignment="1" applyProtection="1">
      <alignment horizontal="right"/>
    </xf>
    <xf numFmtId="0" fontId="20" fillId="2" borderId="0" xfId="14" applyFont="1" applyFill="1" applyBorder="1" applyProtection="1"/>
    <xf numFmtId="169" fontId="38" fillId="2" borderId="4" xfId="4" applyNumberFormat="1" applyFont="1" applyFill="1" applyBorder="1" applyAlignment="1" applyProtection="1">
      <alignment horizontal="left"/>
    </xf>
    <xf numFmtId="169" fontId="38" fillId="2" borderId="0" xfId="4" applyNumberFormat="1" applyFont="1" applyFill="1" applyBorder="1" applyAlignment="1" applyProtection="1">
      <alignment horizontal="left"/>
    </xf>
    <xf numFmtId="169" fontId="38" fillId="2" borderId="13" xfId="4" applyNumberFormat="1" applyFont="1" applyFill="1" applyBorder="1" applyAlignment="1" applyProtection="1">
      <alignment horizontal="left"/>
    </xf>
    <xf numFmtId="43" fontId="2" fillId="2" borderId="13" xfId="4" applyFont="1" applyFill="1" applyBorder="1" applyAlignment="1" applyProtection="1">
      <alignment horizontal="left"/>
    </xf>
    <xf numFmtId="0" fontId="16" fillId="2" borderId="0" xfId="14" applyFont="1" applyFill="1" applyBorder="1" applyAlignment="1" applyProtection="1">
      <alignment horizontal="left"/>
    </xf>
    <xf numFmtId="169" fontId="38" fillId="2" borderId="1" xfId="4" applyNumberFormat="1" applyFont="1" applyFill="1" applyBorder="1" applyAlignment="1" applyProtection="1">
      <alignment horizontal="left"/>
    </xf>
    <xf numFmtId="169" fontId="38" fillId="2" borderId="15" xfId="4" applyNumberFormat="1" applyFont="1" applyFill="1" applyBorder="1" applyAlignment="1" applyProtection="1">
      <alignment horizontal="left"/>
    </xf>
    <xf numFmtId="169" fontId="38" fillId="2" borderId="2" xfId="4" applyNumberFormat="1" applyFont="1" applyFill="1" applyBorder="1" applyAlignment="1" applyProtection="1">
      <alignment horizontal="left"/>
    </xf>
    <xf numFmtId="169" fontId="38" fillId="2" borderId="6" xfId="4" applyNumberFormat="1" applyFont="1" applyFill="1" applyBorder="1" applyAlignment="1" applyProtection="1">
      <alignment horizontal="left"/>
    </xf>
    <xf numFmtId="43" fontId="2" fillId="2" borderId="7" xfId="4" applyFont="1" applyFill="1" applyBorder="1" applyAlignment="1" applyProtection="1">
      <alignment horizontal="left"/>
    </xf>
    <xf numFmtId="0" fontId="2" fillId="2" borderId="9" xfId="14" quotePrefix="1" applyFont="1" applyFill="1" applyBorder="1" applyAlignment="1" applyProtection="1">
      <alignment horizontal="left" indent="2"/>
    </xf>
    <xf numFmtId="0" fontId="2" fillId="2" borderId="9" xfId="14" quotePrefix="1" applyFont="1" applyFill="1" applyBorder="1" applyAlignment="1" applyProtection="1">
      <alignment horizontal="left"/>
    </xf>
    <xf numFmtId="0" fontId="2" fillId="2" borderId="10" xfId="14" applyFont="1" applyFill="1" applyBorder="1" applyAlignment="1" applyProtection="1">
      <alignment horizontal="left" indent="2"/>
    </xf>
    <xf numFmtId="41" fontId="2" fillId="3" borderId="13" xfId="4" applyNumberFormat="1" applyFont="1" applyFill="1" applyBorder="1" applyAlignment="1" applyProtection="1">
      <alignment horizontal="right"/>
    </xf>
    <xf numFmtId="41" fontId="2" fillId="3" borderId="0" xfId="4" applyNumberFormat="1" applyFont="1" applyFill="1" applyBorder="1" applyAlignment="1" applyProtection="1">
      <alignment horizontal="right" indent="1"/>
    </xf>
    <xf numFmtId="41" fontId="2" fillId="3" borderId="17" xfId="4" applyNumberFormat="1" applyFont="1" applyFill="1" applyBorder="1" applyAlignment="1" applyProtection="1">
      <alignment horizontal="right"/>
    </xf>
    <xf numFmtId="169" fontId="2" fillId="2" borderId="14" xfId="4" applyNumberFormat="1" applyFont="1" applyFill="1" applyBorder="1" applyAlignment="1" applyProtection="1"/>
    <xf numFmtId="0" fontId="2" fillId="2" borderId="9" xfId="14" applyFont="1" applyFill="1" applyBorder="1" applyAlignment="1" applyProtection="1">
      <alignment horizontal="left" indent="2"/>
    </xf>
    <xf numFmtId="41" fontId="2" fillId="3" borderId="14" xfId="4" applyNumberFormat="1" applyFont="1" applyFill="1" applyBorder="1" applyAlignment="1" applyProtection="1">
      <alignment horizontal="right"/>
    </xf>
    <xf numFmtId="0" fontId="2" fillId="2" borderId="9" xfId="14" applyFont="1" applyFill="1" applyBorder="1" applyAlignment="1" applyProtection="1">
      <alignment horizontal="left"/>
    </xf>
    <xf numFmtId="0" fontId="2" fillId="2" borderId="10" xfId="14" applyFont="1" applyFill="1" applyBorder="1" applyAlignment="1" applyProtection="1">
      <alignment horizontal="left"/>
    </xf>
    <xf numFmtId="41" fontId="2" fillId="3" borderId="4" xfId="4" applyNumberFormat="1" applyFont="1" applyFill="1" applyBorder="1" applyAlignment="1" applyProtection="1">
      <alignment horizontal="right" indent="1"/>
    </xf>
    <xf numFmtId="41" fontId="2" fillId="3" borderId="26" xfId="4" applyNumberFormat="1" applyFont="1" applyFill="1" applyBorder="1" applyAlignment="1" applyProtection="1">
      <alignment horizontal="right" indent="1"/>
    </xf>
    <xf numFmtId="169" fontId="2" fillId="2" borderId="27" xfId="4" applyNumberFormat="1" applyFont="1" applyFill="1" applyBorder="1" applyAlignment="1" applyProtection="1"/>
    <xf numFmtId="169" fontId="2" fillId="2" borderId="4" xfId="4" applyNumberFormat="1" applyFont="1" applyFill="1" applyBorder="1" applyAlignment="1" applyProtection="1"/>
    <xf numFmtId="169" fontId="2" fillId="2" borderId="2" xfId="4" applyNumberFormat="1" applyFont="1" applyFill="1" applyBorder="1" applyAlignment="1" applyProtection="1"/>
    <xf numFmtId="0" fontId="2" fillId="2" borderId="0" xfId="14" applyFont="1" applyFill="1" applyBorder="1" applyAlignment="1" applyProtection="1">
      <alignment horizontal="left" indent="2"/>
    </xf>
    <xf numFmtId="0" fontId="16" fillId="2" borderId="0" xfId="14" applyFont="1" applyFill="1" applyBorder="1" applyProtection="1"/>
    <xf numFmtId="0" fontId="16" fillId="2" borderId="18" xfId="14" applyFont="1" applyFill="1" applyBorder="1" applyProtection="1"/>
    <xf numFmtId="169" fontId="2" fillId="2" borderId="13" xfId="4" applyNumberFormat="1" applyFont="1" applyFill="1" applyBorder="1" applyAlignment="1" applyProtection="1"/>
    <xf numFmtId="41" fontId="2" fillId="3" borderId="0" xfId="14" applyNumberFormat="1" applyFont="1" applyFill="1" applyBorder="1" applyAlignment="1" applyProtection="1">
      <alignment horizontal="right"/>
    </xf>
    <xf numFmtId="0" fontId="2" fillId="2" borderId="2" xfId="14" applyFont="1" applyFill="1" applyBorder="1" applyProtection="1"/>
    <xf numFmtId="0" fontId="2" fillId="2" borderId="7" xfId="14" applyFont="1" applyFill="1" applyBorder="1" applyProtection="1"/>
    <xf numFmtId="0" fontId="2" fillId="0" borderId="9" xfId="14" applyFont="1" applyFill="1" applyBorder="1" applyAlignment="1" applyProtection="1">
      <alignment horizontal="left"/>
    </xf>
    <xf numFmtId="0" fontId="2" fillId="0" borderId="7" xfId="14" applyFont="1" applyFill="1" applyBorder="1" applyProtection="1"/>
    <xf numFmtId="41" fontId="2" fillId="2" borderId="10" xfId="4" applyNumberFormat="1" applyFont="1" applyFill="1" applyBorder="1" applyAlignment="1" applyProtection="1">
      <alignment horizontal="right"/>
    </xf>
    <xf numFmtId="0" fontId="2" fillId="0" borderId="10" xfId="14" applyFont="1" applyFill="1" applyBorder="1" applyAlignment="1" applyProtection="1">
      <alignment horizontal="left" indent="2"/>
    </xf>
    <xf numFmtId="41" fontId="2" fillId="3" borderId="11" xfId="14" applyNumberFormat="1" applyFont="1" applyFill="1" applyBorder="1" applyAlignment="1" applyProtection="1">
      <alignment horizontal="right"/>
    </xf>
    <xf numFmtId="41" fontId="2" fillId="2" borderId="17" xfId="4" applyNumberFormat="1" applyFont="1" applyFill="1" applyBorder="1" applyAlignment="1" applyProtection="1">
      <alignment horizontal="right"/>
    </xf>
    <xf numFmtId="0" fontId="2" fillId="2" borderId="14" xfId="14" applyFont="1" applyFill="1" applyBorder="1" applyProtection="1"/>
    <xf numFmtId="43" fontId="2" fillId="3" borderId="0" xfId="4" applyFont="1" applyFill="1" applyBorder="1" applyAlignment="1" applyProtection="1"/>
    <xf numFmtId="43" fontId="2" fillId="2" borderId="0" xfId="4" applyFont="1" applyFill="1" applyBorder="1" applyAlignment="1" applyProtection="1"/>
    <xf numFmtId="43" fontId="2" fillId="3" borderId="15" xfId="4" applyFont="1" applyFill="1" applyBorder="1" applyAlignment="1" applyProtection="1"/>
    <xf numFmtId="43" fontId="2" fillId="3" borderId="2" xfId="4" applyFont="1" applyFill="1" applyBorder="1" applyAlignment="1" applyProtection="1"/>
    <xf numFmtId="43" fontId="2" fillId="2" borderId="2" xfId="4" applyFont="1" applyFill="1" applyBorder="1" applyAlignment="1" applyProtection="1"/>
    <xf numFmtId="173" fontId="2" fillId="2" borderId="7" xfId="14" applyNumberFormat="1" applyFont="1" applyFill="1" applyBorder="1" applyAlignment="1" applyProtection="1">
      <alignment horizontal="right"/>
    </xf>
    <xf numFmtId="171" fontId="2" fillId="2" borderId="7" xfId="14" applyNumberFormat="1" applyFont="1" applyFill="1" applyBorder="1" applyAlignment="1" applyProtection="1">
      <alignment horizontal="right"/>
    </xf>
    <xf numFmtId="176" fontId="2" fillId="2" borderId="7" xfId="2" applyNumberFormat="1" applyFont="1" applyFill="1" applyBorder="1" applyAlignment="1" applyProtection="1">
      <alignment horizontal="left" indent="4"/>
    </xf>
    <xf numFmtId="41" fontId="2" fillId="3" borderId="7" xfId="4" applyNumberFormat="1" applyFont="1" applyFill="1" applyBorder="1" applyAlignment="1" applyProtection="1">
      <alignment horizontal="right" indent="1"/>
    </xf>
    <xf numFmtId="41" fontId="2" fillId="3" borderId="6" xfId="4" applyNumberFormat="1" applyFont="1" applyFill="1" applyBorder="1" applyAlignment="1" applyProtection="1">
      <alignment horizontal="right"/>
    </xf>
    <xf numFmtId="41" fontId="16" fillId="3" borderId="1" xfId="4" applyNumberFormat="1" applyFont="1" applyFill="1" applyBorder="1" applyAlignment="1" applyProtection="1">
      <alignment horizontal="right"/>
    </xf>
    <xf numFmtId="41" fontId="2" fillId="2" borderId="15" xfId="4" applyNumberFormat="1" applyFont="1" applyFill="1" applyBorder="1" applyAlignment="1" applyProtection="1">
      <alignment horizontal="right"/>
    </xf>
    <xf numFmtId="41" fontId="2" fillId="3" borderId="2" xfId="4" applyNumberFormat="1" applyFont="1" applyFill="1" applyBorder="1" applyAlignment="1" applyProtection="1">
      <alignment horizontal="right"/>
    </xf>
    <xf numFmtId="41" fontId="2" fillId="3" borderId="15" xfId="4" applyNumberFormat="1" applyFont="1" applyFill="1" applyBorder="1" applyAlignment="1" applyProtection="1">
      <alignment horizontal="right"/>
    </xf>
    <xf numFmtId="41" fontId="2" fillId="2" borderId="8" xfId="4" applyNumberFormat="1" applyFont="1" applyFill="1" applyBorder="1" applyAlignment="1" applyProtection="1">
      <alignment horizontal="right"/>
    </xf>
    <xf numFmtId="0" fontId="2" fillId="3" borderId="9" xfId="14" applyFont="1" applyFill="1" applyBorder="1" applyAlignment="1" applyProtection="1">
      <alignment horizontal="left"/>
    </xf>
    <xf numFmtId="41" fontId="2" fillId="2" borderId="11" xfId="4" applyNumberFormat="1" applyFont="1" applyFill="1" applyBorder="1" applyAlignment="1" applyProtection="1">
      <alignment horizontal="right"/>
    </xf>
    <xf numFmtId="0" fontId="7" fillId="2" borderId="0" xfId="14" applyFont="1" applyFill="1" applyBorder="1" applyAlignment="1" applyProtection="1">
      <alignment horizontal="right"/>
    </xf>
    <xf numFmtId="0" fontId="7" fillId="2" borderId="0" xfId="14" applyFont="1" applyFill="1" applyBorder="1" applyProtection="1"/>
    <xf numFmtId="37" fontId="39" fillId="0" borderId="0" xfId="15" applyFont="1" applyFill="1" applyProtection="1"/>
    <xf numFmtId="0" fontId="28" fillId="3" borderId="0" xfId="14" applyFont="1" applyFill="1" applyAlignment="1" applyProtection="1">
      <alignment horizontal="left" vertical="top"/>
    </xf>
    <xf numFmtId="0" fontId="28" fillId="2" borderId="0" xfId="14" applyFont="1" applyFill="1" applyAlignment="1" applyProtection="1">
      <alignment horizontal="left" vertical="top"/>
    </xf>
    <xf numFmtId="37" fontId="7" fillId="0" borderId="0" xfId="15" applyFont="1" applyFill="1" applyProtection="1"/>
    <xf numFmtId="37" fontId="7" fillId="0" borderId="0" xfId="15" applyFont="1" applyFill="1" applyAlignment="1" applyProtection="1">
      <alignment horizontal="right"/>
    </xf>
    <xf numFmtId="37" fontId="37" fillId="0" borderId="0" xfId="15" applyFont="1" applyFill="1" applyAlignment="1" applyProtection="1">
      <alignment horizontal="center"/>
    </xf>
    <xf numFmtId="37" fontId="32" fillId="0" borderId="0" xfId="15" applyFont="1" applyFill="1" applyProtection="1"/>
    <xf numFmtId="37" fontId="7" fillId="0" borderId="0" xfId="15" applyFont="1" applyFill="1" applyBorder="1" applyProtection="1"/>
    <xf numFmtId="37" fontId="33" fillId="0" borderId="0" xfId="15" applyFont="1" applyFill="1" applyProtection="1"/>
    <xf numFmtId="37" fontId="12" fillId="0" borderId="0" xfId="15" applyFont="1" applyFill="1" applyProtection="1"/>
    <xf numFmtId="37" fontId="2" fillId="0" borderId="0" xfId="16" applyFont="1" applyProtection="1"/>
    <xf numFmtId="37" fontId="12" fillId="0" borderId="0" xfId="16" applyFont="1" applyProtection="1"/>
    <xf numFmtId="0" fontId="12" fillId="2" borderId="7" xfId="7" applyFont="1" applyFill="1" applyBorder="1" applyAlignment="1" applyProtection="1">
      <alignment horizontal="left"/>
    </xf>
    <xf numFmtId="41" fontId="12" fillId="2" borderId="1" xfId="7" applyNumberFormat="1" applyFont="1" applyFill="1" applyBorder="1" applyAlignment="1" applyProtection="1">
      <alignment horizontal="right"/>
    </xf>
    <xf numFmtId="41" fontId="12" fillId="2" borderId="15" xfId="7" applyNumberFormat="1" applyFont="1" applyFill="1" applyBorder="1" applyAlignment="1" applyProtection="1">
      <alignment horizontal="right"/>
    </xf>
    <xf numFmtId="41" fontId="21" fillId="2" borderId="2" xfId="7" applyNumberFormat="1" applyFont="1" applyFill="1" applyBorder="1" applyAlignment="1" applyProtection="1">
      <alignment horizontal="right"/>
    </xf>
    <xf numFmtId="41" fontId="21" fillId="2" borderId="0" xfId="7" applyNumberFormat="1" applyFont="1" applyFill="1" applyBorder="1" applyAlignment="1" applyProtection="1">
      <alignment horizontal="right"/>
    </xf>
    <xf numFmtId="0" fontId="12" fillId="2" borderId="2" xfId="7" quotePrefix="1" applyFont="1" applyFill="1" applyBorder="1" applyAlignment="1" applyProtection="1">
      <alignment horizontal="right"/>
    </xf>
    <xf numFmtId="41" fontId="12" fillId="2" borderId="14" xfId="7" quotePrefix="1" applyNumberFormat="1" applyFont="1" applyFill="1" applyBorder="1" applyAlignment="1" applyProtection="1">
      <alignment horizontal="right"/>
    </xf>
    <xf numFmtId="41" fontId="12" fillId="2" borderId="0" xfId="7" applyNumberFormat="1" applyFont="1" applyFill="1" applyBorder="1" applyAlignment="1" applyProtection="1">
      <alignment horizontal="right"/>
    </xf>
    <xf numFmtId="41" fontId="12" fillId="2" borderId="12" xfId="7" applyNumberFormat="1" applyFont="1" applyFill="1" applyBorder="1" applyAlignment="1" applyProtection="1">
      <alignment horizontal="right"/>
    </xf>
    <xf numFmtId="169" fontId="12" fillId="2" borderId="4" xfId="4" applyNumberFormat="1" applyFont="1" applyFill="1" applyBorder="1" applyAlignment="1" applyProtection="1">
      <alignment horizontal="right"/>
    </xf>
    <xf numFmtId="43" fontId="21" fillId="2" borderId="4" xfId="4" applyFont="1" applyFill="1" applyBorder="1" applyAlignment="1" applyProtection="1">
      <alignment horizontal="right"/>
    </xf>
    <xf numFmtId="43" fontId="21" fillId="2" borderId="0" xfId="4" applyFont="1" applyFill="1" applyBorder="1" applyAlignment="1" applyProtection="1">
      <alignment horizontal="right"/>
    </xf>
    <xf numFmtId="0" fontId="12" fillId="2" borderId="4" xfId="7" applyFont="1" applyFill="1" applyBorder="1" applyAlignment="1" applyProtection="1">
      <alignment horizontal="left"/>
    </xf>
    <xf numFmtId="169" fontId="12" fillId="2" borderId="1" xfId="4" applyNumberFormat="1" applyFont="1" applyFill="1" applyBorder="1" applyAlignment="1" applyProtection="1">
      <alignment horizontal="right"/>
    </xf>
    <xf numFmtId="169" fontId="12" fillId="2" borderId="15" xfId="4" applyNumberFormat="1" applyFont="1" applyFill="1" applyBorder="1" applyAlignment="1" applyProtection="1">
      <alignment horizontal="right"/>
    </xf>
    <xf numFmtId="43" fontId="21" fillId="2" borderId="2" xfId="4" applyFont="1" applyFill="1" applyBorder="1" applyAlignment="1" applyProtection="1">
      <alignment horizontal="right"/>
    </xf>
    <xf numFmtId="0" fontId="12" fillId="2" borderId="9" xfId="7" applyFont="1" applyFill="1" applyBorder="1" applyAlignment="1" applyProtection="1">
      <alignment horizontal="left" indent="2"/>
    </xf>
    <xf numFmtId="0" fontId="12" fillId="2" borderId="10" xfId="7" applyFont="1" applyFill="1" applyBorder="1" applyAlignment="1" applyProtection="1">
      <alignment horizontal="left" indent="2"/>
    </xf>
    <xf numFmtId="0" fontId="12" fillId="2" borderId="10" xfId="7" applyFont="1" applyFill="1" applyBorder="1" applyAlignment="1" applyProtection="1">
      <alignment horizontal="left" indent="3"/>
    </xf>
    <xf numFmtId="169" fontId="12" fillId="2" borderId="7" xfId="4" applyNumberFormat="1" applyFont="1" applyFill="1" applyBorder="1" applyAlignment="1" applyProtection="1">
      <alignment horizontal="right"/>
    </xf>
    <xf numFmtId="41" fontId="12" fillId="3" borderId="10" xfId="4" applyNumberFormat="1" applyFont="1" applyFill="1" applyBorder="1" applyAlignment="1" applyProtection="1">
      <alignment horizontal="right"/>
    </xf>
    <xf numFmtId="41" fontId="12" fillId="3" borderId="13" xfId="4" applyNumberFormat="1" applyFont="1" applyFill="1" applyBorder="1" applyAlignment="1" applyProtection="1">
      <alignment horizontal="right"/>
    </xf>
    <xf numFmtId="0" fontId="12" fillId="2" borderId="9" xfId="7" applyFont="1" applyFill="1" applyBorder="1" applyAlignment="1" applyProtection="1">
      <alignment horizontal="left" indent="3"/>
    </xf>
    <xf numFmtId="41" fontId="12" fillId="3" borderId="17" xfId="4" applyNumberFormat="1" applyFont="1" applyFill="1" applyBorder="1" applyAlignment="1" applyProtection="1">
      <alignment horizontal="right"/>
    </xf>
    <xf numFmtId="0" fontId="12" fillId="2" borderId="18" xfId="7" applyFont="1" applyFill="1" applyBorder="1" applyAlignment="1" applyProtection="1">
      <alignment horizontal="left" indent="2"/>
    </xf>
    <xf numFmtId="0" fontId="12" fillId="2" borderId="0" xfId="7" applyFont="1" applyFill="1" applyBorder="1" applyAlignment="1" applyProtection="1">
      <alignment horizontal="left" indent="3"/>
    </xf>
    <xf numFmtId="0" fontId="12" fillId="2" borderId="10" xfId="7" quotePrefix="1" applyFont="1" applyFill="1" applyBorder="1" applyAlignment="1" applyProtection="1">
      <alignment horizontal="left" indent="2"/>
    </xf>
    <xf numFmtId="41" fontId="12" fillId="3" borderId="4" xfId="4" applyNumberFormat="1" applyFont="1" applyFill="1" applyBorder="1" applyAlignment="1" applyProtection="1">
      <alignment horizontal="right"/>
    </xf>
    <xf numFmtId="41" fontId="12" fillId="2" borderId="5" xfId="4" applyNumberFormat="1" applyFont="1" applyFill="1" applyBorder="1" applyAlignment="1" applyProtection="1">
      <alignment horizontal="right" indent="1"/>
    </xf>
    <xf numFmtId="41" fontId="12" fillId="2" borderId="7" xfId="4" applyNumberFormat="1" applyFont="1" applyFill="1" applyBorder="1" applyAlignment="1" applyProtection="1">
      <alignment horizontal="right" indent="1"/>
    </xf>
    <xf numFmtId="41" fontId="12" fillId="3" borderId="26" xfId="4" applyNumberFormat="1" applyFont="1" applyFill="1" applyBorder="1" applyAlignment="1" applyProtection="1">
      <alignment horizontal="right"/>
    </xf>
    <xf numFmtId="169" fontId="12" fillId="2" borderId="27" xfId="4" applyNumberFormat="1" applyFont="1" applyFill="1" applyBorder="1" applyAlignment="1" applyProtection="1">
      <alignment horizontal="right"/>
    </xf>
    <xf numFmtId="0" fontId="12" fillId="2" borderId="0" xfId="7" applyFont="1" applyFill="1" applyProtection="1"/>
    <xf numFmtId="169" fontId="12" fillId="2" borderId="4" xfId="4" applyNumberFormat="1" applyFont="1" applyFill="1" applyBorder="1" applyAlignment="1" applyProtection="1"/>
    <xf numFmtId="41" fontId="12" fillId="3" borderId="31" xfId="4" applyNumberFormat="1" applyFont="1" applyFill="1" applyBorder="1" applyAlignment="1" applyProtection="1">
      <alignment horizontal="right"/>
    </xf>
    <xf numFmtId="41" fontId="12" fillId="2" borderId="31" xfId="4" applyNumberFormat="1" applyFont="1" applyFill="1" applyBorder="1" applyAlignment="1" applyProtection="1">
      <alignment horizontal="right"/>
    </xf>
    <xf numFmtId="169" fontId="12" fillId="2" borderId="2" xfId="4" applyNumberFormat="1" applyFont="1" applyFill="1" applyBorder="1" applyAlignment="1" applyProtection="1">
      <alignment horizontal="right"/>
    </xf>
    <xf numFmtId="41" fontId="12" fillId="3" borderId="7" xfId="4" applyNumberFormat="1" applyFont="1" applyFill="1" applyBorder="1" applyAlignment="1" applyProtection="1">
      <alignment horizontal="right"/>
    </xf>
    <xf numFmtId="0" fontId="26" fillId="2" borderId="0" xfId="7" applyFont="1" applyFill="1" applyProtection="1"/>
    <xf numFmtId="171" fontId="26" fillId="3" borderId="13" xfId="1" applyNumberFormat="1" applyFont="1" applyFill="1" applyBorder="1" applyAlignment="1" applyProtection="1"/>
    <xf numFmtId="171" fontId="26" fillId="2" borderId="13" xfId="1" applyNumberFormat="1" applyFont="1" applyFill="1" applyBorder="1" applyAlignment="1" applyProtection="1"/>
    <xf numFmtId="171" fontId="26" fillId="3" borderId="15" xfId="1" applyNumberFormat="1" applyFont="1" applyFill="1" applyBorder="1" applyAlignment="1" applyProtection="1"/>
    <xf numFmtId="171" fontId="26" fillId="2" borderId="2" xfId="1" applyNumberFormat="1" applyFont="1" applyFill="1" applyBorder="1" applyAlignment="1" applyProtection="1"/>
    <xf numFmtId="171" fontId="12" fillId="2" borderId="7" xfId="7" applyNumberFormat="1" applyFont="1" applyFill="1" applyBorder="1" applyAlignment="1" applyProtection="1">
      <alignment horizontal="right"/>
    </xf>
    <xf numFmtId="171" fontId="12" fillId="2" borderId="7" xfId="1" applyNumberFormat="1" applyFont="1" applyFill="1" applyBorder="1" applyAlignment="1" applyProtection="1"/>
    <xf numFmtId="0" fontId="12" fillId="2" borderId="0" xfId="7" quotePrefix="1" applyFont="1" applyFill="1" applyBorder="1" applyAlignment="1" applyProtection="1">
      <alignment horizontal="left" indent="2"/>
    </xf>
    <xf numFmtId="0" fontId="40" fillId="2" borderId="0" xfId="7" applyFont="1" applyFill="1" applyBorder="1" applyAlignment="1" applyProtection="1">
      <alignment horizontal="left"/>
    </xf>
    <xf numFmtId="169" fontId="12" fillId="2" borderId="0" xfId="4" applyNumberFormat="1" applyFont="1" applyFill="1" applyBorder="1" applyAlignment="1" applyProtection="1"/>
    <xf numFmtId="41" fontId="12" fillId="3" borderId="15" xfId="7" applyNumberFormat="1" applyFont="1" applyFill="1" applyBorder="1" applyAlignment="1" applyProtection="1">
      <alignment horizontal="right"/>
    </xf>
    <xf numFmtId="0" fontId="12" fillId="2" borderId="0" xfId="7" applyFont="1" applyFill="1" applyBorder="1" applyAlignment="1" applyProtection="1">
      <alignment horizontal="left" indent="2"/>
    </xf>
    <xf numFmtId="41" fontId="12" fillId="3" borderId="0" xfId="7" quotePrefix="1" applyNumberFormat="1" applyFont="1" applyFill="1" applyBorder="1" applyAlignment="1" applyProtection="1">
      <alignment horizontal="right"/>
    </xf>
    <xf numFmtId="41" fontId="12" fillId="2" borderId="0" xfId="7" quotePrefix="1" applyNumberFormat="1" applyFont="1" applyFill="1" applyBorder="1" applyAlignment="1" applyProtection="1">
      <alignment horizontal="right"/>
    </xf>
    <xf numFmtId="43" fontId="12" fillId="2" borderId="7" xfId="4" applyFont="1" applyFill="1" applyBorder="1" applyAlignment="1" applyProtection="1"/>
    <xf numFmtId="41" fontId="12" fillId="3" borderId="6" xfId="4" applyNumberFormat="1" applyFont="1" applyFill="1" applyBorder="1" applyAlignment="1" applyProtection="1">
      <alignment horizontal="right"/>
    </xf>
    <xf numFmtId="176" fontId="12" fillId="2" borderId="7" xfId="2" applyNumberFormat="1" applyFont="1" applyFill="1" applyBorder="1" applyAlignment="1" applyProtection="1"/>
    <xf numFmtId="0" fontId="12" fillId="2" borderId="0" xfId="7" quotePrefix="1" applyFont="1" applyFill="1" applyBorder="1" applyAlignment="1" applyProtection="1">
      <alignment horizontal="left" indent="5"/>
    </xf>
    <xf numFmtId="37" fontId="29" fillId="0" borderId="0" xfId="16" applyFont="1" applyProtection="1"/>
    <xf numFmtId="0" fontId="29" fillId="2" borderId="0" xfId="7" applyFont="1" applyFill="1" applyBorder="1" applyAlignment="1" applyProtection="1">
      <alignment horizontal="left" indent="3"/>
    </xf>
    <xf numFmtId="169" fontId="41" fillId="2" borderId="0" xfId="4" applyNumberFormat="1" applyFont="1" applyFill="1" applyBorder="1" applyAlignment="1" applyProtection="1"/>
    <xf numFmtId="169" fontId="29" fillId="2" borderId="0" xfId="4" applyNumberFormat="1" applyFont="1" applyFill="1" applyBorder="1" applyAlignment="1" applyProtection="1"/>
    <xf numFmtId="0" fontId="29" fillId="2" borderId="0" xfId="7" applyFont="1" applyFill="1" applyProtection="1"/>
    <xf numFmtId="37" fontId="9" fillId="0" borderId="0" xfId="16" applyFont="1" applyProtection="1"/>
    <xf numFmtId="0" fontId="8" fillId="2" borderId="0" xfId="7" applyFont="1" applyFill="1" applyAlignment="1" applyProtection="1">
      <alignment horizontal="left" vertical="top"/>
    </xf>
    <xf numFmtId="0" fontId="8" fillId="2" borderId="0" xfId="7" applyFont="1" applyFill="1" applyAlignment="1" applyProtection="1">
      <alignment horizontal="left"/>
    </xf>
    <xf numFmtId="0" fontId="9" fillId="2" borderId="0" xfId="7" applyFont="1" applyFill="1" applyAlignment="1" applyProtection="1">
      <alignment horizontal="left"/>
    </xf>
    <xf numFmtId="37" fontId="0" fillId="0" borderId="0" xfId="16" applyFont="1" applyAlignment="1" applyProtection="1">
      <alignment horizontal="right"/>
    </xf>
    <xf numFmtId="37" fontId="13" fillId="0" borderId="0" xfId="16" applyFont="1" applyAlignment="1" applyProtection="1">
      <alignment horizontal="center"/>
    </xf>
    <xf numFmtId="37" fontId="14" fillId="0" borderId="0" xfId="16" applyFont="1" applyProtection="1"/>
    <xf numFmtId="37" fontId="0" fillId="0" borderId="0" xfId="16" applyFont="1" applyProtection="1"/>
    <xf numFmtId="37" fontId="0" fillId="0" borderId="0" xfId="16" applyFont="1" applyBorder="1" applyProtection="1"/>
    <xf numFmtId="37" fontId="11" fillId="0" borderId="0" xfId="16" applyFont="1" applyProtection="1"/>
    <xf numFmtId="37" fontId="12" fillId="0" borderId="0" xfId="16" applyFont="1" applyProtection="1">
      <protection locked="0"/>
    </xf>
    <xf numFmtId="37" fontId="2" fillId="0" borderId="0" xfId="17" applyFont="1" applyProtection="1"/>
    <xf numFmtId="0" fontId="42" fillId="2" borderId="0" xfId="7" applyFont="1" applyFill="1" applyBorder="1" applyAlignment="1" applyProtection="1">
      <alignment horizontal="left"/>
    </xf>
    <xf numFmtId="0" fontId="2" fillId="2" borderId="15" xfId="7" applyFont="1" applyFill="1" applyBorder="1" applyProtection="1"/>
    <xf numFmtId="0" fontId="16" fillId="2" borderId="1" xfId="7" applyFont="1" applyFill="1" applyBorder="1" applyProtection="1"/>
    <xf numFmtId="0" fontId="2" fillId="2" borderId="2" xfId="7" quotePrefix="1" applyFont="1" applyFill="1" applyBorder="1" applyAlignment="1" applyProtection="1">
      <alignment horizontal="right"/>
    </xf>
    <xf numFmtId="0" fontId="2" fillId="2" borderId="12" xfId="7" applyFont="1" applyFill="1" applyBorder="1" applyAlignment="1" applyProtection="1">
      <alignment horizontal="right"/>
    </xf>
    <xf numFmtId="0" fontId="20" fillId="2" borderId="0" xfId="7" applyFont="1" applyFill="1" applyBorder="1" applyProtection="1"/>
    <xf numFmtId="43" fontId="16" fillId="2" borderId="4" xfId="4" applyFont="1" applyFill="1" applyBorder="1" applyAlignment="1" applyProtection="1">
      <alignment horizontal="right"/>
    </xf>
    <xf numFmtId="43" fontId="16" fillId="2" borderId="0" xfId="4" applyFont="1" applyFill="1" applyBorder="1" applyAlignment="1" applyProtection="1">
      <alignment horizontal="right"/>
    </xf>
    <xf numFmtId="0" fontId="2" fillId="2" borderId="13" xfId="7" applyFont="1" applyFill="1" applyBorder="1" applyAlignment="1" applyProtection="1">
      <alignment horizontal="left"/>
    </xf>
    <xf numFmtId="169" fontId="2" fillId="2" borderId="1" xfId="4" applyNumberFormat="1" applyFont="1" applyFill="1" applyBorder="1" applyAlignment="1" applyProtection="1">
      <alignment horizontal="right"/>
    </xf>
    <xf numFmtId="169" fontId="2" fillId="2" borderId="15" xfId="4" applyNumberFormat="1" applyFont="1" applyFill="1" applyBorder="1" applyAlignment="1" applyProtection="1">
      <alignment horizontal="right"/>
    </xf>
    <xf numFmtId="43" fontId="16" fillId="2" borderId="2" xfId="4" applyFont="1" applyFill="1" applyBorder="1" applyAlignment="1" applyProtection="1">
      <alignment horizontal="right"/>
    </xf>
    <xf numFmtId="0" fontId="2" fillId="2" borderId="7" xfId="7" applyFont="1" applyFill="1" applyBorder="1" applyAlignment="1" applyProtection="1">
      <alignment horizontal="left"/>
    </xf>
    <xf numFmtId="0" fontId="2" fillId="2" borderId="9" xfId="7" applyFont="1" applyFill="1" applyBorder="1" applyAlignment="1" applyProtection="1"/>
    <xf numFmtId="41" fontId="2" fillId="2" borderId="13" xfId="4" applyNumberFormat="1" applyFont="1" applyFill="1" applyBorder="1" applyAlignment="1" applyProtection="1">
      <alignment horizontal="right"/>
    </xf>
    <xf numFmtId="41" fontId="2" fillId="2" borderId="12" xfId="4" applyNumberFormat="1" applyFont="1" applyFill="1" applyBorder="1" applyAlignment="1" applyProtection="1">
      <alignment horizontal="right"/>
    </xf>
    <xf numFmtId="169" fontId="2" fillId="2" borderId="14" xfId="4" applyNumberFormat="1" applyFont="1" applyFill="1" applyBorder="1" applyAlignment="1" applyProtection="1">
      <alignment horizontal="right"/>
    </xf>
    <xf numFmtId="41" fontId="2" fillId="2" borderId="6" xfId="4" applyNumberFormat="1" applyFont="1" applyFill="1" applyBorder="1" applyAlignment="1" applyProtection="1">
      <alignment horizontal="right"/>
    </xf>
    <xf numFmtId="41" fontId="2" fillId="2" borderId="20" xfId="4" applyNumberFormat="1" applyFont="1" applyFill="1" applyBorder="1" applyAlignment="1" applyProtection="1">
      <alignment horizontal="right"/>
    </xf>
    <xf numFmtId="41" fontId="2" fillId="2" borderId="4" xfId="4" applyNumberFormat="1" applyFont="1" applyFill="1" applyBorder="1" applyAlignment="1" applyProtection="1">
      <alignment horizontal="right"/>
    </xf>
    <xf numFmtId="41" fontId="2" fillId="2" borderId="3" xfId="4" applyNumberFormat="1" applyFont="1" applyFill="1" applyBorder="1" applyAlignment="1" applyProtection="1">
      <alignment horizontal="right"/>
    </xf>
    <xf numFmtId="41" fontId="2" fillId="2" borderId="31" xfId="4" applyNumberFormat="1" applyFont="1" applyFill="1" applyBorder="1" applyAlignment="1" applyProtection="1">
      <alignment horizontal="right"/>
    </xf>
    <xf numFmtId="169" fontId="2" fillId="2" borderId="7" xfId="4" applyNumberFormat="1" applyFont="1" applyFill="1" applyBorder="1" applyAlignment="1" applyProtection="1">
      <alignment horizontal="right"/>
    </xf>
    <xf numFmtId="41" fontId="2" fillId="3" borderId="31" xfId="4" applyNumberFormat="1" applyFont="1" applyFill="1" applyBorder="1" applyAlignment="1" applyProtection="1">
      <alignment horizontal="right"/>
    </xf>
    <xf numFmtId="41" fontId="2" fillId="2" borderId="22" xfId="4" applyNumberFormat="1" applyFont="1" applyFill="1" applyBorder="1" applyAlignment="1" applyProtection="1">
      <alignment horizontal="right"/>
    </xf>
    <xf numFmtId="41" fontId="2" fillId="2" borderId="23" xfId="4" applyNumberFormat="1" applyFont="1" applyFill="1" applyBorder="1" applyAlignment="1" applyProtection="1">
      <alignment horizontal="right"/>
    </xf>
    <xf numFmtId="41" fontId="2" fillId="3" borderId="32" xfId="4" applyNumberFormat="1" applyFont="1" applyFill="1" applyBorder="1" applyAlignment="1" applyProtection="1">
      <alignment horizontal="right"/>
    </xf>
    <xf numFmtId="0" fontId="43" fillId="2" borderId="0" xfId="7" applyFont="1" applyFill="1" applyProtection="1"/>
    <xf numFmtId="171" fontId="38" fillId="2" borderId="13" xfId="1" applyNumberFormat="1" applyFont="1" applyFill="1" applyBorder="1" applyAlignment="1" applyProtection="1"/>
    <xf numFmtId="171" fontId="38" fillId="3" borderId="13" xfId="1" applyNumberFormat="1" applyFont="1" applyFill="1" applyBorder="1" applyAlignment="1" applyProtection="1"/>
    <xf numFmtId="171" fontId="38" fillId="2" borderId="2" xfId="1" applyNumberFormat="1" applyFont="1" applyFill="1" applyBorder="1" applyAlignment="1" applyProtection="1"/>
    <xf numFmtId="171" fontId="38" fillId="3" borderId="15" xfId="1" applyNumberFormat="1" applyFont="1" applyFill="1" applyBorder="1" applyAlignment="1" applyProtection="1"/>
    <xf numFmtId="172" fontId="2" fillId="2" borderId="22" xfId="1" applyNumberFormat="1" applyFont="1" applyFill="1" applyBorder="1" applyAlignment="1" applyProtection="1">
      <alignment horizontal="right"/>
    </xf>
    <xf numFmtId="172" fontId="2" fillId="2" borderId="8" xfId="1" applyNumberFormat="1" applyFont="1" applyFill="1" applyBorder="1" applyAlignment="1" applyProtection="1">
      <alignment horizontal="right"/>
    </xf>
    <xf numFmtId="172" fontId="2" fillId="3" borderId="23" xfId="1" applyNumberFormat="1" applyFont="1" applyFill="1" applyBorder="1" applyAlignment="1" applyProtection="1"/>
    <xf numFmtId="172" fontId="2" fillId="2" borderId="11" xfId="1" applyNumberFormat="1" applyFont="1" applyFill="1" applyBorder="1" applyAlignment="1" applyProtection="1"/>
    <xf numFmtId="171" fontId="2" fillId="2" borderId="7" xfId="1" applyNumberFormat="1" applyFont="1" applyFill="1" applyBorder="1" applyAlignment="1" applyProtection="1"/>
    <xf numFmtId="0" fontId="2" fillId="2" borderId="0" xfId="7" quotePrefix="1" applyFont="1" applyFill="1" applyBorder="1" applyAlignment="1" applyProtection="1">
      <alignment horizontal="left" indent="2"/>
    </xf>
    <xf numFmtId="41" fontId="16" fillId="2" borderId="0" xfId="4" applyNumberFormat="1" applyFont="1" applyFill="1" applyBorder="1" applyAlignment="1" applyProtection="1">
      <alignment horizontal="right"/>
    </xf>
    <xf numFmtId="169" fontId="2" fillId="2" borderId="0" xfId="4" applyNumberFormat="1" applyFont="1" applyFill="1" applyBorder="1" applyAlignment="1" applyProtection="1"/>
    <xf numFmtId="41" fontId="16" fillId="3" borderId="1" xfId="7" applyNumberFormat="1" applyFont="1" applyFill="1" applyBorder="1" applyAlignment="1" applyProtection="1">
      <alignment horizontal="right"/>
    </xf>
    <xf numFmtId="0" fontId="2" fillId="2" borderId="0" xfId="7" applyFont="1" applyFill="1" applyBorder="1" applyAlignment="1" applyProtection="1">
      <alignment horizontal="left" indent="3"/>
    </xf>
    <xf numFmtId="169" fontId="16" fillId="2" borderId="0" xfId="4" applyNumberFormat="1" applyFont="1" applyFill="1" applyBorder="1" applyAlignment="1" applyProtection="1"/>
    <xf numFmtId="0" fontId="2" fillId="2" borderId="0" xfId="7" applyFont="1" applyFill="1" applyProtection="1"/>
    <xf numFmtId="37" fontId="2" fillId="0" borderId="0" xfId="17" applyFont="1" applyFill="1" applyProtection="1"/>
    <xf numFmtId="0" fontId="28" fillId="2" borderId="0" xfId="7" applyFont="1" applyFill="1" applyAlignment="1" applyProtection="1">
      <alignment horizontal="left" vertical="top"/>
    </xf>
    <xf numFmtId="0" fontId="29" fillId="2" borderId="0" xfId="7" applyFont="1" applyFill="1" applyAlignment="1" applyProtection="1">
      <alignment horizontal="left" vertical="top"/>
    </xf>
    <xf numFmtId="37" fontId="0" fillId="0" borderId="0" xfId="17" applyFont="1" applyProtection="1"/>
    <xf numFmtId="37" fontId="0" fillId="0" borderId="0" xfId="17" applyFont="1" applyAlignment="1" applyProtection="1">
      <alignment horizontal="right"/>
    </xf>
    <xf numFmtId="37" fontId="13" fillId="0" borderId="0" xfId="17" applyFont="1" applyAlignment="1" applyProtection="1">
      <alignment horizontal="center"/>
    </xf>
    <xf numFmtId="37" fontId="14" fillId="0" borderId="0" xfId="17" applyFont="1" applyProtection="1"/>
    <xf numFmtId="37" fontId="11" fillId="0" borderId="0" xfId="17" applyFont="1" applyProtection="1"/>
    <xf numFmtId="37" fontId="12" fillId="0" borderId="0" xfId="17" applyFont="1" applyProtection="1">
      <protection locked="0"/>
    </xf>
    <xf numFmtId="37" fontId="2" fillId="0" borderId="0" xfId="18" applyFont="1" applyFill="1" applyProtection="1"/>
    <xf numFmtId="41" fontId="16" fillId="2" borderId="0" xfId="7" applyNumberFormat="1" applyFont="1" applyFill="1" applyBorder="1" applyAlignment="1" applyProtection="1">
      <alignment horizontal="right"/>
    </xf>
    <xf numFmtId="169" fontId="16" fillId="2" borderId="4" xfId="4" applyNumberFormat="1" applyFont="1" applyFill="1" applyBorder="1" applyAlignment="1" applyProtection="1">
      <alignment horizontal="left"/>
    </xf>
    <xf numFmtId="169" fontId="2" fillId="2" borderId="4" xfId="4" applyNumberFormat="1" applyFont="1" applyFill="1" applyBorder="1" applyAlignment="1" applyProtection="1">
      <alignment horizontal="left"/>
    </xf>
    <xf numFmtId="169" fontId="2" fillId="2" borderId="0" xfId="4" applyNumberFormat="1" applyFont="1" applyFill="1" applyBorder="1" applyAlignment="1" applyProtection="1">
      <alignment horizontal="left"/>
    </xf>
    <xf numFmtId="169" fontId="16" fillId="2" borderId="1" xfId="4" applyNumberFormat="1" applyFont="1" applyFill="1" applyBorder="1" applyAlignment="1" applyProtection="1">
      <alignment horizontal="left"/>
    </xf>
    <xf numFmtId="169" fontId="2" fillId="2" borderId="15" xfId="4" applyNumberFormat="1" applyFont="1" applyFill="1" applyBorder="1" applyAlignment="1" applyProtection="1">
      <alignment horizontal="left"/>
    </xf>
    <xf numFmtId="169" fontId="2" fillId="2" borderId="2" xfId="4" applyNumberFormat="1" applyFont="1" applyFill="1" applyBorder="1" applyAlignment="1" applyProtection="1">
      <alignment horizontal="left"/>
    </xf>
    <xf numFmtId="169" fontId="2" fillId="2" borderId="1" xfId="4" applyNumberFormat="1" applyFont="1" applyFill="1" applyBorder="1" applyAlignment="1" applyProtection="1">
      <alignment horizontal="left"/>
    </xf>
    <xf numFmtId="0" fontId="20" fillId="2" borderId="0" xfId="7" applyFont="1" applyFill="1" applyBorder="1" applyAlignment="1" applyProtection="1">
      <alignment horizontal="left" indent="2"/>
    </xf>
    <xf numFmtId="169" fontId="2" fillId="2" borderId="13" xfId="4" applyNumberFormat="1" applyFont="1" applyFill="1" applyBorder="1" applyAlignment="1" applyProtection="1">
      <alignment horizontal="left"/>
    </xf>
    <xf numFmtId="0" fontId="2" fillId="2" borderId="0" xfId="7" applyFont="1" applyFill="1" applyBorder="1" applyAlignment="1" applyProtection="1">
      <alignment horizontal="left" indent="2"/>
    </xf>
    <xf numFmtId="41" fontId="2" fillId="2" borderId="0" xfId="7" quotePrefix="1" applyNumberFormat="1" applyFont="1" applyFill="1" applyBorder="1" applyAlignment="1" applyProtection="1">
      <alignment horizontal="right"/>
    </xf>
    <xf numFmtId="41" fontId="2" fillId="2" borderId="0" xfId="4" quotePrefix="1" applyNumberFormat="1" applyFont="1" applyFill="1" applyBorder="1" applyAlignment="1" applyProtection="1">
      <alignment horizontal="right"/>
    </xf>
    <xf numFmtId="43" fontId="2" fillId="2" borderId="7" xfId="4" applyFont="1" applyFill="1" applyBorder="1" applyAlignment="1" applyProtection="1"/>
    <xf numFmtId="0" fontId="2" fillId="2" borderId="9" xfId="7" applyFont="1" applyFill="1" applyBorder="1" applyAlignment="1" applyProtection="1">
      <alignment horizontal="left" indent="3"/>
    </xf>
    <xf numFmtId="176" fontId="2" fillId="2" borderId="7" xfId="2" applyNumberFormat="1" applyFont="1" applyFill="1" applyBorder="1" applyAlignment="1" applyProtection="1"/>
    <xf numFmtId="0" fontId="2" fillId="2" borderId="10" xfId="7" applyFont="1" applyFill="1" applyBorder="1" applyAlignment="1" applyProtection="1">
      <alignment horizontal="left" indent="3"/>
    </xf>
    <xf numFmtId="0" fontId="2" fillId="2" borderId="10" xfId="7" applyFont="1" applyFill="1" applyBorder="1" applyAlignment="1" applyProtection="1"/>
    <xf numFmtId="0" fontId="2" fillId="2" borderId="0" xfId="7" quotePrefix="1" applyFont="1" applyFill="1" applyBorder="1" applyAlignment="1" applyProtection="1">
      <alignment horizontal="left" indent="5"/>
    </xf>
    <xf numFmtId="0" fontId="2" fillId="2" borderId="0" xfId="7" applyFont="1" applyFill="1" applyAlignment="1" applyProtection="1">
      <alignment horizontal="right"/>
    </xf>
    <xf numFmtId="0" fontId="16" fillId="2" borderId="0" xfId="7" applyFont="1" applyFill="1" applyProtection="1"/>
    <xf numFmtId="0" fontId="28" fillId="2" borderId="0" xfId="7" applyFont="1" applyFill="1" applyAlignment="1" applyProtection="1">
      <alignment horizontal="left"/>
    </xf>
    <xf numFmtId="0" fontId="20" fillId="2" borderId="0" xfId="7" applyFont="1" applyFill="1" applyAlignment="1" applyProtection="1">
      <alignment horizontal="right"/>
    </xf>
    <xf numFmtId="41" fontId="16" fillId="2" borderId="12" xfId="7" quotePrefix="1" applyNumberFormat="1" applyFont="1" applyFill="1" applyBorder="1" applyAlignment="1" applyProtection="1">
      <alignment horizontal="right"/>
    </xf>
    <xf numFmtId="41" fontId="2" fillId="2" borderId="13" xfId="7" quotePrefix="1" applyNumberFormat="1" applyFont="1" applyFill="1" applyBorder="1" applyAlignment="1" applyProtection="1">
      <alignment horizontal="right"/>
    </xf>
    <xf numFmtId="37" fontId="0" fillId="0" borderId="0" xfId="18" applyFont="1" applyFill="1" applyProtection="1"/>
    <xf numFmtId="37" fontId="0" fillId="0" borderId="0" xfId="18" applyFont="1" applyFill="1" applyAlignment="1" applyProtection="1">
      <alignment horizontal="right"/>
    </xf>
    <xf numFmtId="37" fontId="13" fillId="0" borderId="0" xfId="18" applyFont="1" applyFill="1" applyAlignment="1" applyProtection="1">
      <alignment horizontal="right"/>
    </xf>
    <xf numFmtId="37" fontId="14" fillId="0" borderId="0" xfId="18" applyFont="1" applyFill="1" applyProtection="1"/>
    <xf numFmtId="37" fontId="0" fillId="0" borderId="0" xfId="18" applyFont="1" applyFill="1" applyBorder="1" applyProtection="1"/>
    <xf numFmtId="37" fontId="11" fillId="0" borderId="0" xfId="18" applyFont="1" applyFill="1" applyProtection="1"/>
    <xf numFmtId="37" fontId="12" fillId="0" borderId="0" xfId="18" applyNumberFormat="1" applyFont="1" applyFill="1" applyProtection="1">
      <protection locked="0"/>
    </xf>
    <xf numFmtId="39" fontId="0" fillId="0" borderId="0" xfId="18" applyNumberFormat="1" applyFont="1" applyFill="1" applyProtection="1"/>
    <xf numFmtId="37" fontId="47" fillId="0" borderId="0" xfId="19" applyFont="1" applyFill="1" applyProtection="1"/>
    <xf numFmtId="41" fontId="21" fillId="2" borderId="3" xfId="7" applyNumberFormat="1" applyFont="1" applyFill="1" applyBorder="1" applyAlignment="1" applyProtection="1">
      <alignment horizontal="right"/>
    </xf>
    <xf numFmtId="41" fontId="12" fillId="2" borderId="4" xfId="7" applyNumberFormat="1" applyFont="1" applyFill="1" applyBorder="1" applyAlignment="1" applyProtection="1">
      <alignment horizontal="right"/>
    </xf>
    <xf numFmtId="0" fontId="9" fillId="2" borderId="5" xfId="7" quotePrefix="1" applyFont="1" applyFill="1" applyBorder="1" applyAlignment="1" applyProtection="1">
      <alignment horizontal="right"/>
    </xf>
    <xf numFmtId="0" fontId="48" fillId="2" borderId="0" xfId="7" quotePrefix="1" applyFont="1" applyFill="1" applyBorder="1" applyAlignment="1" applyProtection="1">
      <alignment horizontal="left"/>
    </xf>
    <xf numFmtId="0" fontId="49" fillId="2" borderId="0" xfId="7" quotePrefix="1" applyFont="1" applyFill="1" applyBorder="1" applyAlignment="1" applyProtection="1">
      <alignment horizontal="left"/>
    </xf>
    <xf numFmtId="0" fontId="9" fillId="2" borderId="0" xfId="7" applyFont="1" applyFill="1" applyBorder="1" applyProtection="1"/>
    <xf numFmtId="0" fontId="50" fillId="2" borderId="0" xfId="7" applyFont="1" applyFill="1" applyBorder="1" applyAlignment="1" applyProtection="1">
      <alignment horizontal="left"/>
    </xf>
    <xf numFmtId="0" fontId="9" fillId="2" borderId="2" xfId="7" applyFont="1" applyFill="1" applyBorder="1" applyProtection="1"/>
    <xf numFmtId="0" fontId="50" fillId="3" borderId="0" xfId="7" applyFont="1" applyFill="1" applyBorder="1" applyProtection="1"/>
    <xf numFmtId="0" fontId="12" fillId="3" borderId="9" xfId="7" applyFont="1" applyFill="1" applyBorder="1" applyAlignment="1" applyProtection="1">
      <alignment horizontal="left" indent="2"/>
    </xf>
    <xf numFmtId="0" fontId="12" fillId="3" borderId="9" xfId="7" applyFont="1" applyFill="1" applyBorder="1" applyAlignment="1" applyProtection="1">
      <alignment horizontal="left"/>
    </xf>
    <xf numFmtId="0" fontId="12" fillId="3" borderId="10" xfId="7" applyFont="1" applyFill="1" applyBorder="1" applyAlignment="1" applyProtection="1">
      <alignment horizontal="left" indent="2"/>
    </xf>
    <xf numFmtId="0" fontId="12" fillId="3" borderId="10" xfId="7" applyFont="1" applyFill="1" applyBorder="1" applyAlignment="1" applyProtection="1">
      <alignment horizontal="left"/>
    </xf>
    <xf numFmtId="0" fontId="12" fillId="3" borderId="10" xfId="7" quotePrefix="1" applyFont="1" applyFill="1" applyBorder="1" applyAlignment="1" applyProtection="1">
      <alignment horizontal="left" indent="2"/>
    </xf>
    <xf numFmtId="0" fontId="21" fillId="3" borderId="0" xfId="7" applyFont="1" applyFill="1" applyBorder="1" applyAlignment="1" applyProtection="1">
      <alignment horizontal="left"/>
    </xf>
    <xf numFmtId="41" fontId="12" fillId="3" borderId="15" xfId="4" applyNumberFormat="1" applyFont="1" applyFill="1" applyBorder="1" applyAlignment="1" applyProtection="1">
      <alignment horizontal="right"/>
    </xf>
    <xf numFmtId="37" fontId="9" fillId="0" borderId="0" xfId="19" applyFont="1" applyFill="1" applyProtection="1"/>
    <xf numFmtId="0" fontId="9" fillId="3" borderId="0" xfId="19" quotePrefix="1" applyNumberFormat="1" applyFont="1" applyFill="1" applyAlignment="1" applyProtection="1">
      <alignment horizontal="left"/>
    </xf>
    <xf numFmtId="37" fontId="0" fillId="0" borderId="0" xfId="19" applyFont="1" applyFill="1" applyProtection="1"/>
    <xf numFmtId="37" fontId="13" fillId="0" borderId="0" xfId="19" applyFont="1" applyFill="1" applyBorder="1" applyAlignment="1" applyProtection="1">
      <alignment horizontal="center"/>
    </xf>
    <xf numFmtId="37" fontId="14" fillId="0" borderId="0" xfId="19" applyFont="1" applyFill="1" applyProtection="1"/>
    <xf numFmtId="37" fontId="11" fillId="0" borderId="0" xfId="19" applyFont="1" applyFill="1" applyProtection="1"/>
    <xf numFmtId="37" fontId="12" fillId="0" borderId="0" xfId="19" applyFont="1" applyFill="1" applyProtection="1">
      <protection locked="0"/>
    </xf>
    <xf numFmtId="0" fontId="14" fillId="2" borderId="0" xfId="7" applyFont="1" applyFill="1" applyAlignment="1" applyProtection="1">
      <alignment horizontal="left"/>
    </xf>
    <xf numFmtId="0" fontId="14" fillId="2" borderId="0" xfId="7" applyFont="1" applyFill="1" applyProtection="1"/>
    <xf numFmtId="0" fontId="14" fillId="2" borderId="0" xfId="7" applyFont="1" applyFill="1" applyBorder="1" applyProtection="1"/>
    <xf numFmtId="0" fontId="0" fillId="2" borderId="0" xfId="7" applyFont="1" applyFill="1" applyProtection="1"/>
    <xf numFmtId="0" fontId="9" fillId="2" borderId="0" xfId="7" applyFont="1" applyFill="1" applyBorder="1" applyAlignment="1" applyProtection="1">
      <alignment horizontal="left"/>
    </xf>
    <xf numFmtId="37" fontId="2" fillId="0" borderId="0" xfId="20" applyFont="1" applyFill="1" applyProtection="1"/>
    <xf numFmtId="41" fontId="16" fillId="2" borderId="1" xfId="7" quotePrefix="1" applyNumberFormat="1" applyFont="1" applyFill="1" applyBorder="1" applyAlignment="1" applyProtection="1">
      <alignment horizontal="right"/>
    </xf>
    <xf numFmtId="0" fontId="36" fillId="2" borderId="0" xfId="7" quotePrefix="1" applyFont="1" applyFill="1" applyBorder="1" applyAlignment="1" applyProtection="1">
      <alignment horizontal="left"/>
    </xf>
    <xf numFmtId="169" fontId="2" fillId="2" borderId="1" xfId="4" applyNumberFormat="1" applyFont="1" applyFill="1" applyBorder="1" applyAlignment="1" applyProtection="1"/>
    <xf numFmtId="169" fontId="2" fillId="2" borderId="15" xfId="4" applyNumberFormat="1" applyFont="1" applyFill="1" applyBorder="1" applyAlignment="1" applyProtection="1"/>
    <xf numFmtId="41" fontId="2" fillId="3" borderId="1" xfId="4" applyNumberFormat="1" applyFont="1" applyFill="1" applyBorder="1" applyAlignment="1" applyProtection="1">
      <alignment horizontal="right"/>
    </xf>
    <xf numFmtId="41" fontId="2" fillId="3" borderId="12" xfId="4" applyNumberFormat="1" applyFont="1" applyFill="1" applyBorder="1" applyAlignment="1" applyProtection="1">
      <alignment horizontal="right"/>
    </xf>
    <xf numFmtId="37" fontId="9" fillId="0" borderId="0" xfId="20" applyFont="1" applyFill="1" applyProtection="1"/>
    <xf numFmtId="37" fontId="7" fillId="0" borderId="0" xfId="20" applyFont="1" applyFill="1" applyProtection="1"/>
    <xf numFmtId="37" fontId="31" fillId="0" borderId="0" xfId="20" applyFont="1" applyFill="1" applyAlignment="1" applyProtection="1">
      <alignment horizontal="center"/>
    </xf>
    <xf numFmtId="37" fontId="32" fillId="0" borderId="0" xfId="20" applyFont="1" applyFill="1" applyProtection="1"/>
    <xf numFmtId="37" fontId="32" fillId="0" borderId="0" xfId="20" applyFont="1" applyFill="1" applyBorder="1" applyProtection="1"/>
    <xf numFmtId="37" fontId="33" fillId="0" borderId="0" xfId="20" applyFont="1" applyFill="1" applyProtection="1"/>
    <xf numFmtId="37" fontId="12" fillId="0" borderId="0" xfId="20" applyFont="1" applyFill="1" applyProtection="1"/>
    <xf numFmtId="37" fontId="7" fillId="0" borderId="0" xfId="20" applyNumberFormat="1" applyFont="1" applyFill="1" applyProtection="1"/>
    <xf numFmtId="169" fontId="7" fillId="0" borderId="0" xfId="20" applyNumberFormat="1" applyFont="1" applyFill="1" applyProtection="1"/>
    <xf numFmtId="37" fontId="38" fillId="0" borderId="0" xfId="21" applyFont="1" applyFill="1" applyProtection="1"/>
    <xf numFmtId="0" fontId="35" fillId="2" borderId="0" xfId="7" quotePrefix="1" applyFont="1" applyFill="1" applyBorder="1" applyAlignment="1" applyProtection="1">
      <alignment horizontal="left"/>
    </xf>
    <xf numFmtId="0" fontId="53" fillId="2" borderId="0" xfId="7" applyFont="1" applyFill="1" applyAlignment="1" applyProtection="1">
      <alignment horizontal="centerContinuous"/>
    </xf>
    <xf numFmtId="0" fontId="53" fillId="2" borderId="0" xfId="7" applyFont="1" applyFill="1" applyAlignment="1" applyProtection="1">
      <alignment horizontal="center"/>
    </xf>
    <xf numFmtId="0" fontId="2" fillId="2" borderId="0" xfId="7" quotePrefix="1" applyFont="1" applyFill="1" applyBorder="1" applyAlignment="1" applyProtection="1">
      <alignment horizontal="left" wrapText="1"/>
    </xf>
    <xf numFmtId="41" fontId="16" fillId="2" borderId="3" xfId="7" applyNumberFormat="1" applyFont="1" applyFill="1" applyBorder="1" applyAlignment="1" applyProtection="1">
      <alignment horizontal="right"/>
    </xf>
    <xf numFmtId="41" fontId="2" fillId="2" borderId="4" xfId="7" applyNumberFormat="1" applyFont="1" applyFill="1" applyBorder="1" applyAlignment="1" applyProtection="1">
      <alignment horizontal="right"/>
    </xf>
    <xf numFmtId="41" fontId="54" fillId="2" borderId="4" xfId="7" applyNumberFormat="1" applyFont="1" applyFill="1" applyBorder="1" applyAlignment="1" applyProtection="1">
      <alignment horizontal="right"/>
    </xf>
    <xf numFmtId="41" fontId="55" fillId="2" borderId="4" xfId="7" applyNumberFormat="1" applyFont="1" applyFill="1" applyBorder="1" applyAlignment="1" applyProtection="1">
      <alignment horizontal="right"/>
    </xf>
    <xf numFmtId="14" fontId="2" fillId="2" borderId="5" xfId="7" quotePrefix="1" applyNumberFormat="1" applyFont="1" applyFill="1" applyBorder="1" applyAlignment="1" applyProtection="1">
      <alignment horizontal="right"/>
    </xf>
    <xf numFmtId="41" fontId="54" fillId="2" borderId="0" xfId="7" applyNumberFormat="1" applyFont="1" applyFill="1" applyBorder="1" applyAlignment="1" applyProtection="1">
      <alignment horizontal="right"/>
    </xf>
    <xf numFmtId="41" fontId="55" fillId="2" borderId="15" xfId="7" applyNumberFormat="1" applyFont="1" applyFill="1" applyBorder="1" applyAlignment="1" applyProtection="1">
      <alignment horizontal="right"/>
    </xf>
    <xf numFmtId="14" fontId="2" fillId="2" borderId="15" xfId="7" quotePrefix="1" applyNumberFormat="1" applyFont="1" applyFill="1" applyBorder="1" applyAlignment="1" applyProtection="1">
      <alignment horizontal="right"/>
    </xf>
    <xf numFmtId="41" fontId="55" fillId="2" borderId="0" xfId="7" applyNumberFormat="1" applyFont="1" applyFill="1" applyBorder="1" applyAlignment="1" applyProtection="1">
      <alignment horizontal="right"/>
    </xf>
    <xf numFmtId="14" fontId="2" fillId="2" borderId="0" xfId="7" quotePrefix="1" applyNumberFormat="1" applyFont="1" applyFill="1" applyBorder="1" applyAlignment="1" applyProtection="1">
      <alignment horizontal="right"/>
    </xf>
    <xf numFmtId="0" fontId="35" fillId="2" borderId="0" xfId="7" quotePrefix="1" applyFont="1" applyFill="1" applyBorder="1" applyAlignment="1" applyProtection="1">
      <alignment horizontal="left" vertical="top"/>
    </xf>
    <xf numFmtId="0" fontId="2" fillId="2" borderId="13" xfId="7" quotePrefix="1" applyFont="1" applyFill="1" applyBorder="1" applyAlignment="1" applyProtection="1">
      <alignment horizontal="right" wrapText="1"/>
    </xf>
    <xf numFmtId="0" fontId="2" fillId="2" borderId="13" xfId="7" applyFont="1" applyFill="1" applyBorder="1" applyAlignment="1" applyProtection="1">
      <alignment horizontal="right" wrapText="1"/>
    </xf>
    <xf numFmtId="0" fontId="16" fillId="2" borderId="0" xfId="7" applyFont="1" applyFill="1" applyAlignment="1" applyProtection="1">
      <alignment horizontal="right"/>
    </xf>
    <xf numFmtId="0" fontId="16" fillId="2" borderId="13" xfId="7" applyFont="1" applyFill="1" applyBorder="1" applyAlignment="1" applyProtection="1">
      <alignment horizontal="right"/>
    </xf>
    <xf numFmtId="169" fontId="2" fillId="2" borderId="7" xfId="4" quotePrefix="1" applyNumberFormat="1" applyFont="1" applyFill="1" applyBorder="1" applyAlignment="1" applyProtection="1">
      <alignment horizontal="right"/>
    </xf>
    <xf numFmtId="0" fontId="2" fillId="2" borderId="10" xfId="7" quotePrefix="1" applyFont="1" applyFill="1" applyBorder="1" applyAlignment="1" applyProtection="1">
      <alignment horizontal="left" indent="1"/>
    </xf>
    <xf numFmtId="0" fontId="2" fillId="2" borderId="10" xfId="7" quotePrefix="1" applyFont="1" applyFill="1" applyBorder="1" applyAlignment="1" applyProtection="1"/>
    <xf numFmtId="0" fontId="2" fillId="2" borderId="18" xfId="7" quotePrefix="1" applyFont="1" applyFill="1" applyBorder="1" applyAlignment="1" applyProtection="1">
      <alignment horizontal="left" indent="1"/>
    </xf>
    <xf numFmtId="41" fontId="2" fillId="2" borderId="13" xfId="4" quotePrefix="1" applyNumberFormat="1" applyFont="1" applyFill="1" applyBorder="1" applyAlignment="1" applyProtection="1">
      <alignment horizontal="right"/>
    </xf>
    <xf numFmtId="0" fontId="2" fillId="2" borderId="0" xfId="7" quotePrefix="1" applyFont="1" applyFill="1" applyAlignment="1" applyProtection="1">
      <alignment horizontal="left"/>
    </xf>
    <xf numFmtId="0" fontId="2" fillId="2" borderId="5" xfId="7" quotePrefix="1" applyFont="1" applyFill="1" applyBorder="1" applyAlignment="1" applyProtection="1">
      <alignment horizontal="right"/>
    </xf>
    <xf numFmtId="0" fontId="2" fillId="2" borderId="4" xfId="7" applyFont="1" applyFill="1" applyBorder="1" applyAlignment="1" applyProtection="1">
      <alignment horizontal="right" wrapText="1"/>
    </xf>
    <xf numFmtId="0" fontId="2" fillId="2" borderId="0" xfId="7" applyFont="1" applyFill="1" applyBorder="1" applyAlignment="1" applyProtection="1">
      <alignment horizontal="center" vertical="center" wrapText="1"/>
    </xf>
    <xf numFmtId="0" fontId="16" fillId="2" borderId="0" xfId="7" quotePrefix="1" applyFont="1" applyFill="1" applyBorder="1" applyAlignment="1" applyProtection="1">
      <alignment horizontal="left" vertical="center"/>
    </xf>
    <xf numFmtId="0" fontId="2" fillId="2" borderId="1" xfId="7" applyFont="1" applyFill="1" applyBorder="1" applyAlignment="1" applyProtection="1">
      <alignment horizontal="right"/>
    </xf>
    <xf numFmtId="0" fontId="2" fillId="2" borderId="15" xfId="7" quotePrefix="1" applyFont="1" applyFill="1" applyBorder="1" applyAlignment="1" applyProtection="1">
      <alignment horizontal="right"/>
    </xf>
    <xf numFmtId="0" fontId="16" fillId="2" borderId="15" xfId="7" quotePrefix="1" applyFont="1" applyFill="1" applyBorder="1" applyAlignment="1" applyProtection="1">
      <alignment horizontal="right"/>
    </xf>
    <xf numFmtId="0" fontId="16" fillId="2" borderId="2" xfId="7" quotePrefix="1" applyFont="1" applyFill="1" applyBorder="1" applyAlignment="1" applyProtection="1">
      <alignment horizontal="right"/>
    </xf>
    <xf numFmtId="49" fontId="16" fillId="2" borderId="0" xfId="22" applyNumberFormat="1" applyFont="1" applyFill="1" applyBorder="1" applyAlignment="1" applyProtection="1">
      <alignment vertical="center"/>
    </xf>
    <xf numFmtId="0" fontId="16" fillId="2" borderId="0" xfId="7" quotePrefix="1" applyFont="1" applyFill="1" applyBorder="1" applyAlignment="1" applyProtection="1">
      <alignment horizontal="right"/>
    </xf>
    <xf numFmtId="0" fontId="16" fillId="2" borderId="7" xfId="7" quotePrefix="1" applyFont="1" applyFill="1" applyBorder="1" applyAlignment="1" applyProtection="1">
      <alignment horizontal="right"/>
    </xf>
    <xf numFmtId="49" fontId="2" fillId="2" borderId="0" xfId="22" applyNumberFormat="1" applyFont="1" applyFill="1" applyBorder="1" applyAlignment="1" applyProtection="1">
      <alignment horizontal="left" vertical="center" indent="1"/>
    </xf>
    <xf numFmtId="49" fontId="2" fillId="2" borderId="0" xfId="22" applyNumberFormat="1" applyFont="1" applyFill="1" applyBorder="1" applyAlignment="1" applyProtection="1">
      <alignment vertical="center"/>
    </xf>
    <xf numFmtId="49" fontId="2" fillId="2" borderId="10" xfId="22" applyNumberFormat="1" applyFont="1" applyFill="1" applyBorder="1" applyAlignment="1" applyProtection="1">
      <alignment horizontal="left" vertical="center" indent="1"/>
    </xf>
    <xf numFmtId="49" fontId="2" fillId="2" borderId="10" xfId="22" applyNumberFormat="1" applyFont="1" applyFill="1" applyBorder="1" applyAlignment="1" applyProtection="1">
      <alignment vertical="center"/>
    </xf>
    <xf numFmtId="167" fontId="2" fillId="2" borderId="7" xfId="7" quotePrefix="1" applyNumberFormat="1" applyFont="1" applyFill="1" applyBorder="1" applyAlignment="1" applyProtection="1">
      <alignment horizontal="right"/>
    </xf>
    <xf numFmtId="49" fontId="2" fillId="2" borderId="18" xfId="22" applyNumberFormat="1" applyFont="1" applyFill="1" applyBorder="1" applyAlignment="1" applyProtection="1">
      <alignment horizontal="left" vertical="center"/>
    </xf>
    <xf numFmtId="167" fontId="2" fillId="2" borderId="5" xfId="7" quotePrefix="1" applyNumberFormat="1" applyFont="1" applyFill="1" applyBorder="1" applyAlignment="1" applyProtection="1">
      <alignment horizontal="right"/>
    </xf>
    <xf numFmtId="37" fontId="18" fillId="0" borderId="0" xfId="21" applyFont="1" applyFill="1" applyProtection="1"/>
    <xf numFmtId="37" fontId="0" fillId="0" borderId="0" xfId="21" applyFont="1" applyFill="1" applyProtection="1"/>
    <xf numFmtId="37" fontId="13" fillId="0" borderId="0" xfId="21" applyFont="1" applyFill="1" applyBorder="1" applyAlignment="1" applyProtection="1">
      <alignment horizontal="center"/>
    </xf>
    <xf numFmtId="37" fontId="12" fillId="0" borderId="0" xfId="21" applyFont="1" applyFill="1" applyAlignment="1" applyProtection="1">
      <alignment horizontal="left"/>
      <protection locked="0"/>
    </xf>
    <xf numFmtId="37" fontId="0" fillId="0" borderId="0" xfId="21" applyFont="1" applyFill="1" applyProtection="1">
      <protection locked="0"/>
    </xf>
    <xf numFmtId="177" fontId="12" fillId="2" borderId="2" xfId="7" quotePrefix="1" applyNumberFormat="1" applyFont="1" applyFill="1" applyBorder="1" applyAlignment="1" applyProtection="1">
      <alignment horizontal="right"/>
    </xf>
    <xf numFmtId="0" fontId="12" fillId="2" borderId="13" xfId="7" applyFont="1" applyFill="1" applyBorder="1" applyAlignment="1" applyProtection="1"/>
    <xf numFmtId="166" fontId="12" fillId="2" borderId="13" xfId="7" applyNumberFormat="1" applyFont="1" applyFill="1" applyBorder="1" applyAlignment="1" applyProtection="1">
      <alignment horizontal="right"/>
    </xf>
    <xf numFmtId="164" fontId="12" fillId="2" borderId="7" xfId="7" applyNumberFormat="1" applyFont="1" applyFill="1" applyBorder="1" applyAlignment="1" applyProtection="1"/>
    <xf numFmtId="0" fontId="21" fillId="2" borderId="0" xfId="7" applyFont="1" applyFill="1" applyBorder="1" applyAlignment="1" applyProtection="1">
      <alignment horizontal="left" indent="1"/>
    </xf>
    <xf numFmtId="0" fontId="12" fillId="2" borderId="7" xfId="7" applyFont="1" applyFill="1" applyBorder="1" applyAlignment="1" applyProtection="1"/>
    <xf numFmtId="0" fontId="12" fillId="2" borderId="10" xfId="7" applyFont="1" applyFill="1" applyBorder="1" applyAlignment="1" applyProtection="1"/>
    <xf numFmtId="0" fontId="12" fillId="2" borderId="9" xfId="7" applyFont="1" applyFill="1" applyBorder="1" applyAlignment="1" applyProtection="1">
      <alignment horizontal="left" wrapText="1" indent="3"/>
    </xf>
    <xf numFmtId="0" fontId="12" fillId="2" borderId="18" xfId="7" quotePrefix="1" applyFont="1" applyFill="1" applyBorder="1" applyAlignment="1" applyProtection="1">
      <alignment horizontal="left"/>
    </xf>
    <xf numFmtId="164" fontId="12" fillId="2" borderId="5" xfId="7" applyNumberFormat="1" applyFont="1" applyFill="1" applyBorder="1" applyAlignment="1" applyProtection="1"/>
    <xf numFmtId="164" fontId="21" fillId="2" borderId="18" xfId="7" applyNumberFormat="1" applyFont="1" applyFill="1" applyBorder="1" applyAlignment="1" applyProtection="1"/>
    <xf numFmtId="164" fontId="45" fillId="2" borderId="18" xfId="7" applyNumberFormat="1" applyFont="1" applyFill="1" applyBorder="1" applyAlignment="1" applyProtection="1"/>
    <xf numFmtId="0" fontId="21" fillId="3" borderId="9" xfId="7" applyFont="1" applyFill="1" applyBorder="1" applyAlignment="1" applyProtection="1">
      <alignment horizontal="left" indent="1"/>
    </xf>
    <xf numFmtId="0" fontId="8" fillId="2" borderId="0" xfId="7" applyFont="1" applyFill="1" applyBorder="1" applyAlignment="1" applyProtection="1">
      <alignment horizontal="left"/>
    </xf>
    <xf numFmtId="37" fontId="0" fillId="0" borderId="0" xfId="20" applyFont="1" applyFill="1" applyProtection="1"/>
    <xf numFmtId="37" fontId="13" fillId="0" borderId="0" xfId="20" applyFont="1" applyFill="1" applyAlignment="1" applyProtection="1">
      <alignment horizontal="center"/>
    </xf>
    <xf numFmtId="37" fontId="14" fillId="0" borderId="0" xfId="20" applyFont="1" applyFill="1" applyProtection="1"/>
    <xf numFmtId="37" fontId="11" fillId="0" borderId="0" xfId="20" applyFont="1" applyFill="1" applyProtection="1"/>
    <xf numFmtId="37" fontId="12" fillId="0" borderId="0" xfId="20" applyFont="1" applyFill="1" applyProtection="1">
      <protection locked="0"/>
    </xf>
    <xf numFmtId="37" fontId="0" fillId="0" borderId="0" xfId="20" applyNumberFormat="1" applyFont="1" applyFill="1" applyProtection="1"/>
    <xf numFmtId="169" fontId="0" fillId="0" borderId="0" xfId="20" applyNumberFormat="1" applyFont="1" applyFill="1" applyProtection="1"/>
    <xf numFmtId="0" fontId="0" fillId="2" borderId="0" xfId="7" applyFont="1" applyFill="1" applyBorder="1" applyProtection="1"/>
    <xf numFmtId="0" fontId="58" fillId="2" borderId="0" xfId="7" applyFont="1" applyFill="1" applyBorder="1" applyAlignment="1" applyProtection="1">
      <alignment horizontal="left"/>
    </xf>
    <xf numFmtId="0" fontId="6" fillId="2" borderId="0" xfId="7" applyFont="1" applyFill="1" applyBorder="1" applyProtection="1"/>
    <xf numFmtId="0" fontId="6" fillId="2" borderId="0" xfId="7" applyFont="1" applyFill="1" applyProtection="1"/>
    <xf numFmtId="0" fontId="5" fillId="3" borderId="0" xfId="7" applyNumberFormat="1" applyFont="1" applyFill="1" applyBorder="1" applyAlignment="1" applyProtection="1">
      <alignment horizontal="left" vertical="top" wrapText="1"/>
      <protection locked="0"/>
    </xf>
    <xf numFmtId="0" fontId="5" fillId="2" borderId="0" xfId="7" applyNumberFormat="1" applyFont="1" applyFill="1" applyBorder="1" applyAlignment="1" applyProtection="1">
      <alignment horizontal="left" vertical="top" wrapText="1"/>
    </xf>
    <xf numFmtId="0" fontId="6" fillId="2" borderId="0" xfId="7" applyNumberFormat="1" applyFont="1" applyFill="1" applyBorder="1" applyAlignment="1" applyProtection="1">
      <alignment horizontal="left" vertical="top" wrapText="1"/>
    </xf>
    <xf numFmtId="43" fontId="59" fillId="2" borderId="0" xfId="4" applyFont="1" applyFill="1" applyBorder="1" applyAlignment="1" applyProtection="1"/>
    <xf numFmtId="43" fontId="60" fillId="2" borderId="0" xfId="4" applyFont="1" applyFill="1" applyBorder="1" applyAlignment="1" applyProtection="1"/>
    <xf numFmtId="41" fontId="6" fillId="2" borderId="1" xfId="7" applyNumberFormat="1" applyFont="1" applyFill="1" applyBorder="1" applyAlignment="1" applyProtection="1">
      <alignment horizontal="right"/>
    </xf>
    <xf numFmtId="41" fontId="6" fillId="2" borderId="15" xfId="7" applyNumberFormat="1" applyFont="1" applyFill="1" applyBorder="1" applyAlignment="1" applyProtection="1">
      <alignment horizontal="right"/>
    </xf>
    <xf numFmtId="41" fontId="5" fillId="2" borderId="2" xfId="7" applyNumberFormat="1" applyFont="1" applyFill="1" applyBorder="1" applyAlignment="1" applyProtection="1">
      <alignment horizontal="right"/>
    </xf>
    <xf numFmtId="41" fontId="5" fillId="2" borderId="6" xfId="7" applyNumberFormat="1" applyFont="1" applyFill="1" applyBorder="1" applyAlignment="1" applyProtection="1">
      <alignment horizontal="right"/>
    </xf>
    <xf numFmtId="41" fontId="6" fillId="2" borderId="15" xfId="7" quotePrefix="1" applyNumberFormat="1" applyFont="1" applyFill="1" applyBorder="1" applyAlignment="1" applyProtection="1">
      <alignment horizontal="right"/>
    </xf>
    <xf numFmtId="0" fontId="6" fillId="2" borderId="2" xfId="7" applyNumberFormat="1" applyFont="1" applyFill="1" applyBorder="1" applyProtection="1"/>
    <xf numFmtId="41" fontId="5" fillId="2" borderId="12" xfId="7" applyNumberFormat="1" applyFont="1" applyFill="1" applyBorder="1" applyAlignment="1" applyProtection="1">
      <alignment horizontal="right"/>
    </xf>
    <xf numFmtId="41" fontId="6" fillId="2" borderId="13" xfId="7" applyNumberFormat="1" applyFont="1" applyFill="1" applyBorder="1" applyAlignment="1" applyProtection="1">
      <alignment horizontal="right"/>
    </xf>
    <xf numFmtId="41" fontId="6" fillId="2" borderId="14" xfId="7" quotePrefix="1" applyNumberFormat="1" applyFont="1" applyFill="1" applyBorder="1" applyAlignment="1" applyProtection="1">
      <alignment horizontal="right"/>
    </xf>
    <xf numFmtId="41" fontId="6" fillId="2" borderId="0" xfId="7" applyNumberFormat="1" applyFont="1" applyFill="1" applyBorder="1" applyAlignment="1" applyProtection="1">
      <alignment horizontal="right"/>
    </xf>
    <xf numFmtId="41" fontId="6" fillId="2" borderId="12" xfId="7" applyNumberFormat="1" applyFont="1" applyFill="1" applyBorder="1" applyAlignment="1" applyProtection="1">
      <alignment horizontal="right"/>
    </xf>
    <xf numFmtId="0" fontId="6" fillId="2" borderId="14" xfId="7" applyFont="1" applyFill="1" applyBorder="1" applyAlignment="1" applyProtection="1">
      <alignment horizontal="right"/>
    </xf>
    <xf numFmtId="0" fontId="6" fillId="2" borderId="1" xfId="7" applyFont="1" applyFill="1" applyBorder="1" applyProtection="1"/>
    <xf numFmtId="0" fontId="6" fillId="2" borderId="15" xfId="7" applyFont="1" applyFill="1" applyBorder="1" applyProtection="1"/>
    <xf numFmtId="0" fontId="6" fillId="2" borderId="2" xfId="7" applyFont="1" applyFill="1" applyBorder="1" applyProtection="1"/>
    <xf numFmtId="0" fontId="6" fillId="2" borderId="9" xfId="7" applyFont="1" applyFill="1" applyBorder="1" applyAlignment="1" applyProtection="1">
      <alignment horizontal="left" indent="2"/>
    </xf>
    <xf numFmtId="0" fontId="6" fillId="3" borderId="9" xfId="7" applyFont="1" applyFill="1" applyBorder="1" applyAlignment="1" applyProtection="1">
      <alignment horizontal="left"/>
    </xf>
    <xf numFmtId="0" fontId="6" fillId="2" borderId="9" xfId="7" applyFont="1" applyFill="1" applyBorder="1" applyAlignment="1" applyProtection="1">
      <alignment horizontal="left"/>
    </xf>
    <xf numFmtId="41" fontId="6" fillId="2" borderId="9" xfId="4" applyNumberFormat="1" applyFont="1" applyFill="1" applyBorder="1" applyAlignment="1" applyProtection="1">
      <alignment horizontal="right"/>
    </xf>
    <xf numFmtId="41" fontId="6" fillId="2" borderId="0" xfId="4" applyNumberFormat="1" applyFont="1" applyFill="1" applyBorder="1" applyAlignment="1" applyProtection="1">
      <alignment horizontal="right"/>
    </xf>
    <xf numFmtId="0" fontId="6" fillId="2" borderId="7" xfId="7" applyFont="1" applyFill="1" applyBorder="1" applyProtection="1"/>
    <xf numFmtId="0" fontId="6" fillId="2" borderId="10" xfId="7" quotePrefix="1" applyFont="1" applyFill="1" applyBorder="1" applyAlignment="1" applyProtection="1">
      <alignment horizontal="left" indent="2"/>
    </xf>
    <xf numFmtId="41" fontId="6" fillId="3" borderId="9" xfId="4" applyNumberFormat="1" applyFont="1" applyFill="1" applyBorder="1" applyAlignment="1" applyProtection="1">
      <alignment horizontal="right"/>
    </xf>
    <xf numFmtId="41" fontId="6" fillId="3" borderId="7" xfId="4" applyNumberFormat="1" applyFont="1" applyFill="1" applyBorder="1" applyAlignment="1" applyProtection="1">
      <alignment horizontal="right"/>
    </xf>
    <xf numFmtId="41" fontId="6" fillId="3" borderId="0" xfId="4" applyNumberFormat="1" applyFont="1" applyFill="1" applyBorder="1" applyAlignment="1" applyProtection="1">
      <alignment horizontal="right"/>
    </xf>
    <xf numFmtId="169" fontId="6" fillId="2" borderId="7" xfId="4" applyNumberFormat="1" applyFont="1" applyFill="1" applyBorder="1" applyAlignment="1" applyProtection="1"/>
    <xf numFmtId="41" fontId="6" fillId="2" borderId="4" xfId="4" applyNumberFormat="1" applyFont="1" applyFill="1" applyBorder="1" applyAlignment="1" applyProtection="1">
      <alignment horizontal="right"/>
    </xf>
    <xf numFmtId="41" fontId="6" fillId="2" borderId="5" xfId="4" applyNumberFormat="1" applyFont="1" applyFill="1" applyBorder="1" applyAlignment="1" applyProtection="1">
      <alignment horizontal="right"/>
    </xf>
    <xf numFmtId="0" fontId="6" fillId="2" borderId="5" xfId="7" applyFont="1" applyFill="1" applyBorder="1" applyProtection="1"/>
    <xf numFmtId="0" fontId="0" fillId="0" borderId="0" xfId="0" applyAlignment="1" applyProtection="1"/>
    <xf numFmtId="0" fontId="18" fillId="0" borderId="0" xfId="0" applyFont="1" applyAlignment="1" applyProtection="1">
      <alignment horizontal="center"/>
    </xf>
    <xf numFmtId="0" fontId="14" fillId="0" borderId="0" xfId="0" applyFont="1" applyAlignment="1" applyProtection="1"/>
    <xf numFmtId="0" fontId="0" fillId="0" borderId="0" xfId="0" applyFont="1" applyAlignment="1" applyProtection="1"/>
    <xf numFmtId="0" fontId="11" fillId="0" borderId="0" xfId="0" applyFont="1" applyAlignment="1" applyProtection="1"/>
    <xf numFmtId="0" fontId="12" fillId="0" borderId="0" xfId="0" applyFont="1" applyAlignment="1" applyProtection="1"/>
    <xf numFmtId="0" fontId="6" fillId="3" borderId="0" xfId="14" applyFont="1" applyFill="1" applyBorder="1" applyProtection="1"/>
    <xf numFmtId="0" fontId="5" fillId="3" borderId="0" xfId="14" applyFont="1" applyFill="1" applyBorder="1" applyAlignment="1" applyProtection="1">
      <alignment horizontal="right"/>
    </xf>
    <xf numFmtId="41" fontId="2" fillId="2" borderId="2" xfId="14" applyNumberFormat="1" applyFont="1" applyFill="1" applyBorder="1" applyAlignment="1" applyProtection="1">
      <alignment horizontal="right"/>
    </xf>
    <xf numFmtId="0" fontId="16" fillId="2" borderId="2" xfId="14" applyFont="1" applyFill="1" applyBorder="1" applyAlignment="1" applyProtection="1">
      <alignment horizontal="right"/>
    </xf>
    <xf numFmtId="41" fontId="2" fillId="2" borderId="0" xfId="14" quotePrefix="1" applyNumberFormat="1" applyFont="1" applyFill="1" applyBorder="1" applyAlignment="1" applyProtection="1">
      <alignment horizontal="right"/>
    </xf>
    <xf numFmtId="41" fontId="2" fillId="2" borderId="12" xfId="14" quotePrefix="1" applyNumberFormat="1" applyFont="1" applyFill="1" applyBorder="1" applyAlignment="1" applyProtection="1">
      <alignment horizontal="right"/>
    </xf>
    <xf numFmtId="0" fontId="16" fillId="2" borderId="14" xfId="14" quotePrefix="1" applyFont="1" applyFill="1" applyBorder="1" applyAlignment="1" applyProtection="1">
      <alignment horizontal="left" indent="3"/>
    </xf>
    <xf numFmtId="0" fontId="16" fillId="2" borderId="0" xfId="14" applyFont="1" applyFill="1" applyBorder="1" applyAlignment="1" applyProtection="1">
      <alignment horizontal="right"/>
    </xf>
    <xf numFmtId="0" fontId="2" fillId="2" borderId="0" xfId="14" applyFont="1" applyFill="1" applyBorder="1" applyAlignment="1" applyProtection="1">
      <alignment horizontal="right"/>
    </xf>
    <xf numFmtId="0" fontId="16" fillId="2" borderId="13" xfId="14" applyFont="1" applyFill="1" applyBorder="1" applyProtection="1"/>
    <xf numFmtId="0" fontId="16" fillId="2" borderId="1" xfId="14" applyFont="1" applyFill="1" applyBorder="1" applyAlignment="1" applyProtection="1">
      <alignment horizontal="right"/>
    </xf>
    <xf numFmtId="0" fontId="2" fillId="2" borderId="15" xfId="14" applyFont="1" applyFill="1" applyBorder="1" applyAlignment="1" applyProtection="1">
      <alignment horizontal="right"/>
    </xf>
    <xf numFmtId="41" fontId="2" fillId="3" borderId="9" xfId="14" applyNumberFormat="1" applyFont="1" applyFill="1" applyBorder="1" applyAlignment="1" applyProtection="1">
      <alignment horizontal="right"/>
    </xf>
    <xf numFmtId="169" fontId="16" fillId="2" borderId="7" xfId="4" applyNumberFormat="1" applyFont="1" applyFill="1" applyBorder="1" applyAlignment="1" applyProtection="1"/>
    <xf numFmtId="0" fontId="2" fillId="2" borderId="18" xfId="7" applyFont="1" applyFill="1" applyBorder="1" applyAlignment="1" applyProtection="1"/>
    <xf numFmtId="169" fontId="16" fillId="2" borderId="14" xfId="4" applyNumberFormat="1" applyFont="1" applyFill="1" applyBorder="1" applyAlignment="1" applyProtection="1"/>
    <xf numFmtId="0" fontId="2" fillId="3" borderId="15" xfId="14" applyFont="1" applyFill="1" applyBorder="1" applyAlignment="1" applyProtection="1">
      <alignment horizontal="right"/>
    </xf>
    <xf numFmtId="0" fontId="2" fillId="3" borderId="7" xfId="14" applyFont="1" applyFill="1" applyBorder="1" applyProtection="1"/>
    <xf numFmtId="0" fontId="2" fillId="3" borderId="0" xfId="14" applyFont="1" applyFill="1" applyBorder="1" applyAlignment="1" applyProtection="1">
      <alignment horizontal="right"/>
    </xf>
    <xf numFmtId="0" fontId="16" fillId="2" borderId="7" xfId="14" applyFont="1" applyFill="1" applyBorder="1" applyProtection="1"/>
    <xf numFmtId="179" fontId="2" fillId="3" borderId="9" xfId="4" applyNumberFormat="1" applyFont="1" applyFill="1" applyBorder="1" applyAlignment="1" applyProtection="1">
      <alignment horizontal="right"/>
    </xf>
    <xf numFmtId="0" fontId="2" fillId="3" borderId="9" xfId="14" quotePrefix="1" applyFont="1" applyFill="1" applyBorder="1" applyAlignment="1" applyProtection="1">
      <alignment horizontal="left"/>
    </xf>
    <xf numFmtId="179" fontId="2" fillId="3" borderId="0" xfId="4" applyNumberFormat="1" applyFont="1" applyFill="1" applyBorder="1" applyAlignment="1" applyProtection="1">
      <alignment horizontal="right"/>
    </xf>
    <xf numFmtId="0" fontId="16" fillId="2" borderId="10" xfId="7" applyFont="1" applyFill="1" applyBorder="1" applyAlignment="1" applyProtection="1"/>
    <xf numFmtId="0" fontId="16" fillId="2" borderId="18" xfId="7" applyFont="1" applyFill="1" applyBorder="1" applyAlignment="1" applyProtection="1"/>
    <xf numFmtId="0" fontId="16" fillId="2" borderId="14" xfId="14" applyFont="1" applyFill="1" applyBorder="1" applyProtection="1"/>
    <xf numFmtId="0" fontId="38" fillId="3" borderId="0" xfId="14" applyFont="1" applyFill="1" applyBorder="1" applyAlignment="1" applyProtection="1">
      <alignment horizontal="right"/>
    </xf>
    <xf numFmtId="180" fontId="16" fillId="2" borderId="14" xfId="2" applyNumberFormat="1" applyFont="1" applyFill="1" applyBorder="1" applyAlignment="1" applyProtection="1"/>
    <xf numFmtId="0" fontId="6" fillId="2" borderId="18" xfId="7" applyFont="1" applyFill="1" applyBorder="1" applyAlignment="1" applyProtection="1">
      <alignment horizontal="left" indent="2"/>
    </xf>
    <xf numFmtId="0" fontId="6" fillId="2" borderId="0" xfId="7" applyFont="1" applyFill="1" applyBorder="1" applyAlignment="1" applyProtection="1">
      <alignment horizontal="left" indent="2"/>
    </xf>
    <xf numFmtId="0" fontId="100" fillId="3" borderId="0" xfId="14" applyFill="1" applyProtection="1"/>
    <xf numFmtId="0" fontId="28" fillId="2" borderId="0" xfId="7" quotePrefix="1" applyFont="1" applyFill="1" applyBorder="1" applyAlignment="1" applyProtection="1">
      <alignment horizontal="left" vertical="top"/>
    </xf>
    <xf numFmtId="0" fontId="9" fillId="0" borderId="0" xfId="11" applyNumberFormat="1" applyFont="1" applyFill="1" applyBorder="1" applyAlignment="1" applyProtection="1">
      <alignment horizontal="left"/>
    </xf>
    <xf numFmtId="37" fontId="12" fillId="0" borderId="0" xfId="11" applyFont="1" applyFill="1" applyProtection="1"/>
    <xf numFmtId="0" fontId="62" fillId="2" borderId="0" xfId="0" applyFont="1" applyFill="1" applyBorder="1" applyAlignment="1" applyProtection="1">
      <alignment horizontal="center" wrapText="1"/>
    </xf>
    <xf numFmtId="0" fontId="12" fillId="3" borderId="0" xfId="0" applyFont="1" applyFill="1" applyAlignment="1" applyProtection="1">
      <alignment vertical="center"/>
    </xf>
    <xf numFmtId="0" fontId="12" fillId="2" borderId="0" xfId="0" applyFont="1" applyFill="1" applyBorder="1" applyAlignment="1" applyProtection="1">
      <alignment horizontal="left"/>
    </xf>
    <xf numFmtId="0" fontId="21" fillId="2" borderId="0" xfId="0" applyFont="1" applyFill="1" applyBorder="1" applyAlignment="1" applyProtection="1">
      <alignment horizontal="center" vertical="center"/>
    </xf>
    <xf numFmtId="41" fontId="21" fillId="2" borderId="1" xfId="0" applyNumberFormat="1" applyFont="1" applyFill="1" applyBorder="1" applyAlignment="1" applyProtection="1">
      <alignment horizontal="right" vertical="center"/>
    </xf>
    <xf numFmtId="41" fontId="21" fillId="2" borderId="15" xfId="0" applyNumberFormat="1" applyFont="1" applyFill="1" applyBorder="1" applyAlignment="1" applyProtection="1">
      <alignment horizontal="right" vertical="center"/>
    </xf>
    <xf numFmtId="41" fontId="12" fillId="2" borderId="15" xfId="0" applyNumberFormat="1" applyFont="1" applyFill="1" applyBorder="1" applyAlignment="1" applyProtection="1">
      <alignment horizontal="right" vertical="center"/>
    </xf>
    <xf numFmtId="41" fontId="12" fillId="2" borderId="2" xfId="0" applyNumberFormat="1" applyFont="1" applyFill="1" applyBorder="1" applyAlignment="1" applyProtection="1">
      <alignment horizontal="right" vertical="center"/>
    </xf>
    <xf numFmtId="41" fontId="12" fillId="2" borderId="19" xfId="0" quotePrefix="1" applyNumberFormat="1" applyFont="1" applyFill="1" applyBorder="1" applyAlignment="1" applyProtection="1">
      <alignment horizontal="right" vertical="center"/>
    </xf>
    <xf numFmtId="41" fontId="12" fillId="2" borderId="15" xfId="0" quotePrefix="1" applyNumberFormat="1" applyFont="1" applyFill="1" applyBorder="1" applyAlignment="1" applyProtection="1">
      <alignment horizontal="right" vertical="center"/>
    </xf>
    <xf numFmtId="0" fontId="12" fillId="2" borderId="2" xfId="0" applyNumberFormat="1" applyFont="1" applyFill="1" applyBorder="1" applyAlignment="1" applyProtection="1">
      <alignment vertical="center"/>
    </xf>
    <xf numFmtId="0" fontId="63" fillId="2" borderId="0" xfId="0" applyFont="1" applyFill="1" applyBorder="1" applyAlignment="1" applyProtection="1">
      <alignment horizontal="center" vertical="center"/>
    </xf>
    <xf numFmtId="0" fontId="12" fillId="2" borderId="14" xfId="0" applyFont="1" applyFill="1" applyBorder="1" applyAlignment="1" applyProtection="1">
      <alignment horizontal="right" vertical="center"/>
    </xf>
    <xf numFmtId="0" fontId="12" fillId="2" borderId="0" xfId="0" quotePrefix="1" applyFont="1" applyFill="1" applyBorder="1" applyAlignment="1" applyProtection="1">
      <alignment horizontal="left" vertical="center"/>
    </xf>
    <xf numFmtId="0" fontId="12" fillId="2" borderId="13" xfId="0" quotePrefix="1" applyFont="1" applyFill="1" applyBorder="1" applyAlignment="1" applyProtection="1">
      <alignment horizontal="left" vertical="center"/>
    </xf>
    <xf numFmtId="169" fontId="12" fillId="2" borderId="0" xfId="0" applyNumberFormat="1" applyFont="1" applyFill="1" applyBorder="1" applyAlignment="1" applyProtection="1">
      <alignment vertical="center"/>
    </xf>
    <xf numFmtId="169" fontId="21" fillId="2" borderId="1" xfId="4" quotePrefix="1" applyNumberFormat="1" applyFont="1" applyFill="1" applyBorder="1" applyAlignment="1" applyProtection="1">
      <alignment vertical="center"/>
    </xf>
    <xf numFmtId="169" fontId="21" fillId="2" borderId="15" xfId="4" quotePrefix="1" applyNumberFormat="1" applyFont="1" applyFill="1" applyBorder="1" applyAlignment="1" applyProtection="1">
      <alignment vertical="center"/>
    </xf>
    <xf numFmtId="169" fontId="12" fillId="2" borderId="7" xfId="4" quotePrefix="1" applyNumberFormat="1" applyFont="1" applyFill="1" applyBorder="1" applyAlignment="1" applyProtection="1">
      <alignment vertical="center"/>
    </xf>
    <xf numFmtId="169" fontId="21" fillId="2" borderId="0" xfId="4" quotePrefix="1" applyNumberFormat="1" applyFont="1" applyFill="1" applyBorder="1" applyAlignment="1" applyProtection="1">
      <alignment vertical="center"/>
    </xf>
    <xf numFmtId="0" fontId="21" fillId="2" borderId="9" xfId="0" applyFont="1" applyFill="1" applyBorder="1" applyAlignment="1" applyProtection="1">
      <alignment horizontal="center" vertical="center"/>
    </xf>
    <xf numFmtId="169" fontId="12" fillId="2" borderId="9" xfId="4" quotePrefix="1" applyNumberFormat="1" applyFont="1" applyFill="1" applyBorder="1" applyAlignment="1" applyProtection="1">
      <alignment vertical="center"/>
    </xf>
    <xf numFmtId="169" fontId="21" fillId="2" borderId="7" xfId="4" quotePrefix="1" applyNumberFormat="1" applyFont="1" applyFill="1" applyBorder="1" applyAlignment="1" applyProtection="1">
      <alignment vertical="center"/>
    </xf>
    <xf numFmtId="169" fontId="12" fillId="2" borderId="0" xfId="4" quotePrefix="1" applyNumberFormat="1" applyFont="1" applyFill="1" applyBorder="1" applyAlignment="1" applyProtection="1">
      <alignment vertical="center"/>
    </xf>
    <xf numFmtId="169" fontId="12" fillId="2" borderId="4" xfId="4" quotePrefix="1" applyNumberFormat="1" applyFont="1" applyFill="1" applyBorder="1" applyAlignment="1" applyProtection="1">
      <alignment vertical="center"/>
    </xf>
    <xf numFmtId="169" fontId="21" fillId="2" borderId="5" xfId="4" quotePrefix="1" applyNumberFormat="1" applyFont="1" applyFill="1" applyBorder="1" applyAlignment="1" applyProtection="1">
      <alignment vertical="center"/>
    </xf>
    <xf numFmtId="169" fontId="12" fillId="2" borderId="5" xfId="4" quotePrefix="1" applyNumberFormat="1" applyFont="1" applyFill="1" applyBorder="1" applyAlignment="1" applyProtection="1">
      <alignment vertical="center"/>
    </xf>
    <xf numFmtId="43" fontId="12" fillId="2" borderId="9" xfId="4" quotePrefix="1" applyNumberFormat="1" applyFont="1" applyFill="1" applyBorder="1" applyAlignment="1" applyProtection="1">
      <alignment vertical="center"/>
    </xf>
    <xf numFmtId="0" fontId="21" fillId="2" borderId="17" xfId="0" applyFont="1" applyFill="1" applyBorder="1" applyAlignment="1" applyProtection="1">
      <alignment horizontal="center" vertical="center"/>
    </xf>
    <xf numFmtId="43" fontId="12" fillId="2" borderId="13" xfId="4" quotePrefix="1" applyNumberFormat="1" applyFont="1" applyFill="1" applyBorder="1" applyAlignment="1" applyProtection="1">
      <alignment vertical="center"/>
    </xf>
    <xf numFmtId="169" fontId="21" fillId="2" borderId="14" xfId="4" quotePrefix="1" applyNumberFormat="1" applyFont="1" applyFill="1" applyBorder="1" applyAlignment="1" applyProtection="1">
      <alignment vertical="center"/>
    </xf>
    <xf numFmtId="169" fontId="21" fillId="2" borderId="2" xfId="4" quotePrefix="1" applyNumberFormat="1" applyFont="1" applyFill="1" applyBorder="1" applyAlignment="1" applyProtection="1">
      <alignment vertical="center"/>
    </xf>
    <xf numFmtId="0" fontId="12" fillId="3" borderId="9" xfId="0" applyFont="1" applyFill="1" applyBorder="1" applyAlignment="1" applyProtection="1"/>
    <xf numFmtId="0" fontId="12" fillId="3" borderId="10" xfId="0" applyFont="1" applyFill="1" applyBorder="1" applyAlignment="1" applyProtection="1"/>
    <xf numFmtId="172" fontId="21" fillId="2" borderId="14" xfId="4" quotePrefix="1" applyNumberFormat="1" applyFont="1" applyFill="1" applyBorder="1" applyAlignment="1" applyProtection="1">
      <alignment vertical="center"/>
    </xf>
    <xf numFmtId="172" fontId="21" fillId="2" borderId="7" xfId="4" quotePrefix="1" applyNumberFormat="1" applyFont="1" applyFill="1" applyBorder="1" applyAlignment="1" applyProtection="1">
      <alignment vertical="center"/>
    </xf>
    <xf numFmtId="0" fontId="21" fillId="2" borderId="10" xfId="0" applyFont="1" applyFill="1" applyBorder="1" applyAlignment="1" applyProtection="1">
      <alignment horizontal="center" vertical="center"/>
    </xf>
    <xf numFmtId="0" fontId="9" fillId="3" borderId="0" xfId="0" applyFont="1" applyFill="1" applyAlignment="1" applyProtection="1"/>
    <xf numFmtId="169" fontId="50" fillId="2" borderId="0" xfId="4" quotePrefix="1" applyNumberFormat="1" applyFont="1" applyFill="1" applyBorder="1" applyAlignment="1" applyProtection="1">
      <alignment vertical="center"/>
    </xf>
    <xf numFmtId="169" fontId="9" fillId="2" borderId="0" xfId="4" quotePrefix="1" applyNumberFormat="1" applyFont="1" applyFill="1" applyBorder="1" applyAlignment="1" applyProtection="1">
      <alignment vertical="center"/>
    </xf>
    <xf numFmtId="0" fontId="8" fillId="2" borderId="0" xfId="0" applyNumberFormat="1" applyFont="1" applyFill="1" applyBorder="1" applyAlignment="1" applyProtection="1">
      <alignment horizontal="center" vertical="top"/>
    </xf>
    <xf numFmtId="0" fontId="12" fillId="3" borderId="0" xfId="0" applyFont="1" applyFill="1" applyAlignment="1" applyProtection="1"/>
    <xf numFmtId="0" fontId="12" fillId="3" borderId="0" xfId="0" applyFont="1" applyFill="1" applyAlignment="1" applyProtection="1">
      <protection locked="0"/>
    </xf>
    <xf numFmtId="0" fontId="64" fillId="2" borderId="0" xfId="0" applyFont="1" applyFill="1" applyAlignment="1" applyProtection="1"/>
    <xf numFmtId="0" fontId="64" fillId="2" borderId="13" xfId="0" applyFont="1" applyFill="1" applyBorder="1" applyAlignment="1" applyProtection="1"/>
    <xf numFmtId="0" fontId="2" fillId="3" borderId="0" xfId="0" applyFont="1" applyFill="1" applyAlignment="1" applyProtection="1">
      <alignment vertical="center"/>
    </xf>
    <xf numFmtId="41" fontId="16" fillId="2" borderId="1" xfId="0" applyNumberFormat="1" applyFont="1" applyFill="1" applyBorder="1" applyAlignment="1" applyProtection="1">
      <alignment horizontal="right"/>
    </xf>
    <xf numFmtId="41" fontId="16" fillId="2" borderId="15" xfId="0" applyNumberFormat="1" applyFont="1" applyFill="1" applyBorder="1" applyAlignment="1" applyProtection="1">
      <alignment horizontal="right"/>
    </xf>
    <xf numFmtId="41" fontId="2" fillId="2" borderId="15" xfId="0" applyNumberFormat="1" applyFont="1" applyFill="1" applyBorder="1" applyAlignment="1" applyProtection="1">
      <alignment horizontal="right"/>
    </xf>
    <xf numFmtId="41" fontId="2" fillId="2" borderId="0" xfId="0" applyNumberFormat="1" applyFont="1" applyFill="1" applyBorder="1" applyAlignment="1" applyProtection="1">
      <alignment horizontal="right"/>
    </xf>
    <xf numFmtId="41" fontId="2" fillId="2" borderId="19" xfId="0" quotePrefix="1" applyNumberFormat="1" applyFont="1" applyFill="1" applyBorder="1" applyAlignment="1" applyProtection="1">
      <alignment horizontal="right"/>
    </xf>
    <xf numFmtId="41" fontId="2" fillId="2" borderId="15" xfId="0" quotePrefix="1" applyNumberFormat="1" applyFont="1" applyFill="1" applyBorder="1" applyAlignment="1" applyProtection="1">
      <alignment horizontal="right"/>
    </xf>
    <xf numFmtId="0" fontId="2" fillId="2" borderId="2" xfId="0" applyNumberFormat="1" applyFont="1" applyFill="1" applyBorder="1" applyAlignment="1" applyProtection="1">
      <alignment vertical="center"/>
    </xf>
    <xf numFmtId="41" fontId="16" fillId="2" borderId="12" xfId="0" applyNumberFormat="1" applyFont="1" applyFill="1" applyBorder="1" applyAlignment="1" applyProtection="1">
      <alignment horizontal="right"/>
    </xf>
    <xf numFmtId="41" fontId="2" fillId="2" borderId="13" xfId="0" applyNumberFormat="1" applyFont="1" applyFill="1" applyBorder="1" applyAlignment="1" applyProtection="1">
      <alignment horizontal="right"/>
    </xf>
    <xf numFmtId="41" fontId="2" fillId="2" borderId="14" xfId="0" applyNumberFormat="1" applyFont="1" applyFill="1" applyBorder="1" applyAlignment="1" applyProtection="1">
      <alignment horizontal="right"/>
    </xf>
    <xf numFmtId="41" fontId="2" fillId="2" borderId="19" xfId="0" applyNumberFormat="1" applyFont="1" applyFill="1" applyBorder="1" applyAlignment="1" applyProtection="1">
      <alignment horizontal="right"/>
    </xf>
    <xf numFmtId="0" fontId="2" fillId="2" borderId="14" xfId="0" applyFont="1" applyFill="1" applyBorder="1" applyAlignment="1" applyProtection="1">
      <alignment horizontal="right" vertical="center"/>
    </xf>
    <xf numFmtId="0" fontId="2" fillId="2" borderId="0" xfId="0" quotePrefix="1" applyFont="1" applyFill="1" applyBorder="1" applyAlignment="1" applyProtection="1">
      <alignment horizontal="left" vertical="center"/>
    </xf>
    <xf numFmtId="0" fontId="2" fillId="2" borderId="13" xfId="0" quotePrefix="1" applyFont="1" applyFill="1" applyBorder="1" applyAlignment="1" applyProtection="1">
      <alignment horizontal="left" vertical="center"/>
    </xf>
    <xf numFmtId="169" fontId="2" fillId="2" borderId="0" xfId="0" applyNumberFormat="1" applyFont="1" applyFill="1" applyBorder="1" applyAlignment="1" applyProtection="1">
      <alignment vertical="center"/>
    </xf>
    <xf numFmtId="0" fontId="2" fillId="3" borderId="0" xfId="0" applyFont="1" applyFill="1" applyAlignment="1" applyProtection="1"/>
    <xf numFmtId="41" fontId="2" fillId="3" borderId="1" xfId="4" quotePrefix="1" applyNumberFormat="1" applyFont="1" applyFill="1" applyBorder="1" applyAlignment="1" applyProtection="1">
      <alignment horizontal="right" vertical="center"/>
    </xf>
    <xf numFmtId="41" fontId="2" fillId="2" borderId="15" xfId="4" quotePrefix="1" applyNumberFormat="1" applyFont="1" applyFill="1" applyBorder="1" applyAlignment="1" applyProtection="1">
      <alignment horizontal="right" vertical="center"/>
    </xf>
    <xf numFmtId="41" fontId="2" fillId="2" borderId="7" xfId="4" quotePrefix="1" applyNumberFormat="1" applyFont="1" applyFill="1" applyBorder="1" applyAlignment="1" applyProtection="1">
      <alignment horizontal="right" vertical="center"/>
    </xf>
    <xf numFmtId="41" fontId="16" fillId="2" borderId="0" xfId="4" quotePrefix="1" applyNumberFormat="1" applyFont="1" applyFill="1" applyBorder="1" applyAlignment="1" applyProtection="1">
      <alignment horizontal="right" vertical="center"/>
    </xf>
    <xf numFmtId="169" fontId="16" fillId="2" borderId="1" xfId="4" quotePrefix="1" applyNumberFormat="1" applyFont="1" applyFill="1" applyBorder="1" applyAlignment="1" applyProtection="1">
      <alignment vertical="center"/>
    </xf>
    <xf numFmtId="169" fontId="16" fillId="2" borderId="15" xfId="4" quotePrefix="1" applyNumberFormat="1" applyFont="1" applyFill="1" applyBorder="1" applyAlignment="1" applyProtection="1">
      <alignment vertical="center"/>
    </xf>
    <xf numFmtId="41" fontId="2" fillId="2" borderId="2" xfId="4" quotePrefix="1" applyNumberFormat="1" applyFont="1" applyFill="1" applyBorder="1" applyAlignment="1" applyProtection="1">
      <alignment horizontal="right" vertical="center"/>
    </xf>
    <xf numFmtId="0" fontId="2" fillId="3" borderId="9" xfId="0" applyFont="1" applyFill="1" applyBorder="1" applyAlignment="1" applyProtection="1">
      <alignment horizontal="left"/>
    </xf>
    <xf numFmtId="41" fontId="2" fillId="2" borderId="9" xfId="4" quotePrefix="1" applyNumberFormat="1" applyFont="1" applyFill="1" applyBorder="1" applyAlignment="1" applyProtection="1">
      <alignment horizontal="right"/>
    </xf>
    <xf numFmtId="0" fontId="2" fillId="4" borderId="9" xfId="0" applyFont="1" applyFill="1" applyBorder="1" applyAlignment="1" applyProtection="1"/>
    <xf numFmtId="41" fontId="2" fillId="2" borderId="14" xfId="4" quotePrefix="1" applyNumberFormat="1" applyFont="1" applyFill="1" applyBorder="1" applyAlignment="1" applyProtection="1">
      <alignment horizontal="right" vertical="center"/>
    </xf>
    <xf numFmtId="41" fontId="2" fillId="2" borderId="4" xfId="4" quotePrefix="1" applyNumberFormat="1" applyFont="1" applyFill="1" applyBorder="1" applyAlignment="1" applyProtection="1">
      <alignment horizontal="right"/>
    </xf>
    <xf numFmtId="41" fontId="2" fillId="2" borderId="5" xfId="4" quotePrefix="1" applyNumberFormat="1" applyFont="1" applyFill="1" applyBorder="1" applyAlignment="1" applyProtection="1">
      <alignment horizontal="right" vertical="center"/>
    </xf>
    <xf numFmtId="0" fontId="8" fillId="2" borderId="0" xfId="0" applyNumberFormat="1" applyFont="1" applyFill="1" applyBorder="1" applyAlignment="1" applyProtection="1">
      <alignment horizontal="left" vertical="top"/>
    </xf>
    <xf numFmtId="37" fontId="12" fillId="0" borderId="0" xfId="23" applyFont="1" applyFill="1" applyAlignment="1" applyProtection="1"/>
    <xf numFmtId="0" fontId="19" fillId="2" borderId="0" xfId="7" applyFont="1" applyFill="1" applyBorder="1" applyAlignment="1" applyProtection="1"/>
    <xf numFmtId="37" fontId="12" fillId="2" borderId="0" xfId="24" applyFont="1" applyFill="1" applyBorder="1" applyAlignment="1" applyProtection="1"/>
    <xf numFmtId="0" fontId="12" fillId="2" borderId="1" xfId="7" applyFont="1" applyFill="1" applyBorder="1" applyAlignment="1" applyProtection="1"/>
    <xf numFmtId="0" fontId="12" fillId="2" borderId="15" xfId="7" applyFont="1" applyFill="1" applyBorder="1" applyAlignment="1" applyProtection="1"/>
    <xf numFmtId="0" fontId="12" fillId="2" borderId="2" xfId="7" applyFont="1" applyFill="1" applyBorder="1" applyAlignment="1" applyProtection="1"/>
    <xf numFmtId="0" fontId="12" fillId="2" borderId="2" xfId="7" applyFont="1" applyFill="1" applyBorder="1" applyAlignment="1" applyProtection="1">
      <alignment horizontal="right"/>
    </xf>
    <xf numFmtId="169" fontId="12" fillId="2" borderId="5" xfId="4" applyNumberFormat="1" applyFont="1" applyFill="1" applyBorder="1" applyAlignment="1" applyProtection="1">
      <alignment horizontal="right"/>
    </xf>
    <xf numFmtId="41" fontId="12" fillId="2" borderId="15" xfId="4" applyNumberFormat="1" applyFont="1" applyFill="1" applyBorder="1" applyAlignment="1" applyProtection="1">
      <alignment horizontal="right"/>
    </xf>
    <xf numFmtId="169" fontId="21" fillId="2" borderId="2" xfId="4" applyNumberFormat="1" applyFont="1" applyFill="1" applyBorder="1" applyAlignment="1" applyProtection="1">
      <alignment horizontal="right"/>
    </xf>
    <xf numFmtId="0" fontId="12" fillId="3" borderId="7" xfId="7" applyFont="1" applyFill="1" applyBorder="1" applyAlignment="1" applyProtection="1"/>
    <xf numFmtId="169" fontId="12" fillId="2" borderId="14" xfId="4" applyNumberFormat="1" applyFont="1" applyFill="1" applyBorder="1" applyAlignment="1" applyProtection="1">
      <alignment horizontal="right"/>
    </xf>
    <xf numFmtId="37" fontId="9" fillId="0" borderId="0" xfId="23" applyFont="1" applyFill="1" applyAlignment="1" applyProtection="1"/>
    <xf numFmtId="0" fontId="0" fillId="3" borderId="0" xfId="7" applyFont="1" applyFill="1" applyProtection="1"/>
    <xf numFmtId="170" fontId="100" fillId="3" borderId="0" xfId="7" applyNumberFormat="1" applyFill="1" applyProtection="1"/>
    <xf numFmtId="164" fontId="1" fillId="0" borderId="0" xfId="9" applyNumberFormat="1" applyFont="1" applyFill="1" applyBorder="1" applyAlignment="1" applyProtection="1">
      <alignment vertical="center" wrapText="1"/>
    </xf>
    <xf numFmtId="37" fontId="14" fillId="0" borderId="0" xfId="23" applyFont="1" applyFill="1" applyBorder="1" applyAlignment="1" applyProtection="1"/>
    <xf numFmtId="169" fontId="12" fillId="2" borderId="6" xfId="4" applyNumberFormat="1" applyFont="1" applyFill="1" applyBorder="1" applyAlignment="1" applyProtection="1"/>
    <xf numFmtId="37" fontId="66" fillId="0" borderId="0" xfId="23" applyFont="1" applyFill="1" applyAlignment="1" applyProtection="1"/>
    <xf numFmtId="37" fontId="0" fillId="0" borderId="0" xfId="23" applyFont="1" applyFill="1" applyAlignment="1" applyProtection="1"/>
    <xf numFmtId="37" fontId="13" fillId="0" borderId="0" xfId="23" applyFont="1" applyFill="1" applyAlignment="1" applyProtection="1">
      <alignment horizontal="center"/>
    </xf>
    <xf numFmtId="37" fontId="14" fillId="0" borderId="0" xfId="23" applyFont="1" applyFill="1" applyAlignment="1" applyProtection="1"/>
    <xf numFmtId="37" fontId="12" fillId="0" borderId="0" xfId="23" applyFont="1" applyFill="1" applyAlignment="1" applyProtection="1">
      <protection locked="0"/>
    </xf>
    <xf numFmtId="169" fontId="12" fillId="3" borderId="15" xfId="4" applyNumberFormat="1" applyFont="1" applyFill="1" applyBorder="1" applyAlignment="1" applyProtection="1">
      <alignment horizontal="right"/>
    </xf>
    <xf numFmtId="41" fontId="12" fillId="2" borderId="17" xfId="4" applyNumberFormat="1" applyFont="1" applyFill="1" applyBorder="1" applyAlignment="1" applyProtection="1">
      <alignment horizontal="right"/>
    </xf>
    <xf numFmtId="41" fontId="12" fillId="2" borderId="26" xfId="4" applyNumberFormat="1" applyFont="1" applyFill="1" applyBorder="1" applyAlignment="1" applyProtection="1">
      <alignment horizontal="right"/>
    </xf>
    <xf numFmtId="41" fontId="12" fillId="3" borderId="2" xfId="4" applyNumberFormat="1" applyFont="1" applyFill="1" applyBorder="1" applyAlignment="1" applyProtection="1">
      <alignment horizontal="right"/>
    </xf>
    <xf numFmtId="0" fontId="26" fillId="3" borderId="0" xfId="7" applyFont="1" applyFill="1" applyProtection="1"/>
    <xf numFmtId="171" fontId="26" fillId="3" borderId="2" xfId="1" applyNumberFormat="1" applyFont="1" applyFill="1" applyBorder="1" applyAlignment="1" applyProtection="1"/>
    <xf numFmtId="171" fontId="26" fillId="2" borderId="15" xfId="1" applyNumberFormat="1" applyFont="1" applyFill="1" applyBorder="1" applyAlignment="1" applyProtection="1"/>
    <xf numFmtId="0" fontId="12" fillId="3" borderId="0" xfId="7" quotePrefix="1" applyFont="1" applyFill="1" applyBorder="1" applyAlignment="1" applyProtection="1">
      <alignment horizontal="left" indent="2"/>
    </xf>
    <xf numFmtId="0" fontId="40" fillId="3" borderId="0" xfId="7" applyFont="1" applyFill="1" applyBorder="1" applyAlignment="1" applyProtection="1">
      <alignment horizontal="left"/>
    </xf>
    <xf numFmtId="0" fontId="12" fillId="3" borderId="0" xfId="7" applyFont="1" applyFill="1" applyBorder="1" applyAlignment="1" applyProtection="1">
      <alignment horizontal="left" indent="2"/>
    </xf>
    <xf numFmtId="0" fontId="12" fillId="3" borderId="9" xfId="7" applyFont="1" applyFill="1" applyBorder="1" applyAlignment="1" applyProtection="1">
      <alignment horizontal="left" indent="3"/>
    </xf>
    <xf numFmtId="0" fontId="12" fillId="3" borderId="0" xfId="7" applyFont="1" applyFill="1" applyBorder="1" applyAlignment="1" applyProtection="1">
      <alignment horizontal="left" indent="3"/>
    </xf>
    <xf numFmtId="0" fontId="12" fillId="3" borderId="10" xfId="7" applyFont="1" applyFill="1" applyBorder="1" applyAlignment="1" applyProtection="1">
      <alignment horizontal="left" indent="3"/>
    </xf>
    <xf numFmtId="0" fontId="12" fillId="3" borderId="0" xfId="7" quotePrefix="1" applyFont="1" applyFill="1" applyBorder="1" applyAlignment="1" applyProtection="1">
      <alignment horizontal="left" indent="5"/>
    </xf>
    <xf numFmtId="0" fontId="9" fillId="2" borderId="0" xfId="7" applyFont="1" applyFill="1" applyAlignment="1" applyProtection="1">
      <alignment horizontal="left" vertical="top"/>
    </xf>
    <xf numFmtId="0" fontId="38" fillId="2" borderId="9" xfId="14" applyFont="1" applyFill="1" applyBorder="1" applyAlignment="1" applyProtection="1">
      <alignment horizontal="left" indent="2"/>
    </xf>
    <xf numFmtId="0" fontId="2" fillId="0" borderId="9" xfId="14" quotePrefix="1" applyFont="1" applyFill="1" applyBorder="1" applyAlignment="1" applyProtection="1">
      <alignment horizontal="left"/>
    </xf>
    <xf numFmtId="41" fontId="2" fillId="2" borderId="14" xfId="4" applyNumberFormat="1" applyFont="1" applyFill="1" applyBorder="1" applyAlignment="1" applyProtection="1">
      <alignment horizontal="right" indent="1"/>
    </xf>
    <xf numFmtId="41" fontId="2" fillId="2" borderId="0" xfId="4" applyNumberFormat="1" applyFont="1" applyFill="1" applyBorder="1" applyAlignment="1" applyProtection="1">
      <alignment horizontal="right" indent="1"/>
    </xf>
    <xf numFmtId="41" fontId="2" fillId="2" borderId="12" xfId="4" applyNumberFormat="1" applyFont="1" applyFill="1" applyBorder="1" applyAlignment="1" applyProtection="1">
      <alignment horizontal="right" indent="1"/>
    </xf>
    <xf numFmtId="41" fontId="2" fillId="2" borderId="4" xfId="4" applyNumberFormat="1" applyFont="1" applyFill="1" applyBorder="1" applyAlignment="1" applyProtection="1">
      <alignment horizontal="right" indent="1"/>
    </xf>
    <xf numFmtId="41" fontId="2" fillId="2" borderId="5" xfId="4" applyNumberFormat="1" applyFont="1" applyFill="1" applyBorder="1" applyAlignment="1" applyProtection="1">
      <alignment horizontal="right" indent="1"/>
    </xf>
    <xf numFmtId="41" fontId="2" fillId="2" borderId="3" xfId="4" applyNumberFormat="1" applyFont="1" applyFill="1" applyBorder="1" applyAlignment="1" applyProtection="1">
      <alignment horizontal="right" indent="1"/>
    </xf>
    <xf numFmtId="41" fontId="2" fillId="2" borderId="26" xfId="4" applyNumberFormat="1" applyFont="1" applyFill="1" applyBorder="1" applyAlignment="1" applyProtection="1">
      <alignment horizontal="right" indent="1"/>
    </xf>
    <xf numFmtId="41" fontId="2" fillId="2" borderId="27" xfId="4" applyNumberFormat="1" applyFont="1" applyFill="1" applyBorder="1" applyAlignment="1" applyProtection="1">
      <alignment horizontal="right" indent="1"/>
    </xf>
    <xf numFmtId="41" fontId="2" fillId="2" borderId="28" xfId="4" applyNumberFormat="1" applyFont="1" applyFill="1" applyBorder="1" applyAlignment="1" applyProtection="1">
      <alignment horizontal="right" indent="1"/>
    </xf>
    <xf numFmtId="41" fontId="2" fillId="2" borderId="29" xfId="4" applyNumberFormat="1" applyFont="1" applyFill="1" applyBorder="1" applyAlignment="1" applyProtection="1">
      <alignment horizontal="right" indent="1"/>
    </xf>
    <xf numFmtId="41" fontId="2" fillId="2" borderId="6" xfId="4" applyNumberFormat="1" applyFont="1" applyFill="1" applyBorder="1" applyAlignment="1" applyProtection="1">
      <alignment horizontal="right" indent="1"/>
    </xf>
    <xf numFmtId="41" fontId="38" fillId="2" borderId="2" xfId="4" applyNumberFormat="1" applyFont="1" applyFill="1" applyBorder="1" applyAlignment="1" applyProtection="1">
      <alignment horizontal="right"/>
    </xf>
    <xf numFmtId="41" fontId="2" fillId="2" borderId="6" xfId="14" applyNumberFormat="1" applyFont="1" applyFill="1" applyBorder="1" applyAlignment="1" applyProtection="1">
      <alignment horizontal="right"/>
    </xf>
    <xf numFmtId="41" fontId="2" fillId="2" borderId="8" xfId="14" applyNumberFormat="1" applyFont="1" applyFill="1" applyBorder="1" applyAlignment="1" applyProtection="1">
      <alignment horizontal="right"/>
    </xf>
    <xf numFmtId="41" fontId="2" fillId="3" borderId="23" xfId="4" applyNumberFormat="1" applyFont="1" applyFill="1" applyBorder="1" applyAlignment="1" applyProtection="1">
      <alignment horizontal="right"/>
    </xf>
    <xf numFmtId="43" fontId="2" fillId="2" borderId="15" xfId="4" applyFont="1" applyFill="1" applyBorder="1" applyAlignment="1" applyProtection="1"/>
    <xf numFmtId="43" fontId="2" fillId="2" borderId="1" xfId="4" applyFont="1" applyFill="1" applyBorder="1" applyAlignment="1" applyProtection="1"/>
    <xf numFmtId="173" fontId="2" fillId="3" borderId="22" xfId="4" applyNumberFormat="1" applyFont="1" applyFill="1" applyBorder="1" applyAlignment="1" applyProtection="1"/>
    <xf numFmtId="173" fontId="2" fillId="2" borderId="8" xfId="1" applyNumberFormat="1" applyFont="1" applyFill="1" applyBorder="1" applyAlignment="1" applyProtection="1">
      <alignment horizontal="right"/>
    </xf>
    <xf numFmtId="171" fontId="2" fillId="2" borderId="0" xfId="14" applyNumberFormat="1" applyFont="1" applyFill="1" applyBorder="1" applyAlignment="1" applyProtection="1">
      <alignment horizontal="right"/>
    </xf>
    <xf numFmtId="172" fontId="2" fillId="2" borderId="0" xfId="1" applyNumberFormat="1" applyFont="1" applyFill="1" applyBorder="1" applyAlignment="1" applyProtection="1"/>
    <xf numFmtId="41" fontId="2" fillId="2" borderId="0" xfId="2" applyNumberFormat="1" applyFont="1" applyFill="1" applyBorder="1" applyAlignment="1" applyProtection="1">
      <alignment horizontal="right" indent="1"/>
    </xf>
    <xf numFmtId="0" fontId="28" fillId="3" borderId="0" xfId="14" applyFont="1" applyFill="1" applyAlignment="1" applyProtection="1">
      <alignment horizontal="left"/>
    </xf>
    <xf numFmtId="0" fontId="28" fillId="2" borderId="0" xfId="14" applyFont="1" applyFill="1" applyAlignment="1" applyProtection="1">
      <alignment horizontal="left"/>
    </xf>
    <xf numFmtId="177" fontId="2" fillId="2" borderId="2" xfId="7" quotePrefix="1" applyNumberFormat="1" applyFont="1" applyFill="1" applyBorder="1" applyAlignment="1" applyProtection="1">
      <alignment horizontal="right"/>
    </xf>
    <xf numFmtId="0" fontId="12" fillId="2" borderId="0" xfId="7" quotePrefix="1" applyFont="1" applyFill="1" applyBorder="1" applyAlignment="1" applyProtection="1">
      <alignment horizontal="right"/>
    </xf>
    <xf numFmtId="166" fontId="2" fillId="2" borderId="2" xfId="7" applyNumberFormat="1" applyFont="1" applyFill="1" applyBorder="1" applyAlignment="1" applyProtection="1">
      <alignment horizontal="right"/>
    </xf>
    <xf numFmtId="0" fontId="12" fillId="2" borderId="6" xfId="7" applyFont="1" applyFill="1" applyBorder="1" applyAlignment="1" applyProtection="1"/>
    <xf numFmtId="166" fontId="2" fillId="2" borderId="7" xfId="7" applyNumberFormat="1" applyFont="1" applyFill="1" applyBorder="1" applyAlignment="1" applyProtection="1">
      <alignment horizontal="right"/>
    </xf>
    <xf numFmtId="164" fontId="2" fillId="2" borderId="7" xfId="7" applyNumberFormat="1" applyFont="1" applyFill="1" applyBorder="1" applyAlignment="1" applyProtection="1"/>
    <xf numFmtId="0" fontId="12" fillId="2" borderId="0" xfId="7" applyFont="1" applyFill="1" applyBorder="1" applyAlignment="1" applyProtection="1">
      <alignment horizontal="left" wrapText="1" indent="2"/>
    </xf>
    <xf numFmtId="0" fontId="2" fillId="2" borderId="5" xfId="7" applyFont="1" applyFill="1" applyBorder="1" applyAlignment="1" applyProtection="1"/>
    <xf numFmtId="41" fontId="19" fillId="2" borderId="0" xfId="7" applyNumberFormat="1" applyFont="1" applyFill="1" applyBorder="1" applyAlignment="1" applyProtection="1">
      <alignment horizontal="right"/>
    </xf>
    <xf numFmtId="169" fontId="2" fillId="2" borderId="0" xfId="7" applyNumberFormat="1" applyFont="1" applyFill="1" applyBorder="1" applyAlignment="1" applyProtection="1"/>
    <xf numFmtId="0" fontId="9" fillId="2" borderId="0" xfId="7" applyNumberFormat="1" applyFont="1" applyFill="1" applyBorder="1" applyAlignment="1" applyProtection="1">
      <alignment horizontal="left"/>
    </xf>
    <xf numFmtId="164" fontId="16" fillId="2" borderId="0" xfId="7" applyNumberFormat="1" applyFont="1" applyFill="1" applyBorder="1" applyAlignment="1" applyProtection="1">
      <alignment horizontal="left" indent="1"/>
    </xf>
    <xf numFmtId="169" fontId="16" fillId="2" borderId="7" xfId="4" applyNumberFormat="1" applyFont="1" applyFill="1" applyBorder="1" applyAlignment="1" applyProtection="1">
      <alignment horizontal="right"/>
    </xf>
    <xf numFmtId="164" fontId="16" fillId="2" borderId="10" xfId="7" applyNumberFormat="1" applyFont="1" applyFill="1" applyBorder="1" applyAlignment="1" applyProtection="1">
      <alignment horizontal="left" indent="2"/>
    </xf>
    <xf numFmtId="164" fontId="16" fillId="2" borderId="10" xfId="7" applyNumberFormat="1" applyFont="1" applyFill="1" applyBorder="1" applyAlignment="1" applyProtection="1"/>
    <xf numFmtId="164" fontId="2" fillId="2" borderId="10" xfId="7" applyNumberFormat="1" applyFont="1" applyFill="1" applyBorder="1" applyAlignment="1" applyProtection="1"/>
    <xf numFmtId="164" fontId="16" fillId="2" borderId="18" xfId="7" applyNumberFormat="1" applyFont="1" applyFill="1" applyBorder="1" applyAlignment="1" applyProtection="1">
      <alignment horizontal="left" indent="2"/>
    </xf>
    <xf numFmtId="169" fontId="16" fillId="2" borderId="14" xfId="4" applyNumberFormat="1" applyFont="1" applyFill="1" applyBorder="1" applyAlignment="1" applyProtection="1">
      <alignment horizontal="right"/>
    </xf>
    <xf numFmtId="164" fontId="16" fillId="2" borderId="18" xfId="7" applyNumberFormat="1" applyFont="1" applyFill="1" applyBorder="1" applyAlignment="1" applyProtection="1">
      <alignment horizontal="left" indent="1"/>
    </xf>
    <xf numFmtId="164" fontId="16" fillId="3" borderId="0" xfId="7" applyNumberFormat="1" applyFont="1" applyFill="1" applyBorder="1" applyAlignment="1" applyProtection="1">
      <alignment horizontal="left" indent="1"/>
    </xf>
    <xf numFmtId="164" fontId="16" fillId="3" borderId="9" xfId="7" applyNumberFormat="1" applyFont="1" applyFill="1" applyBorder="1" applyAlignment="1" applyProtection="1">
      <alignment horizontal="left" indent="2"/>
    </xf>
    <xf numFmtId="164" fontId="2" fillId="3" borderId="9" xfId="7" applyNumberFormat="1" applyFont="1" applyFill="1" applyBorder="1" applyAlignment="1" applyProtection="1"/>
    <xf numFmtId="164" fontId="16" fillId="3" borderId="10" xfId="7" applyNumberFormat="1" applyFont="1" applyFill="1" applyBorder="1" applyAlignment="1" applyProtection="1">
      <alignment horizontal="left" indent="2"/>
    </xf>
    <xf numFmtId="164" fontId="2" fillId="3" borderId="10" xfId="7" applyNumberFormat="1" applyFont="1" applyFill="1" applyBorder="1" applyAlignment="1" applyProtection="1"/>
    <xf numFmtId="37" fontId="9" fillId="3" borderId="0" xfId="20" applyFont="1" applyFill="1" applyProtection="1"/>
    <xf numFmtId="0" fontId="0" fillId="2" borderId="0" xfId="7" applyFont="1" applyFill="1" applyBorder="1" applyAlignment="1" applyProtection="1">
      <alignment horizontal="left"/>
    </xf>
    <xf numFmtId="0" fontId="68" fillId="2" borderId="0" xfId="7" quotePrefix="1" applyFont="1" applyFill="1" applyBorder="1" applyAlignment="1" applyProtection="1">
      <alignment horizontal="left"/>
    </xf>
    <xf numFmtId="0" fontId="6" fillId="2" borderId="4" xfId="7" applyFont="1" applyFill="1" applyBorder="1" applyProtection="1"/>
    <xf numFmtId="0" fontId="5" fillId="2" borderId="0" xfId="7" applyFont="1" applyFill="1" applyBorder="1" applyAlignment="1" applyProtection="1">
      <alignment horizontal="left"/>
    </xf>
    <xf numFmtId="0" fontId="6" fillId="2" borderId="0" xfId="7" applyFont="1" applyFill="1" applyBorder="1" applyAlignment="1" applyProtection="1">
      <alignment horizontal="left" indent="1"/>
    </xf>
    <xf numFmtId="0" fontId="6" fillId="2" borderId="0" xfId="7" applyFont="1" applyFill="1" applyBorder="1" applyAlignment="1" applyProtection="1"/>
    <xf numFmtId="0" fontId="6" fillId="2" borderId="10" xfId="7" applyFont="1" applyFill="1" applyBorder="1" applyAlignment="1" applyProtection="1">
      <alignment horizontal="left" indent="1"/>
    </xf>
    <xf numFmtId="0" fontId="6" fillId="2" borderId="10" xfId="7" applyFont="1" applyFill="1" applyBorder="1" applyAlignment="1" applyProtection="1"/>
    <xf numFmtId="164" fontId="6" fillId="2" borderId="7" xfId="2" applyNumberFormat="1" applyFont="1" applyFill="1" applyBorder="1" applyAlignment="1" applyProtection="1"/>
    <xf numFmtId="37" fontId="6" fillId="2" borderId="7" xfId="2" applyNumberFormat="1" applyFont="1" applyFill="1" applyBorder="1" applyAlignment="1" applyProtection="1"/>
    <xf numFmtId="164" fontId="6" fillId="2" borderId="5" xfId="7" applyNumberFormat="1" applyFont="1" applyFill="1" applyBorder="1" applyProtection="1"/>
    <xf numFmtId="164" fontId="6" fillId="2" borderId="0" xfId="7" applyNumberFormat="1" applyFont="1" applyFill="1" applyBorder="1" applyProtection="1"/>
    <xf numFmtId="0" fontId="0" fillId="2" borderId="13" xfId="7" applyFont="1" applyFill="1" applyBorder="1" applyProtection="1"/>
    <xf numFmtId="164" fontId="6" fillId="2" borderId="5" xfId="2" applyNumberFormat="1" applyFont="1" applyFill="1" applyBorder="1" applyAlignment="1" applyProtection="1"/>
    <xf numFmtId="0" fontId="6" fillId="2" borderId="9" xfId="7" applyFont="1" applyFill="1" applyBorder="1" applyAlignment="1" applyProtection="1"/>
    <xf numFmtId="41" fontId="6" fillId="2" borderId="8" xfId="4" applyNumberFormat="1" applyFont="1" applyFill="1" applyBorder="1" applyAlignment="1" applyProtection="1">
      <alignment horizontal="right"/>
    </xf>
    <xf numFmtId="41" fontId="6" fillId="2" borderId="6" xfId="4" applyNumberFormat="1" applyFont="1" applyFill="1" applyBorder="1" applyAlignment="1" applyProtection="1">
      <alignment horizontal="right"/>
    </xf>
    <xf numFmtId="41" fontId="6" fillId="2" borderId="3" xfId="4" applyNumberFormat="1" applyFont="1" applyFill="1" applyBorder="1" applyAlignment="1" applyProtection="1">
      <alignment horizontal="right"/>
    </xf>
    <xf numFmtId="0" fontId="17" fillId="2" borderId="0" xfId="7" applyFont="1" applyFill="1" applyBorder="1" applyAlignment="1" applyProtection="1">
      <alignment horizontal="left" vertical="top"/>
    </xf>
    <xf numFmtId="37" fontId="0" fillId="0" borderId="0" xfId="28" applyFont="1" applyProtection="1"/>
    <xf numFmtId="37" fontId="13" fillId="0" borderId="0" xfId="28" applyFont="1" applyProtection="1"/>
    <xf numFmtId="37" fontId="14" fillId="0" borderId="0" xfId="28" applyFont="1" applyProtection="1"/>
    <xf numFmtId="37" fontId="11" fillId="0" borderId="0" xfId="28" applyFont="1" applyProtection="1"/>
    <xf numFmtId="37" fontId="0" fillId="2" borderId="0" xfId="28" applyFont="1" applyFill="1" applyProtection="1"/>
    <xf numFmtId="37" fontId="12" fillId="2" borderId="0" xfId="28" applyFont="1" applyFill="1" applyProtection="1"/>
    <xf numFmtId="0" fontId="7" fillId="2" borderId="0" xfId="7" applyFont="1" applyFill="1" applyBorder="1" applyProtection="1"/>
    <xf numFmtId="164" fontId="6" fillId="2" borderId="7" xfId="7" applyNumberFormat="1" applyFont="1" applyFill="1" applyBorder="1" applyProtection="1"/>
    <xf numFmtId="0" fontId="6" fillId="2" borderId="10" xfId="7" applyFont="1" applyFill="1" applyBorder="1" applyAlignment="1" applyProtection="1">
      <alignment horizontal="left" indent="2"/>
    </xf>
    <xf numFmtId="0" fontId="6" fillId="2" borderId="18" xfId="7" applyFont="1" applyFill="1" applyBorder="1" applyAlignment="1" applyProtection="1"/>
    <xf numFmtId="0" fontId="6" fillId="2" borderId="14" xfId="7" applyFont="1" applyFill="1" applyBorder="1" applyProtection="1"/>
    <xf numFmtId="37" fontId="9" fillId="0" borderId="0" xfId="29" applyFont="1" applyProtection="1"/>
    <xf numFmtId="37" fontId="0" fillId="0" borderId="0" xfId="29" applyFont="1" applyProtection="1"/>
    <xf numFmtId="37" fontId="13" fillId="0" borderId="0" xfId="29" applyFont="1" applyBorder="1" applyAlignment="1" applyProtection="1">
      <alignment horizontal="center"/>
    </xf>
    <xf numFmtId="37" fontId="11" fillId="0" borderId="0" xfId="29" applyFont="1" applyProtection="1"/>
    <xf numFmtId="37" fontId="12" fillId="0" borderId="0" xfId="29" applyFont="1" applyProtection="1">
      <protection locked="0"/>
    </xf>
    <xf numFmtId="0" fontId="0" fillId="3" borderId="0" xfId="7" applyFont="1" applyFill="1" applyBorder="1" applyAlignment="1" applyProtection="1">
      <alignment horizontal="left"/>
    </xf>
    <xf numFmtId="0" fontId="6" fillId="3" borderId="2" xfId="7" applyFont="1" applyFill="1" applyBorder="1" applyProtection="1"/>
    <xf numFmtId="0" fontId="6" fillId="3" borderId="5" xfId="7" applyFont="1" applyFill="1" applyBorder="1" applyProtection="1"/>
    <xf numFmtId="0" fontId="5" fillId="3" borderId="0" xfId="7" applyFont="1" applyFill="1" applyBorder="1" applyProtection="1"/>
    <xf numFmtId="0" fontId="6" fillId="3" borderId="0" xfId="7" applyFont="1" applyFill="1" applyProtection="1"/>
    <xf numFmtId="0" fontId="6" fillId="3" borderId="0" xfId="7" applyFont="1" applyFill="1" applyBorder="1" applyProtection="1"/>
    <xf numFmtId="0" fontId="6" fillId="3" borderId="1" xfId="7" applyFont="1" applyFill="1" applyBorder="1" applyProtection="1"/>
    <xf numFmtId="0" fontId="6" fillId="3" borderId="15" xfId="7" applyFont="1" applyFill="1" applyBorder="1" applyProtection="1"/>
    <xf numFmtId="169" fontId="6" fillId="3" borderId="6" xfId="4" applyNumberFormat="1" applyFont="1" applyFill="1" applyBorder="1" applyAlignment="1" applyProtection="1"/>
    <xf numFmtId="169" fontId="6" fillId="3" borderId="0" xfId="4" applyNumberFormat="1" applyFont="1" applyFill="1" applyBorder="1" applyAlignment="1" applyProtection="1"/>
    <xf numFmtId="0" fontId="6" fillId="3" borderId="7" xfId="7" applyFont="1" applyFill="1" applyBorder="1" applyProtection="1"/>
    <xf numFmtId="0" fontId="6" fillId="3" borderId="0" xfId="7" applyFont="1" applyFill="1" applyBorder="1" applyAlignment="1" applyProtection="1">
      <alignment horizontal="left" indent="2"/>
    </xf>
    <xf numFmtId="0" fontId="6" fillId="3" borderId="0" xfId="7" applyFont="1" applyFill="1" applyBorder="1" applyAlignment="1" applyProtection="1"/>
    <xf numFmtId="0" fontId="6" fillId="2" borderId="10" xfId="7" applyFont="1" applyFill="1" applyBorder="1" applyProtection="1"/>
    <xf numFmtId="0" fontId="5" fillId="2" borderId="5" xfId="7" applyFont="1" applyFill="1" applyBorder="1" applyProtection="1"/>
    <xf numFmtId="0" fontId="6" fillId="3" borderId="0" xfId="7" applyFont="1" applyFill="1" applyBorder="1" applyAlignment="1" applyProtection="1">
      <alignment horizontal="left" indent="1"/>
    </xf>
    <xf numFmtId="0" fontId="6" fillId="3" borderId="9" xfId="7" applyFont="1" applyFill="1" applyBorder="1" applyAlignment="1" applyProtection="1">
      <alignment horizontal="left" indent="2"/>
    </xf>
    <xf numFmtId="0" fontId="6" fillId="3" borderId="9" xfId="7" applyFont="1" applyFill="1" applyBorder="1" applyAlignment="1" applyProtection="1"/>
    <xf numFmtId="0" fontId="6" fillId="3" borderId="10" xfId="7" applyFont="1" applyFill="1" applyBorder="1" applyAlignment="1" applyProtection="1">
      <alignment horizontal="left" indent="2"/>
    </xf>
    <xf numFmtId="0" fontId="6" fillId="3" borderId="10" xfId="7" applyFont="1" applyFill="1" applyBorder="1" applyAlignment="1" applyProtection="1"/>
    <xf numFmtId="0" fontId="6" fillId="3" borderId="14" xfId="7" applyFont="1" applyFill="1" applyBorder="1" applyProtection="1"/>
    <xf numFmtId="41" fontId="5" fillId="3" borderId="0" xfId="7" applyNumberFormat="1" applyFont="1" applyFill="1" applyBorder="1" applyAlignment="1" applyProtection="1">
      <alignment horizontal="right"/>
    </xf>
    <xf numFmtId="41" fontId="6" fillId="3" borderId="0" xfId="7" applyNumberFormat="1" applyFont="1" applyFill="1" applyBorder="1" applyAlignment="1" applyProtection="1">
      <alignment horizontal="right"/>
    </xf>
    <xf numFmtId="41" fontId="6" fillId="3" borderId="15" xfId="7" applyNumberFormat="1" applyFont="1" applyFill="1" applyBorder="1" applyAlignment="1" applyProtection="1">
      <alignment horizontal="right"/>
    </xf>
    <xf numFmtId="41" fontId="6" fillId="3" borderId="18" xfId="4" applyNumberFormat="1" applyFont="1" applyFill="1" applyBorder="1" applyAlignment="1" applyProtection="1">
      <alignment horizontal="right"/>
    </xf>
    <xf numFmtId="0" fontId="6" fillId="2" borderId="9" xfId="7" applyFont="1" applyFill="1" applyBorder="1" applyProtection="1"/>
    <xf numFmtId="0" fontId="17" fillId="2" borderId="0" xfId="7" applyFont="1" applyFill="1" applyAlignment="1" applyProtection="1">
      <alignment horizontal="left" vertical="top"/>
    </xf>
    <xf numFmtId="37" fontId="0" fillId="0" borderId="0" xfId="30" applyFont="1" applyProtection="1"/>
    <xf numFmtId="37" fontId="13" fillId="0" borderId="0" xfId="30" applyFont="1" applyAlignment="1" applyProtection="1">
      <alignment horizontal="center"/>
    </xf>
    <xf numFmtId="37" fontId="11" fillId="0" borderId="0" xfId="30" applyFont="1" applyProtection="1"/>
    <xf numFmtId="37" fontId="12" fillId="0" borderId="0" xfId="30" applyFont="1" applyProtection="1">
      <protection locked="0"/>
    </xf>
    <xf numFmtId="0" fontId="0" fillId="2" borderId="0" xfId="7" quotePrefix="1" applyFont="1" applyFill="1" applyBorder="1" applyAlignment="1" applyProtection="1">
      <alignment horizontal="left"/>
    </xf>
    <xf numFmtId="0" fontId="70" fillId="2" borderId="0" xfId="7" applyFont="1" applyFill="1" applyBorder="1" applyAlignment="1" applyProtection="1">
      <alignment horizontal="center" vertical="center"/>
    </xf>
    <xf numFmtId="0" fontId="12" fillId="3" borderId="0" xfId="7" applyFont="1" applyFill="1" applyProtection="1"/>
    <xf numFmtId="0" fontId="12" fillId="3" borderId="2" xfId="7" applyFont="1" applyFill="1" applyBorder="1" applyProtection="1"/>
    <xf numFmtId="0" fontId="12" fillId="3" borderId="5" xfId="7" applyFont="1" applyFill="1" applyBorder="1" applyProtection="1"/>
    <xf numFmtId="0" fontId="71" fillId="3" borderId="0" xfId="7" applyFont="1" applyFill="1" applyBorder="1" applyProtection="1"/>
    <xf numFmtId="0" fontId="12" fillId="3" borderId="0" xfId="7" applyFont="1" applyFill="1" applyBorder="1" applyProtection="1"/>
    <xf numFmtId="0" fontId="12" fillId="3" borderId="1" xfId="7" applyFont="1" applyFill="1" applyBorder="1" applyProtection="1"/>
    <xf numFmtId="0" fontId="12" fillId="3" borderId="15" xfId="7" applyFont="1" applyFill="1" applyBorder="1" applyProtection="1"/>
    <xf numFmtId="0" fontId="12" fillId="3" borderId="6" xfId="7" applyFont="1" applyFill="1" applyBorder="1" applyProtection="1"/>
    <xf numFmtId="0" fontId="21" fillId="2" borderId="5" xfId="7" applyFont="1" applyFill="1" applyBorder="1" applyProtection="1"/>
    <xf numFmtId="0" fontId="12" fillId="3" borderId="0" xfId="7" applyFont="1" applyFill="1" applyBorder="1" applyAlignment="1" applyProtection="1"/>
    <xf numFmtId="0" fontId="12" fillId="3" borderId="10" xfId="7" applyFont="1" applyFill="1" applyBorder="1" applyAlignment="1" applyProtection="1"/>
    <xf numFmtId="0" fontId="12" fillId="2" borderId="5" xfId="7" applyFont="1" applyFill="1" applyBorder="1" applyProtection="1"/>
    <xf numFmtId="41" fontId="73" fillId="3" borderId="0" xfId="4" applyNumberFormat="1" applyFont="1" applyFill="1" applyBorder="1" applyAlignment="1" applyProtection="1">
      <alignment horizontal="right"/>
    </xf>
    <xf numFmtId="0" fontId="73" fillId="3" borderId="7" xfId="7" applyFont="1" applyFill="1" applyBorder="1" applyProtection="1"/>
    <xf numFmtId="0" fontId="21" fillId="2" borderId="9" xfId="7" applyFont="1" applyFill="1" applyBorder="1" applyAlignment="1" applyProtection="1">
      <alignment horizontal="left" indent="2"/>
    </xf>
    <xf numFmtId="0" fontId="73" fillId="2" borderId="5" xfId="7" applyFont="1" applyFill="1" applyBorder="1" applyProtection="1"/>
    <xf numFmtId="0" fontId="73" fillId="2" borderId="7" xfId="7" applyFont="1" applyFill="1" applyBorder="1" applyProtection="1"/>
    <xf numFmtId="0" fontId="72" fillId="2" borderId="7" xfId="7" applyFont="1" applyFill="1" applyBorder="1" applyProtection="1"/>
    <xf numFmtId="0" fontId="72" fillId="2" borderId="5" xfId="7" applyFont="1" applyFill="1" applyBorder="1" applyProtection="1"/>
    <xf numFmtId="0" fontId="9" fillId="3" borderId="0" xfId="7" applyFont="1" applyFill="1" applyProtection="1"/>
    <xf numFmtId="0" fontId="74" fillId="3" borderId="0" xfId="7" applyFont="1" applyFill="1" applyProtection="1"/>
    <xf numFmtId="0" fontId="8" fillId="3" borderId="0" xfId="7" applyFont="1" applyFill="1" applyBorder="1" applyAlignment="1" applyProtection="1">
      <alignment horizontal="left" vertical="top"/>
    </xf>
    <xf numFmtId="0" fontId="8" fillId="3" borderId="0" xfId="7"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3" fillId="3" borderId="0" xfId="0" applyFont="1" applyFill="1" applyAlignment="1" applyProtection="1">
      <alignment horizontal="center"/>
    </xf>
    <xf numFmtId="0" fontId="14" fillId="3" borderId="0" xfId="0" applyFont="1" applyFill="1" applyAlignment="1" applyProtection="1"/>
    <xf numFmtId="0" fontId="11" fillId="3" borderId="0" xfId="0" applyFont="1" applyFill="1" applyAlignment="1" applyProtection="1"/>
    <xf numFmtId="37" fontId="2" fillId="0" borderId="0" xfId="31" applyFont="1" applyProtection="1"/>
    <xf numFmtId="0" fontId="2" fillId="3" borderId="5" xfId="7" applyFont="1" applyFill="1" applyBorder="1" applyProtection="1"/>
    <xf numFmtId="0" fontId="75" fillId="3" borderId="0" xfId="7" applyFont="1" applyFill="1" applyBorder="1" applyProtection="1"/>
    <xf numFmtId="41" fontId="2" fillId="3" borderId="0" xfId="7" applyNumberFormat="1" applyFont="1" applyFill="1" applyAlignment="1" applyProtection="1">
      <alignment horizontal="right"/>
    </xf>
    <xf numFmtId="0" fontId="2" fillId="3" borderId="4" xfId="7" applyFont="1" applyFill="1" applyBorder="1" applyProtection="1"/>
    <xf numFmtId="0" fontId="16" fillId="2" borderId="0" xfId="7" applyFont="1" applyFill="1" applyBorder="1" applyAlignment="1" applyProtection="1">
      <alignment horizontal="left" indent="1"/>
    </xf>
    <xf numFmtId="41" fontId="55" fillId="3" borderId="6" xfId="4" applyNumberFormat="1" applyFont="1" applyFill="1" applyBorder="1" applyAlignment="1" applyProtection="1">
      <alignment horizontal="right"/>
    </xf>
    <xf numFmtId="41" fontId="55" fillId="3" borderId="0" xfId="4" applyNumberFormat="1" applyFont="1" applyFill="1" applyBorder="1" applyAlignment="1" applyProtection="1">
      <alignment horizontal="right"/>
    </xf>
    <xf numFmtId="0" fontId="2" fillId="3" borderId="7" xfId="7" applyFont="1" applyFill="1" applyBorder="1" applyProtection="1"/>
    <xf numFmtId="0" fontId="2" fillId="3" borderId="0" xfId="7" applyFont="1" applyFill="1" applyBorder="1" applyAlignment="1" applyProtection="1">
      <alignment horizontal="left" indent="2"/>
    </xf>
    <xf numFmtId="41" fontId="2" fillId="3" borderId="15" xfId="7" applyNumberFormat="1" applyFont="1" applyFill="1" applyBorder="1" applyAlignment="1" applyProtection="1">
      <alignment horizontal="right"/>
    </xf>
    <xf numFmtId="0" fontId="2" fillId="0" borderId="9" xfId="7" applyFont="1" applyFill="1" applyBorder="1" applyAlignment="1" applyProtection="1"/>
    <xf numFmtId="0" fontId="16" fillId="3" borderId="0" xfId="7" applyFont="1" applyFill="1" applyBorder="1" applyProtection="1"/>
    <xf numFmtId="0" fontId="2" fillId="2" borderId="14" xfId="7" applyFont="1" applyFill="1" applyBorder="1" applyProtection="1"/>
    <xf numFmtId="0" fontId="76" fillId="2" borderId="0" xfId="7" applyFont="1" applyFill="1" applyProtection="1"/>
    <xf numFmtId="0" fontId="100" fillId="2" borderId="0" xfId="7" applyFill="1" applyProtection="1"/>
    <xf numFmtId="37" fontId="0" fillId="0" borderId="0" xfId="31" applyFont="1" applyProtection="1"/>
    <xf numFmtId="37" fontId="10" fillId="0" borderId="0" xfId="31" applyFont="1" applyAlignment="1" applyProtection="1">
      <alignment horizontal="center"/>
    </xf>
    <xf numFmtId="37" fontId="14" fillId="0" borderId="0" xfId="31" applyFont="1" applyProtection="1"/>
    <xf numFmtId="37" fontId="11" fillId="0" borderId="0" xfId="31" applyFont="1" applyProtection="1"/>
    <xf numFmtId="37" fontId="12" fillId="0" borderId="0" xfId="31" applyFont="1" applyProtection="1">
      <protection locked="0"/>
    </xf>
    <xf numFmtId="37" fontId="47" fillId="0" borderId="0" xfId="32" applyFont="1" applyProtection="1"/>
    <xf numFmtId="41" fontId="73" fillId="2" borderId="14" xfId="7" applyNumberFormat="1" applyFont="1" applyFill="1" applyBorder="1" applyAlignment="1" applyProtection="1">
      <alignment horizontal="right"/>
    </xf>
    <xf numFmtId="41" fontId="73" fillId="2" borderId="7" xfId="7" applyNumberFormat="1" applyFont="1" applyFill="1" applyBorder="1" applyAlignment="1" applyProtection="1">
      <alignment horizontal="right"/>
    </xf>
    <xf numFmtId="0" fontId="73" fillId="3" borderId="5" xfId="7" applyFont="1" applyFill="1" applyBorder="1" applyProtection="1"/>
    <xf numFmtId="37" fontId="9" fillId="0" borderId="0" xfId="32" applyFont="1" applyProtection="1"/>
    <xf numFmtId="0" fontId="8" fillId="2" borderId="0" xfId="7" quotePrefix="1" applyFont="1" applyFill="1" applyBorder="1" applyAlignment="1" applyProtection="1">
      <alignment vertical="top"/>
    </xf>
    <xf numFmtId="0" fontId="9" fillId="2" borderId="0" xfId="7" quotePrefix="1" applyFont="1" applyFill="1" applyBorder="1" applyAlignment="1" applyProtection="1">
      <alignment vertical="top"/>
    </xf>
    <xf numFmtId="37" fontId="0" fillId="0" borderId="0" xfId="32" applyFont="1" applyProtection="1"/>
    <xf numFmtId="37" fontId="13" fillId="0" borderId="0" xfId="32" applyFont="1" applyAlignment="1" applyProtection="1">
      <alignment horizontal="center"/>
    </xf>
    <xf numFmtId="37" fontId="14" fillId="0" borderId="0" xfId="32" applyFont="1" applyProtection="1"/>
    <xf numFmtId="37" fontId="12" fillId="0" borderId="0" xfId="32" applyFont="1" applyProtection="1">
      <protection locked="0"/>
    </xf>
    <xf numFmtId="0" fontId="12" fillId="3" borderId="19" xfId="7" applyFont="1" applyFill="1" applyBorder="1" applyProtection="1"/>
    <xf numFmtId="41" fontId="12" fillId="3" borderId="15" xfId="7" quotePrefix="1" applyNumberFormat="1" applyFont="1" applyFill="1" applyBorder="1" applyAlignment="1" applyProtection="1">
      <alignment horizontal="right"/>
    </xf>
    <xf numFmtId="41" fontId="12" fillId="2" borderId="14" xfId="7" applyNumberFormat="1" applyFont="1" applyFill="1" applyBorder="1" applyAlignment="1" applyProtection="1">
      <alignment horizontal="right"/>
    </xf>
    <xf numFmtId="41" fontId="12" fillId="2" borderId="19" xfId="7" applyNumberFormat="1" applyFont="1" applyFill="1" applyBorder="1" applyAlignment="1" applyProtection="1">
      <alignment horizontal="right"/>
    </xf>
    <xf numFmtId="0" fontId="12" fillId="3" borderId="14" xfId="7" applyFont="1" applyFill="1" applyBorder="1" applyProtection="1"/>
    <xf numFmtId="41" fontId="12" fillId="3" borderId="0" xfId="7" applyNumberFormat="1" applyFont="1" applyFill="1" applyAlignment="1" applyProtection="1">
      <alignment horizontal="right"/>
    </xf>
    <xf numFmtId="41" fontId="12" fillId="3" borderId="0" xfId="7" applyNumberFormat="1" applyFont="1" applyFill="1" applyBorder="1" applyAlignment="1" applyProtection="1">
      <alignment horizontal="right"/>
    </xf>
    <xf numFmtId="41" fontId="12" fillId="3" borderId="4" xfId="7" applyNumberFormat="1" applyFont="1" applyFill="1" applyBorder="1" applyAlignment="1" applyProtection="1">
      <alignment horizontal="right"/>
    </xf>
    <xf numFmtId="41" fontId="12" fillId="3" borderId="1" xfId="4" applyNumberFormat="1" applyFont="1" applyFill="1" applyBorder="1" applyAlignment="1" applyProtection="1">
      <alignment horizontal="right"/>
    </xf>
    <xf numFmtId="41" fontId="12" fillId="3" borderId="19" xfId="4" applyNumberFormat="1" applyFont="1" applyFill="1" applyBorder="1" applyAlignment="1" applyProtection="1">
      <alignment horizontal="right"/>
    </xf>
    <xf numFmtId="0" fontId="73" fillId="3" borderId="0" xfId="7" applyFont="1" applyFill="1" applyBorder="1" applyProtection="1"/>
    <xf numFmtId="0" fontId="73" fillId="3" borderId="2" xfId="7" applyFont="1" applyFill="1" applyBorder="1" applyProtection="1"/>
    <xf numFmtId="0" fontId="73" fillId="3" borderId="14" xfId="7" applyFont="1" applyFill="1" applyBorder="1" applyProtection="1"/>
    <xf numFmtId="0" fontId="73" fillId="3" borderId="13" xfId="7" applyFont="1" applyFill="1" applyBorder="1" applyProtection="1"/>
    <xf numFmtId="0" fontId="21" fillId="3" borderId="0" xfId="7" applyFont="1" applyFill="1" applyBorder="1" applyAlignment="1" applyProtection="1"/>
    <xf numFmtId="0" fontId="21" fillId="2" borderId="10" xfId="7" applyFont="1" applyFill="1" applyBorder="1" applyAlignment="1" applyProtection="1"/>
    <xf numFmtId="0" fontId="73" fillId="2" borderId="14" xfId="7" applyFont="1" applyFill="1" applyBorder="1" applyProtection="1"/>
    <xf numFmtId="0" fontId="8" fillId="2" borderId="0" xfId="7" applyFont="1" applyFill="1" applyBorder="1" applyAlignment="1" applyProtection="1">
      <alignment horizontal="left" vertical="top"/>
    </xf>
    <xf numFmtId="0" fontId="9" fillId="2" borderId="0" xfId="7" applyFont="1" applyFill="1" applyBorder="1" applyAlignment="1" applyProtection="1">
      <alignment horizontal="left" vertical="top"/>
    </xf>
    <xf numFmtId="0" fontId="10" fillId="3" borderId="0" xfId="0" applyFont="1" applyFill="1" applyAlignment="1" applyProtection="1">
      <alignment horizontal="center" vertical="center"/>
    </xf>
    <xf numFmtId="0" fontId="12" fillId="3" borderId="0" xfId="0" applyFont="1" applyFill="1" applyAlignment="1" applyProtection="1">
      <alignment horizontal="center"/>
      <protection locked="0"/>
    </xf>
    <xf numFmtId="0" fontId="100" fillId="3" borderId="1" xfId="7" applyFill="1" applyBorder="1" applyProtection="1"/>
    <xf numFmtId="0" fontId="100" fillId="3" borderId="15" xfId="7" applyFill="1" applyBorder="1" applyProtection="1"/>
    <xf numFmtId="0" fontId="100" fillId="3" borderId="2" xfId="7" applyFill="1" applyBorder="1" applyProtection="1"/>
    <xf numFmtId="41" fontId="6" fillId="3" borderId="15" xfId="7" quotePrefix="1" applyNumberFormat="1" applyFont="1" applyFill="1" applyBorder="1" applyAlignment="1" applyProtection="1">
      <alignment horizontal="right"/>
    </xf>
    <xf numFmtId="0" fontId="6" fillId="3" borderId="12" xfId="7" applyFont="1" applyFill="1" applyBorder="1" applyProtection="1"/>
    <xf numFmtId="41" fontId="6" fillId="3" borderId="1" xfId="7" applyNumberFormat="1" applyFont="1" applyFill="1" applyBorder="1" applyAlignment="1" applyProtection="1">
      <alignment horizontal="right"/>
    </xf>
    <xf numFmtId="0" fontId="5" fillId="3" borderId="0" xfId="7" applyFont="1" applyFill="1" applyBorder="1" applyAlignment="1" applyProtection="1">
      <alignment horizontal="left" indent="1"/>
    </xf>
    <xf numFmtId="41" fontId="6" fillId="3" borderId="6" xfId="7" applyNumberFormat="1" applyFont="1" applyFill="1" applyBorder="1" applyAlignment="1" applyProtection="1">
      <alignment horizontal="right"/>
    </xf>
    <xf numFmtId="0" fontId="6" fillId="3" borderId="6" xfId="7" applyFont="1" applyFill="1" applyBorder="1" applyProtection="1"/>
    <xf numFmtId="0" fontId="6" fillId="3" borderId="0" xfId="7" applyFont="1" applyFill="1" applyBorder="1" applyAlignment="1" applyProtection="1">
      <alignment horizontal="left" indent="3"/>
    </xf>
    <xf numFmtId="0" fontId="6" fillId="3" borderId="10" xfId="7" applyFont="1" applyFill="1" applyBorder="1" applyAlignment="1" applyProtection="1">
      <alignment horizontal="left" indent="3"/>
    </xf>
    <xf numFmtId="41" fontId="6" fillId="3" borderId="10" xfId="4" applyNumberFormat="1" applyFont="1" applyFill="1" applyBorder="1" applyAlignment="1" applyProtection="1">
      <alignment horizontal="right"/>
    </xf>
    <xf numFmtId="0" fontId="6" fillId="3" borderId="9" xfId="7" applyFont="1" applyFill="1" applyBorder="1" applyAlignment="1" applyProtection="1">
      <alignment horizontal="left" indent="3"/>
    </xf>
    <xf numFmtId="0" fontId="77" fillId="3" borderId="7" xfId="7" applyFont="1" applyFill="1" applyBorder="1" applyProtection="1"/>
    <xf numFmtId="0" fontId="77" fillId="3" borderId="5" xfId="7" applyFont="1" applyFill="1" applyBorder="1" applyProtection="1"/>
    <xf numFmtId="0" fontId="77" fillId="2" borderId="14" xfId="7" applyFont="1" applyFill="1" applyBorder="1" applyProtection="1"/>
    <xf numFmtId="41" fontId="77" fillId="3" borderId="0" xfId="4" applyNumberFormat="1" applyFont="1" applyFill="1" applyBorder="1" applyAlignment="1" applyProtection="1">
      <alignment horizontal="right"/>
    </xf>
    <xf numFmtId="0" fontId="77" fillId="3" borderId="0" xfId="7" applyFont="1" applyFill="1" applyProtection="1"/>
    <xf numFmtId="41" fontId="77" fillId="3" borderId="13" xfId="4" applyNumberFormat="1" applyFont="1" applyFill="1" applyBorder="1" applyAlignment="1" applyProtection="1">
      <alignment horizontal="right"/>
    </xf>
    <xf numFmtId="0" fontId="77" fillId="3" borderId="2" xfId="7" applyFont="1" applyFill="1" applyBorder="1" applyProtection="1"/>
    <xf numFmtId="0" fontId="5" fillId="2" borderId="0" xfId="7" applyFont="1" applyFill="1" applyBorder="1" applyAlignment="1" applyProtection="1">
      <alignment horizontal="left" indent="1"/>
    </xf>
    <xf numFmtId="0" fontId="77" fillId="2" borderId="7" xfId="7" applyFont="1" applyFill="1" applyBorder="1" applyProtection="1"/>
    <xf numFmtId="0" fontId="18" fillId="3" borderId="0" xfId="0" applyFont="1" applyFill="1" applyAlignment="1" applyProtection="1">
      <alignment horizontal="center"/>
    </xf>
    <xf numFmtId="0" fontId="6" fillId="3" borderId="0" xfId="0" applyFont="1" applyFill="1" applyAlignment="1" applyProtection="1"/>
    <xf numFmtId="41" fontId="6" fillId="2" borderId="3" xfId="7" applyNumberFormat="1" applyFont="1" applyFill="1" applyBorder="1" applyAlignment="1" applyProtection="1">
      <alignment horizontal="right"/>
    </xf>
    <xf numFmtId="0" fontId="79" fillId="3" borderId="0" xfId="7" applyFont="1" applyFill="1" applyBorder="1" applyProtection="1"/>
    <xf numFmtId="41" fontId="6" fillId="3" borderId="4" xfId="7" applyNumberFormat="1" applyFont="1" applyFill="1" applyBorder="1" applyAlignment="1" applyProtection="1">
      <alignment horizontal="right"/>
    </xf>
    <xf numFmtId="0" fontId="5" fillId="2" borderId="0" xfId="7" applyFont="1" applyFill="1" applyBorder="1" applyAlignment="1" applyProtection="1">
      <alignment horizontal="left" indent="2"/>
    </xf>
    <xf numFmtId="41" fontId="6" fillId="2" borderId="6" xfId="7" applyNumberFormat="1" applyFont="1" applyFill="1" applyBorder="1" applyAlignment="1" applyProtection="1">
      <alignment horizontal="right"/>
    </xf>
    <xf numFmtId="0" fontId="6" fillId="2" borderId="9" xfId="7" applyFont="1" applyFill="1" applyBorder="1" applyAlignment="1" applyProtection="1">
      <alignment horizontal="left" indent="4"/>
    </xf>
    <xf numFmtId="41" fontId="6" fillId="2" borderId="20" xfId="4" applyNumberFormat="1" applyFont="1" applyFill="1" applyBorder="1" applyAlignment="1" applyProtection="1">
      <alignment horizontal="right"/>
    </xf>
    <xf numFmtId="0" fontId="6" fillId="2" borderId="18" xfId="7" applyFont="1" applyFill="1" applyBorder="1" applyAlignment="1" applyProtection="1">
      <alignment horizontal="left" indent="4"/>
    </xf>
    <xf numFmtId="0" fontId="6" fillId="2" borderId="18" xfId="7" applyFont="1" applyFill="1" applyBorder="1" applyProtection="1"/>
    <xf numFmtId="41" fontId="77" fillId="3" borderId="6" xfId="4" applyNumberFormat="1" applyFont="1" applyFill="1" applyBorder="1" applyAlignment="1" applyProtection="1">
      <alignment horizontal="right"/>
    </xf>
    <xf numFmtId="41" fontId="6" fillId="2" borderId="12" xfId="4" applyNumberFormat="1" applyFont="1" applyFill="1" applyBorder="1" applyAlignment="1" applyProtection="1">
      <alignment horizontal="right"/>
    </xf>
    <xf numFmtId="0" fontId="6" fillId="2" borderId="10" xfId="7" applyFont="1" applyFill="1" applyBorder="1" applyAlignment="1" applyProtection="1">
      <alignment horizontal="left" indent="4"/>
    </xf>
    <xf numFmtId="0" fontId="79" fillId="2" borderId="0" xfId="7" applyFont="1" applyFill="1" applyBorder="1" applyProtection="1"/>
    <xf numFmtId="0" fontId="15" fillId="2" borderId="9" xfId="7" quotePrefix="1" applyFont="1" applyFill="1" applyBorder="1" applyProtection="1"/>
    <xf numFmtId="0" fontId="5" fillId="2" borderId="18" xfId="7" applyFont="1" applyFill="1" applyBorder="1" applyProtection="1"/>
    <xf numFmtId="0" fontId="0" fillId="3" borderId="0" xfId="7" applyFont="1" applyFill="1" applyBorder="1" applyAlignment="1" applyProtection="1">
      <alignment horizontal="left" indent="1"/>
    </xf>
    <xf numFmtId="169" fontId="69" fillId="2" borderId="0" xfId="4" applyNumberFormat="1" applyFont="1" applyFill="1" applyBorder="1" applyAlignment="1" applyProtection="1"/>
    <xf numFmtId="169" fontId="46" fillId="2" borderId="0" xfId="4" applyNumberFormat="1" applyFont="1" applyFill="1" applyBorder="1" applyAlignment="1" applyProtection="1"/>
    <xf numFmtId="0" fontId="100" fillId="3" borderId="0" xfId="7" applyFill="1" applyBorder="1" applyProtection="1"/>
    <xf numFmtId="0" fontId="17" fillId="3" borderId="0" xfId="7" applyFont="1" applyFill="1" applyBorder="1" applyAlignment="1" applyProtection="1">
      <alignment horizontal="left"/>
    </xf>
    <xf numFmtId="0" fontId="0" fillId="3" borderId="0" xfId="0" applyFont="1" applyFill="1" applyAlignment="1" applyProtection="1">
      <alignment horizontal="center"/>
    </xf>
    <xf numFmtId="37" fontId="12" fillId="0" borderId="0" xfId="32" applyFont="1" applyProtection="1"/>
    <xf numFmtId="41" fontId="73" fillId="2" borderId="2" xfId="7" applyNumberFormat="1" applyFont="1" applyFill="1" applyBorder="1" applyAlignment="1" applyProtection="1">
      <alignment horizontal="right"/>
    </xf>
    <xf numFmtId="41" fontId="73" fillId="2" borderId="6" xfId="7" applyNumberFormat="1" applyFont="1" applyFill="1" applyBorder="1" applyAlignment="1" applyProtection="1">
      <alignment horizontal="right"/>
    </xf>
    <xf numFmtId="41" fontId="73" fillId="2" borderId="1" xfId="4" applyNumberFormat="1" applyFont="1" applyFill="1" applyBorder="1" applyAlignment="1" applyProtection="1">
      <alignment horizontal="right"/>
    </xf>
    <xf numFmtId="0" fontId="73" fillId="2" borderId="2" xfId="7" quotePrefix="1" applyNumberFormat="1" applyFont="1" applyFill="1" applyBorder="1" applyAlignment="1" applyProtection="1">
      <alignment horizontal="right"/>
    </xf>
    <xf numFmtId="41" fontId="73" fillId="2" borderId="14" xfId="7" quotePrefix="1" applyNumberFormat="1" applyFont="1" applyFill="1" applyBorder="1" applyAlignment="1" applyProtection="1">
      <alignment horizontal="right"/>
    </xf>
    <xf numFmtId="41" fontId="73" fillId="2" borderId="0" xfId="7" quotePrefix="1" applyNumberFormat="1" applyFont="1" applyFill="1" applyBorder="1" applyAlignment="1" applyProtection="1">
      <alignment horizontal="right"/>
    </xf>
    <xf numFmtId="0" fontId="73" fillId="2" borderId="14" xfId="7" applyFont="1" applyFill="1" applyBorder="1" applyAlignment="1" applyProtection="1">
      <alignment horizontal="right"/>
    </xf>
    <xf numFmtId="0" fontId="19" fillId="2" borderId="0" xfId="7" applyFont="1" applyFill="1" applyBorder="1" applyProtection="1"/>
    <xf numFmtId="41" fontId="73" fillId="2" borderId="0" xfId="7" applyNumberFormat="1" applyFont="1" applyFill="1" applyBorder="1" applyAlignment="1" applyProtection="1">
      <alignment horizontal="right"/>
    </xf>
    <xf numFmtId="0" fontId="72" fillId="2" borderId="0" xfId="7" applyFont="1" applyFill="1" applyBorder="1" applyProtection="1"/>
    <xf numFmtId="164" fontId="73" fillId="2" borderId="2" xfId="7" applyNumberFormat="1" applyFont="1" applyFill="1" applyBorder="1" applyProtection="1"/>
    <xf numFmtId="0" fontId="0" fillId="2" borderId="0" xfId="14" applyFont="1" applyFill="1" applyAlignment="1" applyProtection="1"/>
    <xf numFmtId="37" fontId="6" fillId="0" borderId="0" xfId="33" applyFont="1" applyAlignment="1" applyProtection="1"/>
    <xf numFmtId="0" fontId="6" fillId="2" borderId="0" xfId="14" applyFont="1" applyFill="1" applyBorder="1" applyAlignment="1" applyProtection="1">
      <alignment horizontal="left"/>
    </xf>
    <xf numFmtId="0" fontId="6" fillId="2" borderId="0" xfId="14" applyFont="1" applyFill="1" applyBorder="1" applyAlignment="1" applyProtection="1"/>
    <xf numFmtId="41" fontId="5" fillId="2" borderId="1" xfId="14" applyNumberFormat="1" applyFont="1" applyFill="1" applyBorder="1" applyAlignment="1" applyProtection="1">
      <alignment horizontal="right"/>
    </xf>
    <xf numFmtId="0" fontId="5" fillId="2" borderId="2" xfId="14" applyFont="1" applyFill="1" applyBorder="1" applyAlignment="1" applyProtection="1"/>
    <xf numFmtId="0" fontId="5" fillId="2" borderId="0" xfId="14" applyFont="1" applyFill="1" applyBorder="1" applyAlignment="1" applyProtection="1"/>
    <xf numFmtId="41" fontId="5" fillId="2" borderId="1" xfId="14" quotePrefix="1" applyNumberFormat="1" applyFont="1" applyFill="1" applyBorder="1" applyAlignment="1" applyProtection="1"/>
    <xf numFmtId="41" fontId="6" fillId="2" borderId="15" xfId="14" quotePrefix="1" applyNumberFormat="1" applyFont="1" applyFill="1" applyBorder="1" applyAlignment="1" applyProtection="1">
      <alignment horizontal="right"/>
    </xf>
    <xf numFmtId="177" fontId="6" fillId="2" borderId="2" xfId="14" quotePrefix="1" applyNumberFormat="1" applyFont="1" applyFill="1" applyBorder="1" applyAlignment="1" applyProtection="1"/>
    <xf numFmtId="0" fontId="4" fillId="2" borderId="0" xfId="14" applyFont="1" applyFill="1" applyBorder="1" applyAlignment="1" applyProtection="1">
      <alignment horizontal="left"/>
    </xf>
    <xf numFmtId="41" fontId="5" fillId="2" borderId="12" xfId="14" applyNumberFormat="1" applyFont="1" applyFill="1" applyBorder="1" applyAlignment="1" applyProtection="1">
      <alignment horizontal="right"/>
    </xf>
    <xf numFmtId="41" fontId="6" fillId="2" borderId="13" xfId="14" applyNumberFormat="1" applyFont="1" applyFill="1" applyBorder="1" applyAlignment="1" applyProtection="1">
      <alignment horizontal="right"/>
    </xf>
    <xf numFmtId="0" fontId="5" fillId="2" borderId="14" xfId="14" applyFont="1" applyFill="1" applyBorder="1" applyAlignment="1" applyProtection="1"/>
    <xf numFmtId="0" fontId="6" fillId="2" borderId="0" xfId="14" applyFont="1" applyFill="1" applyBorder="1" applyAlignment="1" applyProtection="1">
      <alignment horizontal="right"/>
    </xf>
    <xf numFmtId="41" fontId="5" fillId="2" borderId="12" xfId="14" applyNumberFormat="1" applyFont="1" applyFill="1" applyBorder="1" applyAlignment="1" applyProtection="1"/>
    <xf numFmtId="177" fontId="6" fillId="2" borderId="14" xfId="14" quotePrefix="1" applyNumberFormat="1" applyFont="1" applyFill="1" applyBorder="1" applyAlignment="1" applyProtection="1"/>
    <xf numFmtId="0" fontId="5" fillId="2" borderId="0" xfId="14" applyFont="1" applyFill="1" applyBorder="1" applyAlignment="1" applyProtection="1">
      <alignment horizontal="left"/>
    </xf>
    <xf numFmtId="0" fontId="6" fillId="2" borderId="13" xfId="14" applyFont="1" applyFill="1" applyBorder="1" applyAlignment="1" applyProtection="1"/>
    <xf numFmtId="0" fontId="61" fillId="2" borderId="0" xfId="14" quotePrefix="1" applyFont="1" applyFill="1" applyBorder="1" applyAlignment="1" applyProtection="1">
      <alignment horizontal="left"/>
    </xf>
    <xf numFmtId="0" fontId="5" fillId="2" borderId="1" xfId="14" applyFont="1" applyFill="1" applyBorder="1" applyAlignment="1" applyProtection="1"/>
    <xf numFmtId="0" fontId="6" fillId="2" borderId="15" xfId="14" applyFont="1" applyFill="1" applyBorder="1" applyAlignment="1" applyProtection="1"/>
    <xf numFmtId="0" fontId="6" fillId="2" borderId="2" xfId="14" applyFont="1" applyFill="1" applyBorder="1" applyAlignment="1" applyProtection="1"/>
    <xf numFmtId="0" fontId="6" fillId="2" borderId="1" xfId="14" applyFont="1" applyFill="1" applyBorder="1" applyAlignment="1" applyProtection="1"/>
    <xf numFmtId="0" fontId="6" fillId="2" borderId="9" xfId="14" applyFont="1" applyFill="1" applyBorder="1" applyAlignment="1" applyProtection="1">
      <alignment horizontal="left"/>
    </xf>
    <xf numFmtId="0" fontId="61" fillId="2" borderId="7" xfId="14" quotePrefix="1" applyFont="1" applyFill="1" applyBorder="1" applyAlignment="1" applyProtection="1">
      <alignment horizontal="left"/>
    </xf>
    <xf numFmtId="0" fontId="6" fillId="2" borderId="7" xfId="14" applyFont="1" applyFill="1" applyBorder="1" applyAlignment="1" applyProtection="1"/>
    <xf numFmtId="0" fontId="6" fillId="2" borderId="10" xfId="14" applyFont="1" applyFill="1" applyBorder="1" applyAlignment="1" applyProtection="1">
      <alignment horizontal="left"/>
    </xf>
    <xf numFmtId="0" fontId="61" fillId="2" borderId="23" xfId="14" quotePrefix="1" applyFont="1" applyFill="1" applyBorder="1" applyAlignment="1" applyProtection="1">
      <alignment horizontal="center"/>
    </xf>
    <xf numFmtId="41" fontId="6" fillId="3" borderId="13" xfId="4" applyNumberFormat="1" applyFont="1" applyFill="1" applyBorder="1" applyAlignment="1" applyProtection="1">
      <alignment horizontal="right"/>
    </xf>
    <xf numFmtId="41" fontId="6" fillId="2" borderId="17" xfId="4" applyNumberFormat="1" applyFont="1" applyFill="1" applyBorder="1" applyAlignment="1" applyProtection="1">
      <alignment horizontal="right"/>
    </xf>
    <xf numFmtId="41" fontId="6" fillId="3" borderId="17" xfId="4" applyNumberFormat="1" applyFont="1" applyFill="1" applyBorder="1" applyAlignment="1" applyProtection="1">
      <alignment horizontal="right"/>
    </xf>
    <xf numFmtId="169" fontId="6" fillId="2" borderId="14" xfId="4" applyNumberFormat="1" applyFont="1" applyFill="1" applyBorder="1" applyAlignment="1" applyProtection="1"/>
    <xf numFmtId="0" fontId="5" fillId="2" borderId="10" xfId="14" applyFont="1" applyFill="1" applyBorder="1" applyAlignment="1" applyProtection="1">
      <alignment horizontal="left"/>
    </xf>
    <xf numFmtId="0" fontId="81" fillId="2" borderId="23" xfId="14" applyFont="1" applyFill="1" applyBorder="1" applyAlignment="1" applyProtection="1">
      <alignment horizontal="left"/>
    </xf>
    <xf numFmtId="0" fontId="61" fillId="2" borderId="23" xfId="14" quotePrefix="1" applyFont="1" applyFill="1" applyBorder="1" applyAlignment="1" applyProtection="1">
      <alignment horizontal="left"/>
    </xf>
    <xf numFmtId="0" fontId="61" fillId="2" borderId="23" xfId="14" applyFont="1" applyFill="1" applyBorder="1" applyAlignment="1" applyProtection="1">
      <alignment horizontal="left"/>
    </xf>
    <xf numFmtId="41" fontId="6" fillId="3" borderId="4" xfId="4" applyNumberFormat="1" applyFont="1" applyFill="1" applyBorder="1" applyAlignment="1" applyProtection="1">
      <alignment horizontal="right"/>
    </xf>
    <xf numFmtId="169" fontId="6" fillId="2" borderId="5" xfId="4" applyNumberFormat="1" applyFont="1" applyFill="1" applyBorder="1" applyAlignment="1" applyProtection="1"/>
    <xf numFmtId="181" fontId="6" fillId="2" borderId="4" xfId="14" applyNumberFormat="1" applyFont="1" applyFill="1" applyBorder="1" applyAlignment="1" applyProtection="1">
      <alignment horizontal="right"/>
    </xf>
    <xf numFmtId="171" fontId="6" fillId="2" borderId="5" xfId="1" applyNumberFormat="1" applyFont="1" applyFill="1" applyBorder="1" applyAlignment="1" applyProtection="1"/>
    <xf numFmtId="181" fontId="6" fillId="2" borderId="13" xfId="14" applyNumberFormat="1" applyFont="1" applyFill="1" applyBorder="1" applyAlignment="1" applyProtection="1">
      <alignment horizontal="right"/>
    </xf>
    <xf numFmtId="171" fontId="6" fillId="2" borderId="14" xfId="1" applyNumberFormat="1" applyFont="1" applyFill="1" applyBorder="1" applyAlignment="1" applyProtection="1"/>
    <xf numFmtId="181" fontId="6" fillId="2" borderId="15" xfId="14" applyNumberFormat="1" applyFont="1" applyFill="1" applyBorder="1" applyAlignment="1" applyProtection="1">
      <alignment horizontal="right"/>
    </xf>
    <xf numFmtId="171" fontId="6" fillId="2" borderId="2" xfId="1" applyNumberFormat="1" applyFont="1" applyFill="1" applyBorder="1" applyAlignment="1" applyProtection="1"/>
    <xf numFmtId="41" fontId="6" fillId="3" borderId="14" xfId="4" applyNumberFormat="1" applyFont="1" applyFill="1" applyBorder="1" applyAlignment="1" applyProtection="1">
      <alignment horizontal="right"/>
    </xf>
    <xf numFmtId="0" fontId="61" fillId="2" borderId="21" xfId="14" quotePrefix="1" applyFont="1" applyFill="1" applyBorder="1" applyAlignment="1" applyProtection="1">
      <alignment horizontal="left"/>
    </xf>
    <xf numFmtId="41" fontId="6" fillId="3" borderId="15" xfId="4" applyNumberFormat="1" applyFont="1" applyFill="1" applyBorder="1" applyAlignment="1" applyProtection="1">
      <alignment horizontal="right"/>
    </xf>
    <xf numFmtId="169" fontId="6" fillId="2" borderId="2" xfId="4" applyNumberFormat="1" applyFont="1" applyFill="1" applyBorder="1" applyAlignment="1" applyProtection="1"/>
    <xf numFmtId="0" fontId="5" fillId="2" borderId="9" xfId="14" applyFont="1" applyFill="1" applyBorder="1" applyAlignment="1" applyProtection="1"/>
    <xf numFmtId="0" fontId="61" fillId="2" borderId="22" xfId="14" quotePrefix="1" applyFont="1" applyFill="1" applyBorder="1" applyAlignment="1" applyProtection="1">
      <alignment horizontal="center"/>
    </xf>
    <xf numFmtId="0" fontId="61" fillId="2" borderId="0" xfId="14" applyFont="1" applyFill="1" applyBorder="1" applyAlignment="1" applyProtection="1">
      <alignment horizontal="left"/>
    </xf>
    <xf numFmtId="0" fontId="6" fillId="2" borderId="4" xfId="14" applyFont="1" applyFill="1" applyBorder="1" applyAlignment="1" applyProtection="1"/>
    <xf numFmtId="164" fontId="6" fillId="2" borderId="13" xfId="14" applyNumberFormat="1" applyFont="1" applyFill="1" applyBorder="1" applyAlignment="1" applyProtection="1"/>
    <xf numFmtId="0" fontId="6" fillId="2" borderId="15" xfId="14" quotePrefix="1" applyFont="1" applyFill="1" applyBorder="1" applyAlignment="1" applyProtection="1">
      <alignment horizontal="left"/>
    </xf>
    <xf numFmtId="37" fontId="6" fillId="2" borderId="2" xfId="14" applyNumberFormat="1" applyFont="1" applyFill="1" applyBorder="1" applyAlignment="1" applyProtection="1"/>
    <xf numFmtId="0" fontId="81" fillId="2" borderId="0" xfId="14" applyFont="1" applyFill="1" applyBorder="1" applyAlignment="1" applyProtection="1">
      <alignment horizontal="left"/>
    </xf>
    <xf numFmtId="169" fontId="6" fillId="2" borderId="13" xfId="4" applyNumberFormat="1" applyFont="1" applyFill="1" applyBorder="1" applyAlignment="1" applyProtection="1"/>
    <xf numFmtId="0" fontId="81" fillId="2" borderId="0" xfId="14" applyFont="1" applyFill="1" applyBorder="1" applyAlignment="1" applyProtection="1"/>
    <xf numFmtId="0" fontId="61" fillId="2" borderId="7" xfId="14" applyFont="1" applyFill="1" applyBorder="1" applyAlignment="1" applyProtection="1">
      <alignment horizontal="left"/>
    </xf>
    <xf numFmtId="37" fontId="12" fillId="0" borderId="0" xfId="33" applyFont="1" applyAlignment="1" applyProtection="1"/>
    <xf numFmtId="0" fontId="12" fillId="2" borderId="0" xfId="14" quotePrefix="1" applyFont="1" applyFill="1" applyBorder="1" applyAlignment="1" applyProtection="1">
      <alignment horizontal="left" vertical="top"/>
    </xf>
    <xf numFmtId="0" fontId="12" fillId="2" borderId="0" xfId="14" quotePrefix="1" applyFont="1" applyFill="1" applyBorder="1" applyAlignment="1" applyProtection="1">
      <alignment horizontal="left"/>
    </xf>
    <xf numFmtId="0" fontId="12" fillId="3" borderId="0" xfId="14" applyFont="1" applyFill="1" applyAlignment="1" applyProtection="1"/>
    <xf numFmtId="0" fontId="12" fillId="2" borderId="0" xfId="14" applyFont="1" applyFill="1" applyAlignment="1" applyProtection="1"/>
    <xf numFmtId="0" fontId="12" fillId="2" borderId="0" xfId="14" applyFont="1" applyFill="1" applyBorder="1" applyAlignment="1" applyProtection="1"/>
    <xf numFmtId="0" fontId="21" fillId="2" borderId="0" xfId="14" applyFont="1" applyFill="1" applyBorder="1" applyAlignment="1" applyProtection="1"/>
    <xf numFmtId="0" fontId="17" fillId="2" borderId="0" xfId="14" applyFont="1" applyFill="1" applyAlignment="1" applyProtection="1">
      <alignment horizontal="left" vertical="top" wrapText="1"/>
    </xf>
    <xf numFmtId="0" fontId="17" fillId="2" borderId="0" xfId="14" applyFont="1" applyFill="1" applyAlignment="1" applyProtection="1">
      <alignment horizontal="left" vertical="top"/>
    </xf>
    <xf numFmtId="37" fontId="0" fillId="0" borderId="0" xfId="33" applyFont="1" applyAlignment="1" applyProtection="1"/>
    <xf numFmtId="37" fontId="0" fillId="0" borderId="0" xfId="33" applyFont="1" applyAlignment="1" applyProtection="1">
      <alignment horizontal="center"/>
    </xf>
    <xf numFmtId="37" fontId="46" fillId="0" borderId="0" xfId="33" applyFont="1" applyAlignment="1" applyProtection="1">
      <alignment horizontal="center"/>
    </xf>
    <xf numFmtId="37" fontId="14" fillId="0" borderId="0" xfId="33" applyFont="1" applyAlignment="1" applyProtection="1"/>
    <xf numFmtId="37" fontId="0" fillId="0" borderId="0" xfId="33" applyFont="1" applyBorder="1" applyAlignment="1" applyProtection="1"/>
    <xf numFmtId="37" fontId="11" fillId="0" borderId="0" xfId="33" applyFont="1" applyAlignment="1" applyProtection="1"/>
    <xf numFmtId="41" fontId="6" fillId="3" borderId="0" xfId="7" applyNumberFormat="1" applyFont="1" applyFill="1" applyAlignment="1" applyProtection="1">
      <alignment horizontal="right"/>
    </xf>
    <xf numFmtId="169" fontId="12" fillId="3" borderId="2" xfId="4" applyNumberFormat="1" applyFont="1" applyFill="1" applyBorder="1" applyAlignment="1" applyProtection="1">
      <alignment horizontal="right"/>
    </xf>
    <xf numFmtId="169" fontId="12" fillId="3" borderId="7" xfId="4" applyNumberFormat="1" applyFont="1" applyFill="1" applyBorder="1" applyAlignment="1" applyProtection="1">
      <alignment horizontal="right"/>
    </xf>
    <xf numFmtId="37" fontId="9" fillId="0" borderId="0" xfId="34" applyFont="1" applyFill="1" applyProtection="1"/>
    <xf numFmtId="41" fontId="50" fillId="2" borderId="15" xfId="7" applyNumberFormat="1" applyFont="1" applyFill="1" applyBorder="1" applyAlignment="1" applyProtection="1">
      <alignment horizontal="right"/>
    </xf>
    <xf numFmtId="41" fontId="9" fillId="2" borderId="4" xfId="7" applyNumberFormat="1" applyFont="1" applyFill="1" applyBorder="1" applyAlignment="1" applyProtection="1">
      <alignment horizontal="right"/>
    </xf>
    <xf numFmtId="0" fontId="9" fillId="2" borderId="5" xfId="7" applyFont="1" applyFill="1" applyBorder="1" applyAlignment="1" applyProtection="1">
      <alignment horizontal="right"/>
    </xf>
    <xf numFmtId="0" fontId="9" fillId="2" borderId="15" xfId="7" applyFont="1" applyFill="1" applyBorder="1" applyAlignment="1" applyProtection="1">
      <alignment horizontal="center"/>
    </xf>
    <xf numFmtId="41" fontId="9" fillId="2" borderId="0" xfId="7" applyNumberFormat="1" applyFont="1" applyFill="1" applyBorder="1" applyAlignment="1" applyProtection="1">
      <alignment horizontal="right" wrapText="1"/>
    </xf>
    <xf numFmtId="41" fontId="9" fillId="2" borderId="0" xfId="7" quotePrefix="1" applyNumberFormat="1" applyFont="1" applyFill="1" applyBorder="1" applyAlignment="1" applyProtection="1">
      <alignment horizontal="right"/>
    </xf>
    <xf numFmtId="0" fontId="9" fillId="2" borderId="1" xfId="7" quotePrefix="1" applyFont="1" applyFill="1" applyBorder="1" applyAlignment="1" applyProtection="1">
      <alignment horizontal="left"/>
    </xf>
    <xf numFmtId="0" fontId="9" fillId="2" borderId="15" xfId="7" applyFont="1" applyFill="1" applyBorder="1" applyProtection="1"/>
    <xf numFmtId="0" fontId="50" fillId="2" borderId="15" xfId="7" applyFont="1" applyFill="1" applyBorder="1" applyProtection="1"/>
    <xf numFmtId="0" fontId="9" fillId="2" borderId="6" xfId="7" quotePrefix="1" applyFont="1" applyFill="1" applyBorder="1" applyAlignment="1" applyProtection="1">
      <alignment horizontal="left"/>
    </xf>
    <xf numFmtId="0" fontId="9" fillId="2" borderId="0" xfId="7" applyFont="1" applyFill="1" applyBorder="1" applyAlignment="1" applyProtection="1">
      <alignment horizontal="right"/>
    </xf>
    <xf numFmtId="0" fontId="50" fillId="2" borderId="0" xfId="7" applyFont="1" applyFill="1" applyBorder="1" applyAlignment="1" applyProtection="1">
      <alignment horizontal="right"/>
    </xf>
    <xf numFmtId="0" fontId="9" fillId="2" borderId="7" xfId="7" applyFont="1" applyFill="1" applyBorder="1" applyAlignment="1" applyProtection="1">
      <alignment horizontal="right"/>
    </xf>
    <xf numFmtId="0" fontId="9" fillId="2" borderId="9" xfId="7" applyFont="1" applyFill="1" applyBorder="1" applyAlignment="1" applyProtection="1">
      <alignment horizontal="left" indent="1"/>
    </xf>
    <xf numFmtId="0" fontId="9" fillId="2" borderId="9" xfId="7" applyFont="1" applyFill="1" applyBorder="1" applyAlignment="1" applyProtection="1"/>
    <xf numFmtId="0" fontId="9" fillId="2" borderId="8" xfId="7" applyFont="1" applyFill="1" applyBorder="1" applyAlignment="1" applyProtection="1">
      <alignment horizontal="left" indent="2"/>
    </xf>
    <xf numFmtId="41" fontId="50" fillId="3" borderId="9" xfId="4" applyNumberFormat="1" applyFont="1" applyFill="1" applyBorder="1" applyAlignment="1" applyProtection="1">
      <alignment horizontal="right"/>
    </xf>
    <xf numFmtId="41" fontId="50" fillId="2" borderId="9" xfId="4" quotePrefix="1" applyNumberFormat="1" applyFont="1" applyFill="1" applyBorder="1" applyAlignment="1" applyProtection="1">
      <alignment horizontal="right" indent="1"/>
    </xf>
    <xf numFmtId="41" fontId="9" fillId="2" borderId="9" xfId="4" applyNumberFormat="1" applyFont="1" applyFill="1" applyBorder="1" applyAlignment="1" applyProtection="1">
      <alignment horizontal="right"/>
    </xf>
    <xf numFmtId="164" fontId="9" fillId="2" borderId="7" xfId="7" quotePrefix="1" applyNumberFormat="1" applyFont="1" applyFill="1" applyBorder="1" applyAlignment="1" applyProtection="1">
      <alignment horizontal="right"/>
    </xf>
    <xf numFmtId="0" fontId="9" fillId="2" borderId="0" xfId="7" applyFont="1" applyFill="1" applyBorder="1" applyAlignment="1" applyProtection="1">
      <alignment horizontal="left" indent="1"/>
    </xf>
    <xf numFmtId="0" fontId="9" fillId="2" borderId="0" xfId="7" applyFont="1" applyFill="1" applyBorder="1" applyAlignment="1" applyProtection="1"/>
    <xf numFmtId="0" fontId="9" fillId="2" borderId="6" xfId="7" applyFont="1" applyFill="1" applyBorder="1" applyAlignment="1" applyProtection="1">
      <alignment horizontal="left" indent="2"/>
    </xf>
    <xf numFmtId="0" fontId="9" fillId="2" borderId="10" xfId="7" applyFont="1" applyFill="1" applyBorder="1" applyAlignment="1" applyProtection="1">
      <alignment horizontal="left" indent="1"/>
    </xf>
    <xf numFmtId="0" fontId="9" fillId="2" borderId="10" xfId="7" applyFont="1" applyFill="1" applyBorder="1" applyAlignment="1" applyProtection="1"/>
    <xf numFmtId="0" fontId="9" fillId="2" borderId="11" xfId="7" applyFont="1" applyFill="1" applyBorder="1" applyAlignment="1" applyProtection="1">
      <alignment horizontal="left" indent="2"/>
    </xf>
    <xf numFmtId="41" fontId="50" fillId="2" borderId="9" xfId="4" applyNumberFormat="1" applyFont="1" applyFill="1" applyBorder="1" applyAlignment="1" applyProtection="1">
      <alignment horizontal="right"/>
    </xf>
    <xf numFmtId="41" fontId="9" fillId="3" borderId="9" xfId="4" applyNumberFormat="1" applyFont="1" applyFill="1" applyBorder="1" applyAlignment="1" applyProtection="1">
      <alignment horizontal="right"/>
    </xf>
    <xf numFmtId="169" fontId="9" fillId="2" borderId="7" xfId="4" applyNumberFormat="1" applyFont="1" applyFill="1" applyBorder="1" applyAlignment="1" applyProtection="1">
      <alignment horizontal="right"/>
    </xf>
    <xf numFmtId="0" fontId="9" fillId="2" borderId="10" xfId="7" quotePrefix="1" applyFont="1" applyFill="1" applyBorder="1" applyAlignment="1" applyProtection="1">
      <alignment horizontal="left" indent="1"/>
    </xf>
    <xf numFmtId="0" fontId="9" fillId="2" borderId="10" xfId="7" quotePrefix="1" applyFont="1" applyFill="1" applyBorder="1" applyAlignment="1" applyProtection="1"/>
    <xf numFmtId="0" fontId="9" fillId="2" borderId="11" xfId="7" quotePrefix="1" applyFont="1" applyFill="1" applyBorder="1" applyAlignment="1" applyProtection="1">
      <alignment horizontal="left" indent="2"/>
    </xf>
    <xf numFmtId="0" fontId="9" fillId="2" borderId="6" xfId="7" quotePrefix="1" applyFont="1" applyFill="1" applyBorder="1" applyAlignment="1" applyProtection="1">
      <alignment horizontal="left" indent="2"/>
    </xf>
    <xf numFmtId="41" fontId="50" fillId="3" borderId="13" xfId="4" applyNumberFormat="1" applyFont="1" applyFill="1" applyBorder="1" applyAlignment="1" applyProtection="1">
      <alignment horizontal="right"/>
    </xf>
    <xf numFmtId="41" fontId="50" fillId="2" borderId="0" xfId="4" applyNumberFormat="1" applyFont="1" applyFill="1" applyBorder="1" applyAlignment="1" applyProtection="1">
      <alignment horizontal="right"/>
    </xf>
    <xf numFmtId="41" fontId="9" fillId="3" borderId="0" xfId="4" applyNumberFormat="1" applyFont="1" applyFill="1" applyBorder="1" applyAlignment="1" applyProtection="1">
      <alignment horizontal="right"/>
    </xf>
    <xf numFmtId="0" fontId="9" fillId="2" borderId="3" xfId="7" applyFont="1" applyFill="1" applyBorder="1" applyProtection="1"/>
    <xf numFmtId="41" fontId="50" fillId="2" borderId="4" xfId="4" applyNumberFormat="1" applyFont="1" applyFill="1" applyBorder="1" applyAlignment="1" applyProtection="1">
      <alignment horizontal="right"/>
    </xf>
    <xf numFmtId="41" fontId="9" fillId="3" borderId="4" xfId="4" applyNumberFormat="1" applyFont="1" applyFill="1" applyBorder="1" applyAlignment="1" applyProtection="1">
      <alignment horizontal="right"/>
    </xf>
    <xf numFmtId="37" fontId="9" fillId="2" borderId="5" xfId="7" applyNumberFormat="1" applyFont="1" applyFill="1" applyBorder="1" applyAlignment="1" applyProtection="1">
      <alignment horizontal="right"/>
    </xf>
    <xf numFmtId="37" fontId="9" fillId="2" borderId="7" xfId="7" applyNumberFormat="1" applyFont="1" applyFill="1" applyBorder="1" applyProtection="1"/>
    <xf numFmtId="0" fontId="50" fillId="2" borderId="3" xfId="7" applyFont="1" applyFill="1" applyBorder="1" applyAlignment="1" applyProtection="1">
      <alignment horizontal="left"/>
    </xf>
    <xf numFmtId="0" fontId="9" fillId="2" borderId="6" xfId="7" applyFont="1" applyFill="1" applyBorder="1" applyProtection="1"/>
    <xf numFmtId="0" fontId="9" fillId="2" borderId="9" xfId="7" applyFont="1" applyFill="1" applyBorder="1" applyAlignment="1" applyProtection="1">
      <alignment horizontal="left" indent="2"/>
    </xf>
    <xf numFmtId="0" fontId="50" fillId="2" borderId="3" xfId="7" applyFont="1" applyFill="1" applyBorder="1" applyProtection="1"/>
    <xf numFmtId="41" fontId="9" fillId="2" borderId="4" xfId="4" applyNumberFormat="1" applyFont="1" applyFill="1" applyBorder="1" applyAlignment="1" applyProtection="1">
      <alignment horizontal="right"/>
    </xf>
    <xf numFmtId="0" fontId="9" fillId="2" borderId="18" xfId="7" applyFont="1" applyFill="1" applyBorder="1" applyAlignment="1" applyProtection="1">
      <alignment horizontal="left" indent="1"/>
    </xf>
    <xf numFmtId="0" fontId="9" fillId="2" borderId="20" xfId="7" applyFont="1" applyFill="1" applyBorder="1" applyAlignment="1" applyProtection="1">
      <alignment horizontal="left" indent="2"/>
    </xf>
    <xf numFmtId="41" fontId="50" fillId="2" borderId="18" xfId="4" applyNumberFormat="1" applyFont="1" applyFill="1" applyBorder="1" applyAlignment="1" applyProtection="1">
      <alignment horizontal="right"/>
    </xf>
    <xf numFmtId="41" fontId="9" fillId="3" borderId="18" xfId="4" applyNumberFormat="1" applyFont="1" applyFill="1" applyBorder="1" applyAlignment="1" applyProtection="1">
      <alignment horizontal="right"/>
    </xf>
    <xf numFmtId="41" fontId="9" fillId="3" borderId="10" xfId="4" applyNumberFormat="1" applyFont="1" applyFill="1" applyBorder="1" applyAlignment="1" applyProtection="1">
      <alignment horizontal="right"/>
    </xf>
    <xf numFmtId="169" fontId="9" fillId="2" borderId="5" xfId="4" applyNumberFormat="1" applyFont="1" applyFill="1" applyBorder="1" applyAlignment="1" applyProtection="1">
      <alignment horizontal="right"/>
    </xf>
    <xf numFmtId="0" fontId="9" fillId="2" borderId="8" xfId="7" quotePrefix="1" applyFont="1" applyFill="1" applyBorder="1" applyAlignment="1" applyProtection="1">
      <alignment horizontal="left"/>
    </xf>
    <xf numFmtId="37" fontId="9" fillId="2" borderId="7" xfId="7" applyNumberFormat="1" applyFont="1" applyFill="1" applyBorder="1" applyAlignment="1" applyProtection="1">
      <alignment horizontal="right"/>
    </xf>
    <xf numFmtId="0" fontId="9" fillId="2" borderId="10" xfId="7" applyFont="1" applyFill="1" applyBorder="1" applyAlignment="1" applyProtection="1">
      <alignment horizontal="left"/>
    </xf>
    <xf numFmtId="0" fontId="50" fillId="2" borderId="6" xfId="7" applyFont="1" applyFill="1" applyBorder="1" applyProtection="1"/>
    <xf numFmtId="0" fontId="50" fillId="2" borderId="20" xfId="7" applyFont="1" applyFill="1" applyBorder="1" applyProtection="1"/>
    <xf numFmtId="0" fontId="9" fillId="2" borderId="6" xfId="7" applyFont="1" applyFill="1" applyBorder="1" applyAlignment="1" applyProtection="1">
      <alignment horizontal="left"/>
    </xf>
    <xf numFmtId="0" fontId="9" fillId="2" borderId="9" xfId="7" applyFont="1" applyFill="1" applyBorder="1" applyAlignment="1" applyProtection="1">
      <alignment horizontal="left"/>
    </xf>
    <xf numFmtId="41" fontId="50" fillId="2" borderId="9" xfId="4" applyNumberFormat="1" applyFont="1" applyFill="1" applyBorder="1" applyAlignment="1" applyProtection="1">
      <alignment horizontal="right"/>
      <protection locked="0"/>
    </xf>
    <xf numFmtId="37" fontId="9" fillId="2" borderId="7" xfId="7" applyNumberFormat="1" applyFont="1" applyFill="1" applyBorder="1" applyAlignment="1" applyProtection="1">
      <alignment horizontal="right"/>
      <protection locked="0"/>
    </xf>
    <xf numFmtId="0" fontId="50" fillId="2" borderId="12" xfId="7" applyFont="1" applyFill="1" applyBorder="1" applyProtection="1"/>
    <xf numFmtId="41" fontId="9" fillId="3" borderId="13" xfId="4" applyNumberFormat="1" applyFont="1" applyFill="1" applyBorder="1" applyAlignment="1" applyProtection="1">
      <alignment horizontal="right"/>
    </xf>
    <xf numFmtId="164" fontId="9" fillId="2" borderId="14" xfId="7" applyNumberFormat="1" applyFont="1" applyFill="1" applyBorder="1" applyAlignment="1" applyProtection="1">
      <alignment horizontal="right"/>
    </xf>
    <xf numFmtId="0" fontId="50" fillId="2" borderId="1" xfId="7" applyFont="1" applyFill="1" applyBorder="1" applyProtection="1"/>
    <xf numFmtId="41" fontId="50" fillId="3" borderId="15" xfId="4" applyNumberFormat="1" applyFont="1" applyFill="1" applyBorder="1" applyAlignment="1" applyProtection="1">
      <alignment horizontal="right"/>
    </xf>
    <xf numFmtId="41" fontId="9" fillId="3" borderId="15" xfId="4" applyNumberFormat="1" applyFont="1" applyFill="1" applyBorder="1" applyAlignment="1" applyProtection="1">
      <alignment horizontal="right"/>
    </xf>
    <xf numFmtId="164" fontId="9" fillId="2" borderId="2" xfId="7" applyNumberFormat="1" applyFont="1" applyFill="1" applyBorder="1" applyAlignment="1" applyProtection="1">
      <alignment horizontal="right"/>
    </xf>
    <xf numFmtId="0" fontId="50" fillId="2" borderId="8" xfId="7" applyFont="1" applyFill="1" applyBorder="1" applyProtection="1"/>
    <xf numFmtId="164" fontId="9" fillId="2" borderId="22" xfId="7" applyNumberFormat="1" applyFont="1" applyFill="1" applyBorder="1" applyAlignment="1" applyProtection="1">
      <alignment horizontal="right"/>
    </xf>
    <xf numFmtId="0" fontId="50" fillId="2" borderId="10" xfId="7" applyFont="1" applyFill="1" applyBorder="1" applyAlignment="1" applyProtection="1">
      <alignment horizontal="left"/>
    </xf>
    <xf numFmtId="37" fontId="84" fillId="0" borderId="0" xfId="34" applyFont="1" applyFill="1" applyProtection="1"/>
    <xf numFmtId="0" fontId="83" fillId="2" borderId="0" xfId="7" quotePrefix="1" applyFont="1" applyFill="1" applyAlignment="1" applyProtection="1">
      <alignment horizontal="left"/>
    </xf>
    <xf numFmtId="0" fontId="83" fillId="3" borderId="0" xfId="7" applyFont="1" applyFill="1" applyBorder="1" applyAlignment="1" applyProtection="1">
      <alignment horizontal="left" vertical="top"/>
    </xf>
    <xf numFmtId="37" fontId="0" fillId="0" borderId="0" xfId="34" applyFont="1" applyFill="1" applyProtection="1"/>
    <xf numFmtId="37" fontId="10" fillId="0" borderId="0" xfId="34" applyFont="1" applyFill="1" applyAlignment="1" applyProtection="1">
      <alignment horizontal="center"/>
    </xf>
    <xf numFmtId="37" fontId="14" fillId="0" borderId="0" xfId="34" applyFont="1" applyFill="1" applyProtection="1"/>
    <xf numFmtId="37" fontId="11" fillId="0" borderId="0" xfId="34" applyFont="1" applyFill="1" applyProtection="1"/>
    <xf numFmtId="0" fontId="6" fillId="2" borderId="0" xfId="14" applyFont="1" applyFill="1" applyBorder="1" applyAlignment="1" applyProtection="1">
      <alignment horizontal="left" wrapText="1"/>
    </xf>
    <xf numFmtId="0" fontId="5" fillId="2" borderId="0" xfId="14" applyFont="1" applyFill="1" applyBorder="1" applyAlignment="1" applyProtection="1">
      <alignment horizontal="center"/>
    </xf>
    <xf numFmtId="0" fontId="6" fillId="2" borderId="0" xfId="14" applyFont="1" applyFill="1" applyBorder="1" applyProtection="1"/>
    <xf numFmtId="0" fontId="6" fillId="2" borderId="0" xfId="14" applyFont="1" applyFill="1" applyBorder="1" applyAlignment="1" applyProtection="1">
      <alignment horizontal="center"/>
    </xf>
    <xf numFmtId="0" fontId="5" fillId="2" borderId="0" xfId="14" applyFont="1" applyFill="1" applyBorder="1" applyProtection="1"/>
    <xf numFmtId="0" fontId="6" fillId="2" borderId="34" xfId="14" quotePrefix="1" applyFont="1" applyFill="1" applyBorder="1" applyAlignment="1" applyProtection="1">
      <alignment horizontal="left"/>
    </xf>
    <xf numFmtId="0" fontId="6" fillId="2" borderId="35" xfId="14" applyFont="1" applyFill="1" applyBorder="1" applyProtection="1"/>
    <xf numFmtId="0" fontId="6" fillId="2" borderId="36" xfId="14" quotePrefix="1" applyFont="1" applyFill="1" applyBorder="1" applyAlignment="1" applyProtection="1"/>
    <xf numFmtId="0" fontId="87" fillId="3" borderId="0" xfId="0" applyFont="1" applyFill="1" applyAlignment="1"/>
    <xf numFmtId="0" fontId="12" fillId="2" borderId="0" xfId="0" applyFont="1" applyFill="1" applyBorder="1" applyAlignment="1" applyProtection="1">
      <alignment vertical="top"/>
    </xf>
    <xf numFmtId="0" fontId="12" fillId="2" borderId="0" xfId="7" applyFont="1" applyFill="1" applyBorder="1" applyAlignment="1" applyProtection="1">
      <alignment horizontal="left" wrapText="1"/>
    </xf>
    <xf numFmtId="0" fontId="39" fillId="2" borderId="0" xfId="0" applyFont="1" applyFill="1" applyBorder="1" applyAlignment="1" applyProtection="1">
      <alignment vertical="top"/>
    </xf>
    <xf numFmtId="0" fontId="29" fillId="2" borderId="0" xfId="0" applyFont="1" applyFill="1" applyBorder="1" applyAlignment="1" applyProtection="1">
      <alignment vertical="top"/>
    </xf>
    <xf numFmtId="0" fontId="9" fillId="2" borderId="0" xfId="0" applyFont="1" applyFill="1" applyBorder="1" applyAlignment="1" applyProtection="1">
      <alignment vertical="top"/>
    </xf>
    <xf numFmtId="0" fontId="0" fillId="2" borderId="0" xfId="0" applyFill="1" applyBorder="1" applyAlignment="1" applyProtection="1">
      <alignment vertical="top"/>
    </xf>
    <xf numFmtId="0" fontId="90" fillId="2" borderId="9" xfId="0" quotePrefix="1" applyFont="1" applyFill="1" applyBorder="1" applyAlignment="1" applyProtection="1">
      <alignment horizontal="left" vertical="center"/>
    </xf>
    <xf numFmtId="0" fontId="90" fillId="2" borderId="17" xfId="0" quotePrefix="1" applyFont="1" applyFill="1" applyBorder="1" applyAlignment="1" applyProtection="1">
      <alignment horizontal="left" vertical="center"/>
    </xf>
    <xf numFmtId="0" fontId="0" fillId="0" borderId="0" xfId="36" applyFont="1" applyAlignment="1">
      <alignment vertical="center"/>
    </xf>
    <xf numFmtId="0" fontId="100" fillId="0" borderId="0" xfId="36" applyAlignment="1">
      <alignment vertical="center"/>
    </xf>
    <xf numFmtId="0" fontId="0" fillId="0" borderId="0" xfId="36" applyFont="1" applyFill="1" applyBorder="1" applyAlignment="1" applyProtection="1">
      <alignment vertical="center"/>
    </xf>
    <xf numFmtId="0" fontId="91" fillId="0" borderId="0" xfId="36" applyFont="1" applyAlignment="1">
      <alignment horizontal="center"/>
    </xf>
    <xf numFmtId="0" fontId="13" fillId="0" borderId="0" xfId="36" applyFont="1" applyAlignment="1">
      <alignment horizontal="center"/>
    </xf>
    <xf numFmtId="0" fontId="92" fillId="0" borderId="0" xfId="36" applyFont="1" applyAlignment="1">
      <alignment horizontal="center"/>
    </xf>
    <xf numFmtId="0" fontId="92" fillId="0" borderId="0" xfId="36" quotePrefix="1" applyFont="1" applyAlignment="1">
      <alignment horizontal="center"/>
    </xf>
    <xf numFmtId="0" fontId="93" fillId="0" borderId="0" xfId="36" applyFont="1" applyFill="1" applyBorder="1" applyAlignment="1" applyProtection="1">
      <alignment vertical="center"/>
    </xf>
    <xf numFmtId="0" fontId="94" fillId="0" borderId="0" xfId="36" applyFont="1" applyAlignment="1">
      <alignment vertical="center"/>
    </xf>
    <xf numFmtId="0" fontId="64" fillId="0" borderId="0" xfId="36" quotePrefix="1" applyFont="1" applyFill="1" applyBorder="1" applyAlignment="1" applyProtection="1"/>
    <xf numFmtId="0" fontId="2" fillId="3" borderId="9" xfId="14" quotePrefix="1" applyFont="1" applyFill="1" applyBorder="1" applyAlignment="1" applyProtection="1">
      <alignment horizontal="left" wrapText="1"/>
    </xf>
    <xf numFmtId="0" fontId="2" fillId="3" borderId="9" xfId="14" applyFont="1" applyFill="1" applyBorder="1" applyAlignment="1" applyProtection="1">
      <alignment horizontal="left" wrapText="1"/>
    </xf>
    <xf numFmtId="0" fontId="12" fillId="3" borderId="9" xfId="7" applyFont="1" applyFill="1" applyBorder="1" applyAlignment="1" applyProtection="1">
      <alignment wrapText="1"/>
    </xf>
    <xf numFmtId="0" fontId="5" fillId="2" borderId="9" xfId="14" applyFont="1" applyFill="1" applyBorder="1" applyAlignment="1" applyProtection="1">
      <alignment wrapText="1"/>
    </xf>
    <xf numFmtId="0" fontId="12" fillId="2" borderId="18" xfId="7" applyFont="1" applyFill="1" applyBorder="1" applyAlignment="1" applyProtection="1">
      <alignment wrapText="1"/>
    </xf>
    <xf numFmtId="0" fontId="12" fillId="2" borderId="10" xfId="7" applyFont="1" applyFill="1" applyBorder="1" applyAlignment="1" applyProtection="1">
      <alignment horizontal="left" wrapText="1"/>
    </xf>
    <xf numFmtId="164" fontId="16" fillId="2" borderId="0" xfId="7" applyNumberFormat="1" applyFont="1" applyFill="1" applyBorder="1" applyAlignment="1" applyProtection="1">
      <alignment wrapText="1"/>
    </xf>
    <xf numFmtId="0" fontId="6" fillId="2" borderId="9" xfId="7" applyFont="1" applyFill="1" applyBorder="1" applyAlignment="1" applyProtection="1">
      <alignment wrapText="1"/>
    </xf>
    <xf numFmtId="49" fontId="8" fillId="2" borderId="0" xfId="8" applyNumberFormat="1" applyFont="1" applyFill="1" applyBorder="1" applyAlignment="1" applyProtection="1">
      <alignment horizontal="left" vertical="top"/>
    </xf>
    <xf numFmtId="0" fontId="9" fillId="2" borderId="10" xfId="7" applyFont="1" applyFill="1" applyBorder="1" applyAlignment="1" applyProtection="1">
      <alignment wrapText="1"/>
    </xf>
    <xf numFmtId="0" fontId="85" fillId="2" borderId="0" xfId="7" quotePrefix="1" applyFont="1" applyFill="1" applyBorder="1" applyAlignment="1" applyProtection="1">
      <alignment horizontal="left"/>
    </xf>
    <xf numFmtId="0" fontId="9" fillId="2" borderId="0" xfId="7" applyFont="1" applyFill="1" applyBorder="1" applyAlignment="1" applyProtection="1">
      <alignment wrapText="1"/>
    </xf>
    <xf numFmtId="0" fontId="9" fillId="2" borderId="18" xfId="7" applyFont="1" applyFill="1" applyBorder="1" applyAlignment="1" applyProtection="1">
      <alignment wrapText="1"/>
    </xf>
    <xf numFmtId="0" fontId="9" fillId="2" borderId="0" xfId="7" applyFont="1" applyFill="1" applyBorder="1" applyAlignment="1" applyProtection="1">
      <alignment horizontal="left" wrapText="1"/>
    </xf>
    <xf numFmtId="0" fontId="2" fillId="2" borderId="18" xfId="7" quotePrefix="1" applyFont="1" applyFill="1" applyBorder="1" applyAlignment="1" applyProtection="1">
      <alignment wrapText="1"/>
    </xf>
    <xf numFmtId="49" fontId="16" fillId="2" borderId="0" xfId="22" applyNumberFormat="1" applyFont="1" applyFill="1" applyBorder="1" applyAlignment="1" applyProtection="1">
      <alignment vertical="center" wrapText="1"/>
    </xf>
    <xf numFmtId="182" fontId="12" fillId="2" borderId="25" xfId="4" quotePrefix="1" applyNumberFormat="1" applyFont="1" applyFill="1" applyBorder="1" applyAlignment="1" applyProtection="1">
      <alignment vertical="center"/>
    </xf>
    <xf numFmtId="182" fontId="12" fillId="2" borderId="13" xfId="4" quotePrefix="1" applyNumberFormat="1" applyFont="1" applyFill="1" applyBorder="1" applyAlignment="1" applyProtection="1">
      <alignment vertical="center"/>
    </xf>
    <xf numFmtId="182" fontId="12" fillId="2" borderId="9" xfId="4" quotePrefix="1" applyNumberFormat="1" applyFont="1" applyFill="1" applyBorder="1" applyAlignment="1" applyProtection="1">
      <alignment vertical="center"/>
    </xf>
    <xf numFmtId="182" fontId="12" fillId="2" borderId="17" xfId="4" quotePrefix="1" applyNumberFormat="1" applyFont="1" applyFill="1" applyBorder="1" applyAlignment="1" applyProtection="1">
      <alignment vertical="center"/>
    </xf>
    <xf numFmtId="182" fontId="2" fillId="3" borderId="9" xfId="7" applyNumberFormat="1" applyFont="1" applyFill="1" applyBorder="1" applyAlignment="1" applyProtection="1">
      <alignment horizontal="right"/>
    </xf>
    <xf numFmtId="183" fontId="2" fillId="3" borderId="9" xfId="7" applyNumberFormat="1" applyFont="1" applyFill="1" applyBorder="1" applyAlignment="1" applyProtection="1">
      <alignment horizontal="right"/>
    </xf>
    <xf numFmtId="0" fontId="16" fillId="2" borderId="9" xfId="7" applyFont="1" applyFill="1" applyBorder="1" applyAlignment="1" applyProtection="1"/>
    <xf numFmtId="171" fontId="2" fillId="3" borderId="39" xfId="14" applyNumberFormat="1" applyFont="1" applyFill="1" applyBorder="1" applyAlignment="1" applyProtection="1">
      <alignment horizontal="right"/>
    </xf>
    <xf numFmtId="0" fontId="16" fillId="2" borderId="40" xfId="14" applyFont="1" applyFill="1" applyBorder="1" applyProtection="1"/>
    <xf numFmtId="182" fontId="2" fillId="3" borderId="9" xfId="14" applyNumberFormat="1" applyFont="1" applyFill="1" applyBorder="1" applyAlignment="1" applyProtection="1">
      <alignment horizontal="right"/>
    </xf>
    <xf numFmtId="183" fontId="2" fillId="3" borderId="9" xfId="4" applyNumberFormat="1" applyFont="1" applyFill="1" applyBorder="1" applyAlignment="1" applyProtection="1">
      <alignment horizontal="right"/>
    </xf>
    <xf numFmtId="183" fontId="2" fillId="3" borderId="9" xfId="4" applyNumberFormat="1" applyFont="1" applyFill="1" applyBorder="1" applyAlignment="1" applyProtection="1"/>
    <xf numFmtId="182" fontId="2" fillId="3" borderId="9" xfId="4" applyNumberFormat="1" applyFont="1" applyFill="1" applyBorder="1" applyAlignment="1" applyProtection="1">
      <alignment horizontal="right"/>
    </xf>
    <xf numFmtId="182" fontId="2" fillId="2" borderId="9" xfId="1" applyNumberFormat="1" applyFont="1" applyFill="1" applyBorder="1" applyAlignment="1" applyProtection="1">
      <alignment horizontal="right"/>
    </xf>
    <xf numFmtId="182" fontId="2" fillId="3" borderId="10" xfId="1" applyNumberFormat="1" applyFont="1" applyFill="1" applyBorder="1" applyAlignment="1" applyProtection="1"/>
    <xf numFmtId="183" fontId="12" fillId="3" borderId="9" xfId="1" applyNumberFormat="1" applyFont="1" applyFill="1" applyBorder="1" applyAlignment="1" applyProtection="1">
      <alignment horizontal="right"/>
    </xf>
    <xf numFmtId="182" fontId="12" fillId="3" borderId="9" xfId="1" applyNumberFormat="1" applyFont="1" applyFill="1" applyBorder="1" applyAlignment="1" applyProtection="1">
      <alignment horizontal="right"/>
    </xf>
    <xf numFmtId="182" fontId="12" fillId="2" borderId="9" xfId="1" applyNumberFormat="1" applyFont="1" applyFill="1" applyBorder="1" applyAlignment="1" applyProtection="1">
      <alignment horizontal="right"/>
    </xf>
    <xf numFmtId="182" fontId="12" fillId="3" borderId="10" xfId="1" applyNumberFormat="1" applyFont="1" applyFill="1" applyBorder="1" applyAlignment="1" applyProtection="1"/>
    <xf numFmtId="182" fontId="12" fillId="2" borderId="10" xfId="1" applyNumberFormat="1" applyFont="1" applyFill="1" applyBorder="1" applyAlignment="1" applyProtection="1"/>
    <xf numFmtId="182" fontId="2" fillId="3" borderId="9" xfId="1" applyNumberFormat="1" applyFont="1" applyFill="1" applyBorder="1" applyAlignment="1" applyProtection="1">
      <alignment horizontal="right"/>
    </xf>
    <xf numFmtId="37" fontId="0" fillId="3" borderId="0" xfId="23" applyFont="1" applyFill="1" applyAlignment="1" applyProtection="1"/>
    <xf numFmtId="37" fontId="14" fillId="3" borderId="0" xfId="23" applyFont="1" applyFill="1" applyAlignment="1" applyProtection="1"/>
    <xf numFmtId="167" fontId="9" fillId="2" borderId="0" xfId="7" quotePrefix="1" applyNumberFormat="1" applyFont="1" applyFill="1" applyBorder="1" applyAlignment="1" applyProtection="1">
      <alignment horizontal="right" wrapText="1"/>
    </xf>
    <xf numFmtId="167" fontId="9" fillId="2" borderId="0" xfId="7" applyNumberFormat="1" applyFont="1" applyFill="1" applyBorder="1" applyAlignment="1" applyProtection="1">
      <alignment horizontal="right" wrapText="1"/>
    </xf>
    <xf numFmtId="0" fontId="21" fillId="2" borderId="0" xfId="7" applyFont="1" applyFill="1" applyBorder="1" applyAlignment="1" applyProtection="1">
      <alignment horizontal="left"/>
    </xf>
    <xf numFmtId="0" fontId="12" fillId="2" borderId="0" xfId="7" applyFont="1" applyFill="1" applyBorder="1" applyAlignment="1" applyProtection="1">
      <alignment horizontal="left"/>
    </xf>
    <xf numFmtId="0" fontId="2" fillId="2" borderId="0" xfId="7" applyFont="1" applyFill="1" applyBorder="1" applyAlignment="1" applyProtection="1">
      <alignment horizontal="left"/>
    </xf>
    <xf numFmtId="37" fontId="0" fillId="0" borderId="0" xfId="11" applyFont="1" applyFill="1" applyAlignment="1" applyProtection="1"/>
    <xf numFmtId="37" fontId="14" fillId="0" borderId="0" xfId="11" applyFont="1" applyFill="1" applyProtection="1"/>
    <xf numFmtId="0" fontId="5" fillId="3" borderId="0" xfId="7" applyNumberFormat="1" applyFont="1" applyFill="1" applyBorder="1" applyAlignment="1" applyProtection="1">
      <alignment horizontal="left" vertical="top" wrapText="1"/>
      <protection locked="0"/>
    </xf>
    <xf numFmtId="37" fontId="33" fillId="0" borderId="0" xfId="15" applyFont="1" applyFill="1" applyProtection="1"/>
    <xf numFmtId="37" fontId="33" fillId="0" borderId="0" xfId="15" applyFont="1" applyFill="1" applyProtection="1"/>
    <xf numFmtId="41" fontId="12" fillId="2" borderId="0" xfId="0" quotePrefix="1" applyNumberFormat="1" applyFont="1" applyFill="1" applyBorder="1" applyAlignment="1" applyProtection="1">
      <alignment horizontal="right" vertical="center"/>
    </xf>
    <xf numFmtId="41" fontId="12" fillId="2" borderId="0" xfId="0" applyNumberFormat="1" applyFont="1" applyFill="1" applyBorder="1" applyAlignment="1" applyProtection="1">
      <alignment horizontal="right" vertical="center"/>
    </xf>
    <xf numFmtId="169" fontId="12" fillId="2" borderId="15" xfId="4" quotePrefix="1" applyNumberFormat="1" applyFont="1" applyFill="1" applyBorder="1" applyAlignment="1" applyProtection="1">
      <alignment vertical="center"/>
    </xf>
    <xf numFmtId="41" fontId="21" fillId="2" borderId="12" xfId="0" applyNumberFormat="1" applyFont="1" applyFill="1" applyBorder="1" applyAlignment="1" applyProtection="1">
      <alignment horizontal="right"/>
    </xf>
    <xf numFmtId="41" fontId="12" fillId="2" borderId="13" xfId="0" applyNumberFormat="1" applyFont="1" applyFill="1" applyBorder="1" applyAlignment="1" applyProtection="1">
      <alignment horizontal="right"/>
    </xf>
    <xf numFmtId="41" fontId="12" fillId="2" borderId="14" xfId="0" applyNumberFormat="1" applyFont="1" applyFill="1" applyBorder="1" applyAlignment="1" applyProtection="1">
      <alignment horizontal="right"/>
    </xf>
    <xf numFmtId="41" fontId="12" fillId="2" borderId="19" xfId="0" applyNumberFormat="1" applyFont="1" applyFill="1" applyBorder="1" applyAlignment="1" applyProtection="1">
      <alignment horizontal="right"/>
    </xf>
    <xf numFmtId="41" fontId="21" fillId="2" borderId="6" xfId="0" applyNumberFormat="1" applyFont="1" applyFill="1" applyBorder="1" applyAlignment="1" applyProtection="1">
      <alignment horizontal="right" vertical="center"/>
    </xf>
    <xf numFmtId="41" fontId="21" fillId="2" borderId="0" xfId="0" applyNumberFormat="1" applyFont="1" applyFill="1" applyBorder="1" applyAlignment="1" applyProtection="1">
      <alignment horizontal="right" vertical="center"/>
    </xf>
    <xf numFmtId="41" fontId="12" fillId="2" borderId="7" xfId="0" applyNumberFormat="1" applyFont="1" applyFill="1" applyBorder="1" applyAlignment="1" applyProtection="1">
      <alignment horizontal="right" vertical="center"/>
    </xf>
    <xf numFmtId="0" fontId="12" fillId="2" borderId="7" xfId="0" applyNumberFormat="1" applyFont="1" applyFill="1" applyBorder="1" applyAlignment="1" applyProtection="1">
      <alignment vertical="center"/>
    </xf>
    <xf numFmtId="41" fontId="12" fillId="2" borderId="1" xfId="0" quotePrefix="1" applyNumberFormat="1" applyFont="1" applyFill="1" applyBorder="1" applyAlignment="1" applyProtection="1">
      <alignment horizontal="right" vertical="center"/>
    </xf>
    <xf numFmtId="41" fontId="2" fillId="3" borderId="15" xfId="4" quotePrefix="1" applyNumberFormat="1" applyFont="1" applyFill="1" applyBorder="1" applyAlignment="1" applyProtection="1">
      <alignment horizontal="right" vertical="center"/>
    </xf>
    <xf numFmtId="41" fontId="2" fillId="3" borderId="0" xfId="4" quotePrefix="1" applyNumberFormat="1" applyFont="1" applyFill="1" applyBorder="1" applyAlignment="1" applyProtection="1">
      <alignment horizontal="right"/>
    </xf>
    <xf numFmtId="0" fontId="16" fillId="2" borderId="15" xfId="7" applyFont="1" applyFill="1" applyBorder="1" applyAlignment="1" applyProtection="1">
      <alignment horizontal="right"/>
    </xf>
    <xf numFmtId="41" fontId="2" fillId="3" borderId="4" xfId="7" applyNumberFormat="1" applyFont="1" applyFill="1" applyBorder="1" applyAlignment="1" applyProtection="1">
      <alignment horizontal="right"/>
    </xf>
    <xf numFmtId="41" fontId="16" fillId="2" borderId="15" xfId="7" quotePrefix="1" applyNumberFormat="1" applyFont="1" applyFill="1" applyBorder="1" applyAlignment="1" applyProtection="1">
      <alignment horizontal="right"/>
    </xf>
    <xf numFmtId="41" fontId="16" fillId="2" borderId="13" xfId="7" applyNumberFormat="1" applyFont="1" applyFill="1" applyBorder="1" applyAlignment="1" applyProtection="1">
      <alignment horizontal="right"/>
    </xf>
    <xf numFmtId="41" fontId="16" fillId="2" borderId="15" xfId="0" quotePrefix="1" applyNumberFormat="1" applyFont="1" applyFill="1" applyBorder="1" applyAlignment="1" applyProtection="1">
      <alignment horizontal="right"/>
    </xf>
    <xf numFmtId="41" fontId="16" fillId="2" borderId="13" xfId="0" applyNumberFormat="1" applyFont="1" applyFill="1" applyBorder="1" applyAlignment="1" applyProtection="1">
      <alignment horizontal="right"/>
    </xf>
    <xf numFmtId="0" fontId="16" fillId="2" borderId="0" xfId="0" quotePrefix="1" applyFont="1" applyFill="1" applyBorder="1" applyAlignment="1" applyProtection="1">
      <alignment horizontal="left" vertical="center"/>
    </xf>
    <xf numFmtId="41" fontId="21" fillId="2" borderId="0" xfId="0" quotePrefix="1" applyNumberFormat="1" applyFont="1" applyFill="1" applyBorder="1" applyAlignment="1" applyProtection="1">
      <alignment horizontal="right" vertical="center"/>
    </xf>
    <xf numFmtId="41" fontId="21" fillId="2" borderId="13" xfId="0" applyNumberFormat="1" applyFont="1" applyFill="1" applyBorder="1" applyAlignment="1" applyProtection="1">
      <alignment horizontal="right"/>
    </xf>
    <xf numFmtId="0" fontId="21" fillId="2" borderId="0" xfId="0" quotePrefix="1" applyFont="1" applyFill="1" applyBorder="1" applyAlignment="1" applyProtection="1">
      <alignment horizontal="left" vertical="center"/>
    </xf>
    <xf numFmtId="41" fontId="16" fillId="2" borderId="15" xfId="14" quotePrefix="1" applyNumberFormat="1" applyFont="1" applyFill="1" applyBorder="1" applyAlignment="1" applyProtection="1">
      <alignment horizontal="right"/>
    </xf>
    <xf numFmtId="41" fontId="16" fillId="2" borderId="13" xfId="14" applyNumberFormat="1" applyFont="1" applyFill="1" applyBorder="1" applyAlignment="1" applyProtection="1">
      <alignment horizontal="right"/>
    </xf>
    <xf numFmtId="41" fontId="21" fillId="2" borderId="15" xfId="7" quotePrefix="1" applyNumberFormat="1" applyFont="1" applyFill="1" applyBorder="1" applyAlignment="1" applyProtection="1">
      <alignment horizontal="right"/>
    </xf>
    <xf numFmtId="41" fontId="21" fillId="2" borderId="13" xfId="7" applyNumberFormat="1" applyFont="1" applyFill="1" applyBorder="1" applyAlignment="1" applyProtection="1">
      <alignment horizontal="right"/>
    </xf>
    <xf numFmtId="0" fontId="21" fillId="2" borderId="15" xfId="7" applyFont="1" applyFill="1" applyBorder="1" applyAlignment="1" applyProtection="1">
      <alignment horizontal="left"/>
    </xf>
    <xf numFmtId="0" fontId="16" fillId="2" borderId="15" xfId="7" applyFont="1" applyFill="1" applyBorder="1" applyAlignment="1" applyProtection="1"/>
    <xf numFmtId="41" fontId="5" fillId="2" borderId="15" xfId="7" quotePrefix="1" applyNumberFormat="1" applyFont="1" applyFill="1" applyBorder="1" applyAlignment="1" applyProtection="1">
      <alignment horizontal="right"/>
    </xf>
    <xf numFmtId="41" fontId="5" fillId="2" borderId="13" xfId="7" applyNumberFormat="1" applyFont="1" applyFill="1" applyBorder="1" applyAlignment="1" applyProtection="1">
      <alignment horizontal="right"/>
    </xf>
    <xf numFmtId="0" fontId="5" fillId="2" borderId="15" xfId="7" applyFont="1" applyFill="1" applyBorder="1" applyProtection="1"/>
    <xf numFmtId="169" fontId="44" fillId="2" borderId="13" xfId="4" applyNumberFormat="1" applyFont="1" applyFill="1" applyBorder="1" applyAlignment="1" applyProtection="1">
      <alignment horizontal="left"/>
    </xf>
    <xf numFmtId="169" fontId="44" fillId="2" borderId="0" xfId="4" applyNumberFormat="1" applyFont="1" applyFill="1" applyBorder="1" applyAlignment="1" applyProtection="1">
      <alignment horizontal="left"/>
    </xf>
    <xf numFmtId="41" fontId="16" fillId="2" borderId="15" xfId="4" applyNumberFormat="1" applyFont="1" applyFill="1" applyBorder="1" applyAlignment="1" applyProtection="1">
      <alignment horizontal="right"/>
    </xf>
    <xf numFmtId="43" fontId="2" fillId="3" borderId="0" xfId="4" applyFont="1" applyFill="1" applyBorder="1" applyAlignment="1" applyProtection="1">
      <alignment horizontal="right"/>
    </xf>
    <xf numFmtId="41" fontId="2" fillId="3" borderId="13" xfId="4" applyNumberFormat="1" applyFont="1" applyFill="1" applyBorder="1" applyAlignment="1" applyProtection="1">
      <alignment horizontal="right" indent="1"/>
    </xf>
    <xf numFmtId="43" fontId="2" fillId="3" borderId="15" xfId="4" applyFont="1" applyFill="1" applyBorder="1" applyAlignment="1" applyProtection="1">
      <alignment horizontal="right"/>
    </xf>
    <xf numFmtId="169" fontId="21" fillId="2" borderId="4" xfId="4" applyNumberFormat="1" applyFont="1" applyFill="1" applyBorder="1" applyAlignment="1" applyProtection="1">
      <alignment horizontal="right"/>
    </xf>
    <xf numFmtId="169" fontId="21" fillId="2" borderId="15" xfId="4" applyNumberFormat="1" applyFont="1" applyFill="1" applyBorder="1" applyAlignment="1" applyProtection="1">
      <alignment horizontal="right"/>
    </xf>
    <xf numFmtId="169" fontId="21" fillId="3" borderId="15" xfId="4" applyNumberFormat="1" applyFont="1" applyFill="1" applyBorder="1" applyAlignment="1" applyProtection="1">
      <alignment horizontal="right"/>
    </xf>
    <xf numFmtId="0" fontId="107" fillId="2" borderId="0" xfId="7" applyFont="1" applyFill="1" applyBorder="1" applyProtection="1"/>
    <xf numFmtId="169" fontId="16" fillId="2" borderId="15" xfId="4" applyNumberFormat="1" applyFont="1" applyFill="1" applyBorder="1" applyAlignment="1" applyProtection="1">
      <alignment horizontal="right"/>
    </xf>
    <xf numFmtId="169" fontId="16" fillId="2" borderId="15" xfId="4" applyNumberFormat="1" applyFont="1" applyFill="1" applyBorder="1" applyAlignment="1" applyProtection="1">
      <alignment horizontal="left"/>
    </xf>
    <xf numFmtId="41" fontId="5" fillId="2" borderId="15" xfId="14" quotePrefix="1" applyNumberFormat="1" applyFont="1" applyFill="1" applyBorder="1" applyAlignment="1" applyProtection="1">
      <alignment horizontal="right"/>
    </xf>
    <xf numFmtId="41" fontId="5" fillId="2" borderId="13" xfId="14" applyNumberFormat="1" applyFont="1" applyFill="1" applyBorder="1" applyAlignment="1" applyProtection="1">
      <alignment horizontal="right"/>
    </xf>
    <xf numFmtId="0" fontId="5" fillId="2" borderId="15" xfId="14" applyFont="1" applyFill="1" applyBorder="1" applyAlignment="1" applyProtection="1"/>
    <xf numFmtId="37" fontId="21" fillId="2" borderId="0" xfId="24" applyFont="1" applyFill="1" applyBorder="1" applyAlignment="1" applyProtection="1"/>
    <xf numFmtId="0" fontId="21" fillId="2" borderId="15" xfId="7" applyFont="1" applyFill="1" applyBorder="1" applyAlignment="1" applyProtection="1"/>
    <xf numFmtId="0" fontId="21" fillId="2" borderId="13" xfId="7" applyFont="1" applyFill="1" applyBorder="1" applyAlignment="1" applyProtection="1"/>
    <xf numFmtId="0" fontId="21" fillId="2" borderId="0" xfId="7" applyFont="1" applyFill="1" applyBorder="1" applyAlignment="1" applyProtection="1">
      <alignment horizontal="right"/>
    </xf>
    <xf numFmtId="169" fontId="21" fillId="2" borderId="0" xfId="4" applyNumberFormat="1" applyFont="1" applyFill="1" applyBorder="1" applyAlignment="1" applyProtection="1"/>
    <xf numFmtId="169" fontId="16" fillId="2" borderId="15" xfId="4" applyNumberFormat="1" applyFont="1" applyFill="1" applyBorder="1" applyAlignment="1" applyProtection="1"/>
    <xf numFmtId="169" fontId="21" fillId="2" borderId="4" xfId="4" applyNumberFormat="1" applyFont="1" applyFill="1" applyBorder="1" applyAlignment="1" applyProtection="1"/>
    <xf numFmtId="41" fontId="21" fillId="3" borderId="15" xfId="7" quotePrefix="1" applyNumberFormat="1" applyFont="1" applyFill="1" applyBorder="1" applyAlignment="1" applyProtection="1">
      <alignment horizontal="right"/>
    </xf>
    <xf numFmtId="41" fontId="21" fillId="3" borderId="0" xfId="7" applyNumberFormat="1" applyFont="1" applyFill="1" applyBorder="1" applyAlignment="1" applyProtection="1">
      <alignment horizontal="right"/>
    </xf>
    <xf numFmtId="41" fontId="21" fillId="3" borderId="15" xfId="4" applyNumberFormat="1" applyFont="1" applyFill="1" applyBorder="1" applyAlignment="1" applyProtection="1">
      <alignment horizontal="right"/>
    </xf>
    <xf numFmtId="41" fontId="5" fillId="3" borderId="15" xfId="7" quotePrefix="1" applyNumberFormat="1" applyFont="1" applyFill="1" applyBorder="1" applyAlignment="1" applyProtection="1">
      <alignment horizontal="right"/>
    </xf>
    <xf numFmtId="41" fontId="5" fillId="3" borderId="15" xfId="7" applyNumberFormat="1" applyFont="1" applyFill="1" applyBorder="1" applyAlignment="1" applyProtection="1">
      <alignment horizontal="right"/>
    </xf>
    <xf numFmtId="0" fontId="89" fillId="2" borderId="13" xfId="7" applyNumberFormat="1" applyFont="1" applyFill="1" applyBorder="1" applyAlignment="1" applyProtection="1">
      <alignment horizontal="left"/>
    </xf>
    <xf numFmtId="41" fontId="6" fillId="2" borderId="5" xfId="7" applyNumberFormat="1" applyFont="1" applyFill="1" applyBorder="1" applyAlignment="1" applyProtection="1">
      <alignment horizontal="right"/>
    </xf>
    <xf numFmtId="41" fontId="6" fillId="3" borderId="2" xfId="7" applyNumberFormat="1" applyFont="1" applyFill="1" applyBorder="1" applyAlignment="1" applyProtection="1">
      <alignment horizontal="right"/>
    </xf>
    <xf numFmtId="41" fontId="6" fillId="3" borderId="7" xfId="7" applyNumberFormat="1" applyFont="1" applyFill="1" applyBorder="1" applyAlignment="1" applyProtection="1">
      <alignment horizontal="right"/>
    </xf>
    <xf numFmtId="41" fontId="6" fillId="2" borderId="7" xfId="7" applyNumberFormat="1" applyFont="1" applyFill="1" applyBorder="1" applyAlignment="1" applyProtection="1">
      <alignment horizontal="right"/>
    </xf>
    <xf numFmtId="41" fontId="6" fillId="3" borderId="21" xfId="4" applyNumberFormat="1" applyFont="1" applyFill="1" applyBorder="1" applyAlignment="1" applyProtection="1">
      <alignment horizontal="right"/>
    </xf>
    <xf numFmtId="41" fontId="6" fillId="3" borderId="32" xfId="4" applyNumberFormat="1" applyFont="1" applyFill="1" applyBorder="1" applyAlignment="1" applyProtection="1">
      <alignment horizontal="right"/>
    </xf>
    <xf numFmtId="41" fontId="6" fillId="3" borderId="5" xfId="4" applyNumberFormat="1" applyFont="1" applyFill="1" applyBorder="1" applyAlignment="1" applyProtection="1">
      <alignment horizontal="right"/>
    </xf>
    <xf numFmtId="41" fontId="77" fillId="3" borderId="7" xfId="4" applyNumberFormat="1" applyFont="1" applyFill="1" applyBorder="1" applyAlignment="1" applyProtection="1">
      <alignment horizontal="right"/>
    </xf>
    <xf numFmtId="41" fontId="6" fillId="3" borderId="22" xfId="4" applyNumberFormat="1" applyFont="1" applyFill="1" applyBorder="1" applyAlignment="1" applyProtection="1">
      <alignment horizontal="right"/>
    </xf>
    <xf numFmtId="0" fontId="28" fillId="3" borderId="0" xfId="7" quotePrefix="1" applyFont="1" applyFill="1" applyBorder="1" applyAlignment="1" applyProtection="1">
      <alignment horizontal="left" vertical="top"/>
    </xf>
    <xf numFmtId="0" fontId="28" fillId="3" borderId="0" xfId="7" applyFont="1" applyFill="1" applyBorder="1" applyAlignment="1" applyProtection="1">
      <alignment horizontal="left" vertical="top"/>
    </xf>
    <xf numFmtId="0" fontId="28" fillId="4" borderId="0" xfId="7" applyFont="1" applyFill="1" applyBorder="1" applyAlignment="1" applyProtection="1">
      <alignment horizontal="left" vertical="top"/>
    </xf>
    <xf numFmtId="0" fontId="8" fillId="4" borderId="0" xfId="19" quotePrefix="1" applyNumberFormat="1" applyFont="1" applyFill="1" applyAlignment="1" applyProtection="1">
      <alignment horizontal="left"/>
    </xf>
    <xf numFmtId="169" fontId="12" fillId="4" borderId="4" xfId="4" quotePrefix="1" applyNumberFormat="1" applyFont="1" applyFill="1" applyBorder="1" applyAlignment="1" applyProtection="1">
      <alignment vertical="center"/>
    </xf>
    <xf numFmtId="169" fontId="12" fillId="4" borderId="0" xfId="4" quotePrefix="1" applyNumberFormat="1" applyFont="1" applyFill="1" applyBorder="1" applyAlignment="1" applyProtection="1">
      <alignment vertical="center"/>
    </xf>
    <xf numFmtId="41" fontId="2" fillId="4" borderId="9" xfId="7" applyNumberFormat="1" applyFont="1" applyFill="1" applyBorder="1" applyAlignment="1" applyProtection="1">
      <alignment horizontal="right"/>
    </xf>
    <xf numFmtId="41" fontId="2" fillId="4" borderId="13" xfId="7" applyNumberFormat="1" applyFont="1" applyFill="1" applyBorder="1" applyAlignment="1" applyProtection="1">
      <alignment horizontal="right"/>
    </xf>
    <xf numFmtId="41" fontId="2" fillId="4" borderId="9" xfId="4" applyNumberFormat="1" applyFont="1" applyFill="1" applyBorder="1" applyAlignment="1" applyProtection="1">
      <alignment horizontal="right"/>
    </xf>
    <xf numFmtId="41" fontId="2" fillId="4" borderId="0" xfId="7" applyNumberFormat="1" applyFont="1" applyFill="1" applyBorder="1" applyAlignment="1" applyProtection="1">
      <alignment horizontal="right"/>
    </xf>
    <xf numFmtId="169" fontId="2" fillId="4" borderId="4" xfId="4" applyNumberFormat="1" applyFont="1" applyFill="1" applyBorder="1" applyAlignment="1" applyProtection="1">
      <alignment horizontal="right"/>
    </xf>
    <xf numFmtId="41" fontId="2" fillId="4" borderId="4" xfId="7" applyNumberFormat="1" applyFont="1" applyFill="1" applyBorder="1" applyAlignment="1" applyProtection="1">
      <alignment horizontal="right"/>
    </xf>
    <xf numFmtId="0" fontId="2" fillId="4" borderId="0" xfId="7" applyFont="1" applyFill="1" applyBorder="1" applyAlignment="1" applyProtection="1">
      <alignment horizontal="right"/>
    </xf>
    <xf numFmtId="182" fontId="2" fillId="4" borderId="9" xfId="7" applyNumberFormat="1" applyFont="1" applyFill="1" applyBorder="1" applyAlignment="1" applyProtection="1">
      <alignment horizontal="right"/>
    </xf>
    <xf numFmtId="183" fontId="2" fillId="4" borderId="9" xfId="7" applyNumberFormat="1" applyFont="1" applyFill="1" applyBorder="1" applyAlignment="1" applyProtection="1">
      <alignment horizontal="right"/>
    </xf>
    <xf numFmtId="184" fontId="2" fillId="4" borderId="10" xfId="7" applyNumberFormat="1" applyFont="1" applyFill="1" applyBorder="1" applyAlignment="1" applyProtection="1">
      <alignment horizontal="right"/>
    </xf>
    <xf numFmtId="0" fontId="2" fillId="4" borderId="15" xfId="7" quotePrefix="1" applyFont="1" applyFill="1" applyBorder="1" applyAlignment="1" applyProtection="1">
      <alignment horizontal="right"/>
    </xf>
    <xf numFmtId="174" fontId="2" fillId="4" borderId="9" xfId="7" applyNumberFormat="1" applyFont="1" applyFill="1" applyBorder="1" applyAlignment="1" applyProtection="1">
      <alignment horizontal="right"/>
    </xf>
    <xf numFmtId="174" fontId="2" fillId="4" borderId="18" xfId="4" quotePrefix="1" applyNumberFormat="1" applyFont="1" applyFill="1" applyBorder="1" applyAlignment="1" applyProtection="1">
      <alignment horizontal="right"/>
    </xf>
    <xf numFmtId="175" fontId="2" fillId="4" borderId="0" xfId="7" quotePrefix="1" applyNumberFormat="1" applyFont="1" applyFill="1" applyBorder="1" applyAlignment="1" applyProtection="1">
      <alignment horizontal="right"/>
    </xf>
    <xf numFmtId="0" fontId="2" fillId="4" borderId="15" xfId="7" applyFont="1" applyFill="1" applyBorder="1" applyAlignment="1" applyProtection="1">
      <alignment horizontal="right"/>
    </xf>
    <xf numFmtId="43" fontId="2" fillId="4" borderId="17" xfId="7" applyNumberFormat="1" applyFont="1" applyFill="1" applyBorder="1" applyAlignment="1" applyProtection="1">
      <alignment horizontal="right"/>
    </xf>
    <xf numFmtId="41" fontId="12" fillId="4" borderId="13" xfId="7" applyNumberFormat="1" applyFont="1" applyFill="1" applyBorder="1" applyAlignment="1" applyProtection="1">
      <alignment horizontal="right"/>
    </xf>
    <xf numFmtId="0" fontId="12" fillId="4" borderId="13" xfId="7" applyFont="1" applyFill="1" applyBorder="1" applyAlignment="1" applyProtection="1"/>
    <xf numFmtId="41" fontId="12" fillId="4" borderId="4" xfId="4" applyNumberFormat="1" applyFont="1" applyFill="1" applyBorder="1" applyAlignment="1" applyProtection="1">
      <alignment horizontal="right"/>
    </xf>
    <xf numFmtId="41" fontId="12" fillId="4" borderId="0" xfId="4" applyNumberFormat="1" applyFont="1" applyFill="1" applyBorder="1" applyAlignment="1" applyProtection="1">
      <alignment horizontal="right"/>
    </xf>
    <xf numFmtId="41" fontId="12" fillId="4" borderId="9" xfId="4" applyNumberFormat="1" applyFont="1" applyFill="1" applyBorder="1" applyAlignment="1" applyProtection="1">
      <alignment horizontal="right"/>
    </xf>
    <xf numFmtId="41" fontId="12" fillId="4" borderId="10" xfId="4" applyNumberFormat="1" applyFont="1" applyFill="1" applyBorder="1" applyAlignment="1" applyProtection="1">
      <alignment horizontal="right"/>
    </xf>
    <xf numFmtId="41" fontId="12" fillId="4" borderId="13" xfId="4" applyNumberFormat="1" applyFont="1" applyFill="1" applyBorder="1" applyAlignment="1" applyProtection="1">
      <alignment horizontal="right"/>
    </xf>
    <xf numFmtId="41" fontId="16" fillId="4" borderId="9" xfId="4" applyNumberFormat="1" applyFont="1" applyFill="1" applyBorder="1" applyAlignment="1" applyProtection="1">
      <alignment horizontal="right"/>
    </xf>
    <xf numFmtId="41" fontId="16" fillId="4" borderId="4" xfId="4" applyNumberFormat="1" applyFont="1" applyFill="1" applyBorder="1" applyAlignment="1" applyProtection="1">
      <alignment horizontal="right"/>
    </xf>
    <xf numFmtId="41" fontId="16" fillId="4" borderId="15" xfId="4" applyNumberFormat="1" applyFont="1" applyFill="1" applyBorder="1" applyAlignment="1" applyProtection="1">
      <alignment horizontal="right"/>
    </xf>
    <xf numFmtId="41" fontId="16" fillId="4" borderId="17" xfId="4" applyNumberFormat="1" applyFont="1" applyFill="1" applyBorder="1" applyAlignment="1" applyProtection="1">
      <alignment horizontal="right"/>
    </xf>
    <xf numFmtId="41" fontId="16" fillId="4" borderId="18" xfId="4" applyNumberFormat="1" applyFont="1" applyFill="1" applyBorder="1" applyAlignment="1" applyProtection="1">
      <alignment horizontal="right"/>
    </xf>
    <xf numFmtId="169" fontId="16" fillId="4" borderId="15" xfId="4" applyNumberFormat="1" applyFont="1" applyFill="1" applyBorder="1" applyAlignment="1" applyProtection="1"/>
    <xf numFmtId="41" fontId="16" fillId="4" borderId="0" xfId="4" applyNumberFormat="1" applyFont="1" applyFill="1" applyBorder="1" applyAlignment="1" applyProtection="1">
      <alignment horizontal="right"/>
    </xf>
    <xf numFmtId="41" fontId="16" fillId="4" borderId="10" xfId="4" applyNumberFormat="1" applyFont="1" applyFill="1" applyBorder="1" applyAlignment="1" applyProtection="1">
      <alignment horizontal="right"/>
    </xf>
    <xf numFmtId="41" fontId="16" fillId="4" borderId="13" xfId="4" applyNumberFormat="1" applyFont="1" applyFill="1" applyBorder="1" applyAlignment="1" applyProtection="1">
      <alignment horizontal="right"/>
    </xf>
    <xf numFmtId="0" fontId="16" fillId="4" borderId="0" xfId="7" applyFont="1" applyFill="1" applyBorder="1" applyAlignment="1" applyProtection="1">
      <alignment horizontal="right"/>
    </xf>
    <xf numFmtId="0" fontId="100" fillId="4" borderId="0" xfId="7" applyFill="1" applyProtection="1"/>
    <xf numFmtId="41" fontId="16" fillId="4" borderId="8" xfId="14" applyNumberFormat="1" applyFont="1" applyFill="1" applyBorder="1" applyAlignment="1" applyProtection="1">
      <alignment horizontal="right"/>
    </xf>
    <xf numFmtId="0" fontId="16" fillId="4" borderId="1" xfId="14" applyFont="1" applyFill="1" applyBorder="1" applyAlignment="1" applyProtection="1">
      <alignment horizontal="right"/>
    </xf>
    <xf numFmtId="0" fontId="16" fillId="4" borderId="6" xfId="14" applyFont="1" applyFill="1" applyBorder="1" applyAlignment="1" applyProtection="1">
      <alignment horizontal="right"/>
    </xf>
    <xf numFmtId="41" fontId="2" fillId="4" borderId="0" xfId="14" applyNumberFormat="1" applyFont="1" applyFill="1" applyBorder="1" applyAlignment="1" applyProtection="1">
      <alignment horizontal="right"/>
    </xf>
    <xf numFmtId="41" fontId="16" fillId="4" borderId="11" xfId="14" applyNumberFormat="1" applyFont="1" applyFill="1" applyBorder="1" applyAlignment="1" applyProtection="1">
      <alignment horizontal="right"/>
    </xf>
    <xf numFmtId="41" fontId="16" fillId="4" borderId="12" xfId="14" applyNumberFormat="1" applyFont="1" applyFill="1" applyBorder="1" applyAlignment="1" applyProtection="1">
      <alignment horizontal="right"/>
    </xf>
    <xf numFmtId="0" fontId="2" fillId="4" borderId="0" xfId="14" applyFont="1" applyFill="1" applyBorder="1" applyProtection="1"/>
    <xf numFmtId="0" fontId="2" fillId="4" borderId="0" xfId="14" applyFont="1" applyFill="1" applyBorder="1" applyAlignment="1" applyProtection="1">
      <alignment horizontal="right"/>
    </xf>
    <xf numFmtId="0" fontId="44" fillId="4" borderId="6" xfId="14" applyFont="1" applyFill="1" applyBorder="1" applyAlignment="1" applyProtection="1">
      <alignment horizontal="right"/>
    </xf>
    <xf numFmtId="41" fontId="16" fillId="4" borderId="12" xfId="1" applyNumberFormat="1" applyFont="1" applyFill="1" applyBorder="1" applyAlignment="1" applyProtection="1">
      <alignment horizontal="right"/>
    </xf>
    <xf numFmtId="41" fontId="21" fillId="4" borderId="1" xfId="7" applyNumberFormat="1" applyFont="1" applyFill="1" applyBorder="1" applyAlignment="1" applyProtection="1">
      <alignment horizontal="right"/>
    </xf>
    <xf numFmtId="0" fontId="6" fillId="4" borderId="4" xfId="14" applyFont="1" applyFill="1" applyBorder="1" applyAlignment="1" applyProtection="1"/>
    <xf numFmtId="41" fontId="6" fillId="4" borderId="0" xfId="4" applyNumberFormat="1" applyFont="1" applyFill="1" applyBorder="1" applyAlignment="1" applyProtection="1">
      <alignment horizontal="right"/>
    </xf>
    <xf numFmtId="41" fontId="5" fillId="4" borderId="13" xfId="4" applyNumberFormat="1" applyFont="1" applyFill="1" applyBorder="1" applyAlignment="1" applyProtection="1">
      <alignment horizontal="right"/>
    </xf>
    <xf numFmtId="41" fontId="5" fillId="4" borderId="15" xfId="4" applyNumberFormat="1" applyFont="1" applyFill="1" applyBorder="1" applyAlignment="1" applyProtection="1">
      <alignment horizontal="right"/>
    </xf>
    <xf numFmtId="0" fontId="12" fillId="3" borderId="10" xfId="7" applyFont="1" applyFill="1" applyBorder="1" applyAlignment="1" applyProtection="1">
      <alignment horizontal="left"/>
    </xf>
    <xf numFmtId="0" fontId="6" fillId="7" borderId="10" xfId="7" applyFont="1" applyFill="1" applyBorder="1" applyAlignment="1" applyProtection="1"/>
    <xf numFmtId="171" fontId="16" fillId="4" borderId="38" xfId="14" applyNumberFormat="1" applyFont="1" applyFill="1" applyBorder="1" applyAlignment="1" applyProtection="1">
      <alignment horizontal="right"/>
    </xf>
    <xf numFmtId="178" fontId="16" fillId="4" borderId="8" xfId="4" applyNumberFormat="1" applyFont="1" applyFill="1" applyBorder="1" applyAlignment="1" applyProtection="1">
      <alignment horizontal="right"/>
    </xf>
    <xf numFmtId="178" fontId="16" fillId="4" borderId="6" xfId="4" applyNumberFormat="1" applyFont="1" applyFill="1" applyBorder="1" applyAlignment="1" applyProtection="1">
      <alignment horizontal="right"/>
    </xf>
    <xf numFmtId="171" fontId="16" fillId="4" borderId="8" xfId="14" applyNumberFormat="1" applyFont="1" applyFill="1" applyBorder="1" applyAlignment="1" applyProtection="1">
      <alignment horizontal="right"/>
    </xf>
    <xf numFmtId="178" fontId="16" fillId="4" borderId="12" xfId="4" applyNumberFormat="1" applyFont="1" applyFill="1" applyBorder="1" applyAlignment="1" applyProtection="1">
      <alignment horizontal="right"/>
    </xf>
    <xf numFmtId="0" fontId="3" fillId="2" borderId="0" xfId="14" applyFont="1" applyFill="1" applyBorder="1" applyAlignment="1" applyProtection="1">
      <alignment horizontal="center"/>
    </xf>
    <xf numFmtId="37" fontId="0" fillId="0" borderId="0" xfId="34" applyFont="1" applyFill="1" applyProtection="1"/>
    <xf numFmtId="0" fontId="109" fillId="3" borderId="0" xfId="0" applyFont="1" applyFill="1" applyAlignment="1"/>
    <xf numFmtId="41" fontId="2" fillId="0" borderId="4" xfId="4" applyNumberFormat="1" applyFont="1" applyFill="1" applyBorder="1" applyAlignment="1" applyProtection="1">
      <alignment horizontal="right"/>
    </xf>
    <xf numFmtId="169" fontId="2" fillId="0" borderId="5" xfId="4" applyNumberFormat="1" applyFont="1" applyFill="1" applyBorder="1" applyAlignment="1" applyProtection="1"/>
    <xf numFmtId="0" fontId="12" fillId="0" borderId="0" xfId="7" applyFont="1" applyFill="1" applyBorder="1" applyAlignment="1" applyProtection="1"/>
    <xf numFmtId="37" fontId="21" fillId="0" borderId="0" xfId="4" applyNumberFormat="1" applyFont="1" applyFill="1" applyBorder="1" applyAlignment="1" applyProtection="1"/>
    <xf numFmtId="37" fontId="12" fillId="0" borderId="0" xfId="4" applyNumberFormat="1" applyFont="1" applyFill="1" applyBorder="1" applyAlignment="1" applyProtection="1"/>
    <xf numFmtId="38" fontId="12" fillId="0" borderId="0" xfId="4" applyNumberFormat="1" applyFont="1" applyFill="1" applyBorder="1" applyAlignment="1" applyProtection="1"/>
    <xf numFmtId="0" fontId="21" fillId="0" borderId="0" xfId="7" applyFont="1" applyFill="1" applyAlignment="1" applyProtection="1"/>
    <xf numFmtId="0" fontId="12" fillId="0" borderId="0" xfId="7" applyFont="1" applyFill="1" applyAlignment="1" applyProtection="1"/>
    <xf numFmtId="0" fontId="2" fillId="0" borderId="10" xfId="7" applyFont="1" applyFill="1" applyBorder="1" applyAlignment="1" applyProtection="1">
      <alignment horizontal="left" indent="1"/>
    </xf>
    <xf numFmtId="0" fontId="2" fillId="0" borderId="10" xfId="7" applyFont="1" applyFill="1" applyBorder="1" applyAlignment="1" applyProtection="1"/>
    <xf numFmtId="0" fontId="6" fillId="0" borderId="10" xfId="7" applyFont="1" applyFill="1" applyBorder="1" applyAlignment="1" applyProtection="1">
      <alignment horizontal="left" indent="2"/>
    </xf>
    <xf numFmtId="0" fontId="6" fillId="0" borderId="10" xfId="7" applyFont="1" applyFill="1" applyBorder="1" applyAlignment="1" applyProtection="1"/>
    <xf numFmtId="0" fontId="6" fillId="0" borderId="0" xfId="7" applyFont="1" applyFill="1" applyBorder="1" applyAlignment="1" applyProtection="1">
      <alignment horizontal="left" indent="2"/>
    </xf>
    <xf numFmtId="0" fontId="6" fillId="0" borderId="0" xfId="7" applyFont="1" applyFill="1" applyBorder="1" applyAlignment="1" applyProtection="1"/>
    <xf numFmtId="0" fontId="6" fillId="0" borderId="0" xfId="7" applyFont="1" applyFill="1" applyBorder="1" applyProtection="1"/>
    <xf numFmtId="0" fontId="6" fillId="0" borderId="9" xfId="7" applyFont="1" applyFill="1" applyBorder="1" applyAlignment="1" applyProtection="1">
      <alignment horizontal="left" indent="2"/>
    </xf>
    <xf numFmtId="0" fontId="6" fillId="0" borderId="9" xfId="7" applyFont="1" applyFill="1" applyBorder="1" applyAlignment="1" applyProtection="1"/>
    <xf numFmtId="0" fontId="12" fillId="0" borderId="9" xfId="7" applyFont="1" applyFill="1" applyBorder="1" applyAlignment="1" applyProtection="1">
      <alignment horizontal="left" indent="3"/>
    </xf>
    <xf numFmtId="0" fontId="12" fillId="0" borderId="9" xfId="7" applyFont="1" applyFill="1" applyBorder="1" applyAlignment="1" applyProtection="1"/>
    <xf numFmtId="0" fontId="12" fillId="0" borderId="10" xfId="7" applyFont="1" applyFill="1" applyBorder="1" applyAlignment="1" applyProtection="1">
      <alignment horizontal="left" indent="2"/>
    </xf>
    <xf numFmtId="0" fontId="21" fillId="0" borderId="0" xfId="7" applyFont="1" applyFill="1" applyBorder="1" applyAlignment="1" applyProtection="1"/>
    <xf numFmtId="0" fontId="2" fillId="0" borderId="10" xfId="7" applyFont="1" applyFill="1" applyBorder="1" applyAlignment="1" applyProtection="1">
      <alignment horizontal="left" indent="3"/>
    </xf>
    <xf numFmtId="0" fontId="12" fillId="0" borderId="10" xfId="7" applyFont="1" applyFill="1" applyBorder="1" applyAlignment="1" applyProtection="1">
      <alignment horizontal="left"/>
    </xf>
    <xf numFmtId="0" fontId="6" fillId="0" borderId="9" xfId="7" applyFont="1" applyFill="1" applyBorder="1" applyAlignment="1" applyProtection="1">
      <alignment horizontal="left" indent="3"/>
    </xf>
    <xf numFmtId="0" fontId="6" fillId="0" borderId="10" xfId="7" applyFont="1" applyFill="1" applyBorder="1" applyAlignment="1" applyProtection="1">
      <alignment horizontal="left" indent="3"/>
    </xf>
    <xf numFmtId="49" fontId="8" fillId="0" borderId="0" xfId="8" applyNumberFormat="1" applyFont="1" applyFill="1" applyBorder="1" applyAlignment="1" applyProtection="1">
      <alignment horizontal="left" vertical="top"/>
    </xf>
    <xf numFmtId="41" fontId="21" fillId="4" borderId="2" xfId="7" applyNumberFormat="1" applyFont="1" applyFill="1" applyBorder="1" applyAlignment="1" applyProtection="1">
      <alignment horizontal="right"/>
    </xf>
    <xf numFmtId="41" fontId="21" fillId="4" borderId="0" xfId="7" applyNumberFormat="1" applyFont="1" applyFill="1" applyBorder="1" applyAlignment="1" applyProtection="1">
      <alignment horizontal="right"/>
    </xf>
    <xf numFmtId="41" fontId="12" fillId="4" borderId="1" xfId="7" applyNumberFormat="1" applyFont="1" applyFill="1" applyBorder="1" applyAlignment="1" applyProtection="1">
      <alignment horizontal="right"/>
    </xf>
    <xf numFmtId="41" fontId="21" fillId="4" borderId="15" xfId="7" quotePrefix="1" applyNumberFormat="1" applyFont="1" applyFill="1" applyBorder="1" applyAlignment="1" applyProtection="1">
      <alignment horizontal="right"/>
    </xf>
    <xf numFmtId="41" fontId="12" fillId="4" borderId="15" xfId="7" quotePrefix="1" applyNumberFormat="1" applyFont="1" applyFill="1" applyBorder="1" applyAlignment="1" applyProtection="1">
      <alignment horizontal="right"/>
    </xf>
    <xf numFmtId="177" fontId="12" fillId="4" borderId="2" xfId="7" quotePrefix="1" applyNumberFormat="1" applyFont="1" applyFill="1" applyBorder="1" applyAlignment="1" applyProtection="1">
      <alignment horizontal="right"/>
    </xf>
    <xf numFmtId="0" fontId="22" fillId="4" borderId="0" xfId="7" applyFont="1" applyFill="1" applyBorder="1" applyAlignment="1" applyProtection="1">
      <alignment horizontal="left"/>
    </xf>
    <xf numFmtId="41" fontId="21" fillId="4" borderId="12" xfId="7" applyNumberFormat="1" applyFont="1" applyFill="1" applyBorder="1" applyAlignment="1" applyProtection="1">
      <alignment horizontal="right"/>
    </xf>
    <xf numFmtId="41" fontId="12" fillId="4" borderId="14" xfId="7" quotePrefix="1" applyNumberFormat="1" applyFont="1" applyFill="1" applyBorder="1" applyAlignment="1" applyProtection="1">
      <alignment horizontal="right"/>
    </xf>
    <xf numFmtId="41" fontId="12" fillId="4" borderId="0" xfId="7" applyNumberFormat="1" applyFont="1" applyFill="1" applyBorder="1" applyAlignment="1" applyProtection="1">
      <alignment horizontal="right"/>
    </xf>
    <xf numFmtId="41" fontId="12" fillId="4" borderId="12" xfId="7" applyNumberFormat="1" applyFont="1" applyFill="1" applyBorder="1" applyAlignment="1" applyProtection="1">
      <alignment horizontal="right"/>
    </xf>
    <xf numFmtId="41" fontId="21" fillId="4" borderId="13" xfId="7" applyNumberFormat="1" applyFont="1" applyFill="1" applyBorder="1" applyAlignment="1" applyProtection="1">
      <alignment horizontal="right"/>
    </xf>
    <xf numFmtId="0" fontId="12" fillId="4" borderId="14" xfId="7" quotePrefix="1" applyFont="1" applyFill="1" applyBorder="1" applyAlignment="1" applyProtection="1">
      <alignment horizontal="right"/>
    </xf>
    <xf numFmtId="0" fontId="51" fillId="4" borderId="0" xfId="7" applyFont="1" applyFill="1" applyBorder="1" applyAlignment="1" applyProtection="1">
      <alignment horizontal="left"/>
    </xf>
    <xf numFmtId="41" fontId="47" fillId="4" borderId="0" xfId="7" applyNumberFormat="1" applyFont="1" applyFill="1" applyBorder="1" applyAlignment="1" applyProtection="1">
      <alignment horizontal="right"/>
    </xf>
    <xf numFmtId="0" fontId="51" fillId="4" borderId="4" xfId="7" applyFont="1" applyFill="1" applyBorder="1" applyProtection="1"/>
    <xf numFmtId="0" fontId="47" fillId="4" borderId="4" xfId="7" applyFont="1" applyFill="1" applyBorder="1" applyProtection="1"/>
    <xf numFmtId="0" fontId="47" fillId="4" borderId="0" xfId="7" applyFont="1" applyFill="1" applyBorder="1" applyProtection="1"/>
    <xf numFmtId="0" fontId="47" fillId="4" borderId="0" xfId="7" applyFont="1" applyFill="1" applyBorder="1" applyAlignment="1" applyProtection="1">
      <alignment horizontal="right"/>
    </xf>
    <xf numFmtId="41" fontId="12" fillId="4" borderId="1" xfId="4" applyNumberFormat="1" applyFont="1" applyFill="1" applyBorder="1" applyAlignment="1" applyProtection="1">
      <alignment horizontal="right"/>
    </xf>
    <xf numFmtId="41" fontId="12" fillId="4" borderId="15" xfId="4" applyNumberFormat="1" applyFont="1" applyFill="1" applyBorder="1" applyAlignment="1" applyProtection="1">
      <alignment horizontal="right"/>
    </xf>
    <xf numFmtId="41" fontId="12" fillId="4" borderId="2" xfId="7" applyNumberFormat="1" applyFont="1" applyFill="1" applyBorder="1" applyAlignment="1" applyProtection="1">
      <alignment horizontal="right"/>
    </xf>
    <xf numFmtId="169" fontId="21" fillId="4" borderId="15" xfId="4" applyNumberFormat="1" applyFont="1" applyFill="1" applyBorder="1" applyAlignment="1" applyProtection="1"/>
    <xf numFmtId="169" fontId="12" fillId="4" borderId="15" xfId="4" applyNumberFormat="1" applyFont="1" applyFill="1" applyBorder="1" applyAlignment="1" applyProtection="1"/>
    <xf numFmtId="0" fontId="12" fillId="4" borderId="2" xfId="7" applyFont="1" applyFill="1" applyBorder="1" applyProtection="1"/>
    <xf numFmtId="0" fontId="21" fillId="4" borderId="0" xfId="7" applyFont="1" applyFill="1" applyAlignment="1" applyProtection="1">
      <alignment horizontal="left"/>
    </xf>
    <xf numFmtId="0" fontId="21" fillId="4" borderId="0" xfId="7" applyFont="1" applyFill="1" applyBorder="1" applyAlignment="1" applyProtection="1"/>
    <xf numFmtId="41" fontId="12" fillId="4" borderId="6" xfId="4" applyNumberFormat="1" applyFont="1" applyFill="1" applyBorder="1" applyAlignment="1" applyProtection="1">
      <alignment horizontal="right"/>
    </xf>
    <xf numFmtId="41" fontId="12" fillId="4" borderId="7" xfId="7" applyNumberFormat="1" applyFont="1" applyFill="1" applyBorder="1" applyAlignment="1" applyProtection="1">
      <alignment horizontal="right"/>
    </xf>
    <xf numFmtId="169" fontId="21" fillId="4" borderId="0" xfId="4" applyNumberFormat="1" applyFont="1" applyFill="1" applyBorder="1" applyAlignment="1" applyProtection="1"/>
    <xf numFmtId="169" fontId="12" fillId="4" borderId="0" xfId="4" applyNumberFormat="1" applyFont="1" applyFill="1" applyBorder="1" applyAlignment="1" applyProtection="1"/>
    <xf numFmtId="0" fontId="12" fillId="4" borderId="7" xfId="7" applyFont="1" applyFill="1" applyBorder="1" applyProtection="1"/>
    <xf numFmtId="0" fontId="12" fillId="4" borderId="9" xfId="7" applyFont="1" applyFill="1" applyBorder="1" applyAlignment="1" applyProtection="1">
      <alignment horizontal="left" indent="2"/>
    </xf>
    <xf numFmtId="0" fontId="12" fillId="4" borderId="9" xfId="7" applyFont="1" applyFill="1" applyBorder="1" applyAlignment="1" applyProtection="1"/>
    <xf numFmtId="41" fontId="73" fillId="4" borderId="7" xfId="4" applyNumberFormat="1" applyFont="1" applyFill="1" applyBorder="1" applyAlignment="1" applyProtection="1">
      <alignment horizontal="right"/>
    </xf>
    <xf numFmtId="41" fontId="73" fillId="4" borderId="0" xfId="4" applyNumberFormat="1" applyFont="1" applyFill="1" applyBorder="1" applyAlignment="1" applyProtection="1">
      <alignment horizontal="right"/>
    </xf>
    <xf numFmtId="41" fontId="12" fillId="4" borderId="8" xfId="4" applyNumberFormat="1" applyFont="1" applyFill="1" applyBorder="1" applyAlignment="1" applyProtection="1">
      <alignment horizontal="right"/>
    </xf>
    <xf numFmtId="164" fontId="73" fillId="4" borderId="7" xfId="7" applyNumberFormat="1" applyFont="1" applyFill="1" applyBorder="1" applyProtection="1"/>
    <xf numFmtId="41" fontId="73" fillId="4" borderId="14" xfId="4" applyNumberFormat="1" applyFont="1" applyFill="1" applyBorder="1" applyAlignment="1" applyProtection="1">
      <alignment horizontal="right"/>
    </xf>
    <xf numFmtId="41" fontId="12" fillId="4" borderId="12" xfId="4" applyNumberFormat="1" applyFont="1" applyFill="1" applyBorder="1" applyAlignment="1" applyProtection="1">
      <alignment horizontal="right"/>
    </xf>
    <xf numFmtId="41" fontId="73" fillId="4" borderId="14" xfId="7" applyNumberFormat="1" applyFont="1" applyFill="1" applyBorder="1" applyAlignment="1" applyProtection="1">
      <alignment horizontal="right"/>
    </xf>
    <xf numFmtId="41" fontId="73" fillId="4" borderId="7" xfId="7" applyNumberFormat="1" applyFont="1" applyFill="1" applyBorder="1" applyAlignment="1" applyProtection="1">
      <alignment horizontal="right"/>
    </xf>
    <xf numFmtId="0" fontId="12" fillId="4" borderId="0" xfId="7" applyFont="1" applyFill="1" applyBorder="1" applyAlignment="1" applyProtection="1">
      <alignment horizontal="left" indent="2"/>
    </xf>
    <xf numFmtId="0" fontId="12" fillId="4" borderId="0" xfId="7" applyFont="1" applyFill="1" applyBorder="1" applyAlignment="1" applyProtection="1"/>
    <xf numFmtId="0" fontId="21" fillId="4" borderId="0" xfId="7" applyFont="1" applyFill="1" applyBorder="1" applyProtection="1"/>
    <xf numFmtId="41" fontId="73" fillId="4" borderId="5" xfId="4" applyNumberFormat="1" applyFont="1" applyFill="1" applyBorder="1" applyAlignment="1" applyProtection="1">
      <alignment horizontal="right"/>
    </xf>
    <xf numFmtId="41" fontId="12" fillId="4" borderId="3" xfId="4" applyNumberFormat="1" applyFont="1" applyFill="1" applyBorder="1" applyAlignment="1" applyProtection="1">
      <alignment horizontal="right"/>
    </xf>
    <xf numFmtId="0" fontId="73" fillId="4" borderId="5" xfId="7" applyFont="1" applyFill="1" applyBorder="1" applyProtection="1"/>
    <xf numFmtId="0" fontId="73" fillId="4" borderId="7" xfId="7" applyFont="1" applyFill="1" applyBorder="1" applyProtection="1"/>
    <xf numFmtId="0" fontId="21" fillId="4" borderId="0" xfId="7" applyFont="1" applyFill="1" applyBorder="1" applyAlignment="1" applyProtection="1">
      <alignment horizontal="left"/>
    </xf>
    <xf numFmtId="164" fontId="73" fillId="4" borderId="5" xfId="7" applyNumberFormat="1" applyFont="1" applyFill="1" applyBorder="1" applyProtection="1"/>
    <xf numFmtId="0" fontId="8" fillId="4" borderId="0" xfId="7" quotePrefix="1" applyFont="1" applyFill="1" applyBorder="1" applyAlignment="1" applyProtection="1">
      <alignment vertical="top"/>
    </xf>
    <xf numFmtId="41" fontId="6" fillId="4" borderId="3" xfId="8" applyNumberFormat="1" applyFont="1" applyFill="1" applyBorder="1" applyAlignment="1" applyProtection="1">
      <alignment horizontal="right"/>
    </xf>
    <xf numFmtId="41" fontId="6" fillId="4" borderId="4" xfId="8" applyNumberFormat="1" applyFont="1" applyFill="1" applyBorder="1" applyAlignment="1" applyProtection="1">
      <alignment horizontal="right"/>
    </xf>
    <xf numFmtId="41" fontId="5" fillId="4" borderId="4" xfId="8" applyNumberFormat="1" applyFont="1" applyFill="1" applyBorder="1" applyAlignment="1" applyProtection="1">
      <alignment horizontal="right"/>
    </xf>
    <xf numFmtId="0" fontId="6" fillId="4" borderId="5" xfId="9" applyFont="1" applyFill="1" applyBorder="1" applyProtection="1"/>
    <xf numFmtId="0" fontId="0" fillId="4" borderId="0" xfId="10" applyFont="1" applyFill="1" applyAlignment="1" applyProtection="1">
      <alignment horizontal="center"/>
    </xf>
    <xf numFmtId="37" fontId="6" fillId="4" borderId="0" xfId="8" applyFont="1" applyFill="1" applyBorder="1" applyProtection="1"/>
    <xf numFmtId="0" fontId="6" fillId="4" borderId="0" xfId="10" applyFont="1" applyFill="1" applyBorder="1" applyProtection="1"/>
    <xf numFmtId="41" fontId="5" fillId="4" borderId="15" xfId="8" applyNumberFormat="1" applyFont="1" applyFill="1" applyBorder="1" applyAlignment="1" applyProtection="1">
      <alignment horizontal="right"/>
    </xf>
    <xf numFmtId="0" fontId="6" fillId="4" borderId="15" xfId="9" applyFont="1" applyFill="1" applyBorder="1" applyProtection="1"/>
    <xf numFmtId="37" fontId="3" fillId="4" borderId="0" xfId="8" applyFont="1" applyFill="1" applyBorder="1" applyAlignment="1" applyProtection="1">
      <alignment horizontal="left"/>
    </xf>
    <xf numFmtId="37" fontId="4" fillId="4" borderId="0" xfId="8" applyFont="1" applyFill="1" applyBorder="1" applyAlignment="1" applyProtection="1">
      <alignment horizontal="left"/>
    </xf>
    <xf numFmtId="41" fontId="6" fillId="4" borderId="13" xfId="4" applyNumberFormat="1" applyFont="1" applyFill="1" applyBorder="1" applyAlignment="1" applyProtection="1">
      <alignment horizontal="right"/>
    </xf>
    <xf numFmtId="0" fontId="6" fillId="4" borderId="13" xfId="9" applyFont="1" applyFill="1" applyBorder="1" applyProtection="1"/>
    <xf numFmtId="41" fontId="6" fillId="4" borderId="15" xfId="4" applyNumberFormat="1" applyFont="1" applyFill="1" applyBorder="1" applyAlignment="1" applyProtection="1">
      <alignment horizontal="right"/>
    </xf>
    <xf numFmtId="0" fontId="6" fillId="4" borderId="7" xfId="9" applyFont="1" applyFill="1" applyBorder="1" applyProtection="1"/>
    <xf numFmtId="41" fontId="6" fillId="4" borderId="10" xfId="4" applyNumberFormat="1" applyFont="1" applyFill="1" applyBorder="1" applyAlignment="1" applyProtection="1">
      <alignment horizontal="right"/>
    </xf>
    <xf numFmtId="41" fontId="6" fillId="4" borderId="18" xfId="4" applyNumberFormat="1" applyFont="1" applyFill="1" applyBorder="1" applyAlignment="1" applyProtection="1">
      <alignment horizontal="right"/>
    </xf>
    <xf numFmtId="41" fontId="6" fillId="4" borderId="4" xfId="4" quotePrefix="1" applyNumberFormat="1" applyFont="1" applyFill="1" applyBorder="1" applyAlignment="1" applyProtection="1">
      <alignment horizontal="right"/>
    </xf>
    <xf numFmtId="37" fontId="0" fillId="4" borderId="0" xfId="23" applyFont="1" applyFill="1" applyAlignment="1" applyProtection="1"/>
    <xf numFmtId="37" fontId="13" fillId="4" borderId="0" xfId="23" applyFont="1" applyFill="1" applyAlignment="1" applyProtection="1">
      <alignment horizontal="center"/>
    </xf>
    <xf numFmtId="37" fontId="14" fillId="4" borderId="0" xfId="23" applyFont="1" applyFill="1" applyAlignment="1" applyProtection="1"/>
    <xf numFmtId="37" fontId="14" fillId="4" borderId="0" xfId="23" applyFont="1" applyFill="1" applyBorder="1" applyAlignment="1" applyProtection="1"/>
    <xf numFmtId="41" fontId="21" fillId="4" borderId="3" xfId="9" applyNumberFormat="1" applyFont="1" applyFill="1" applyBorder="1" applyAlignment="1" applyProtection="1">
      <alignment horizontal="right"/>
    </xf>
    <xf numFmtId="41" fontId="12" fillId="4" borderId="4" xfId="9" applyNumberFormat="1" applyFont="1" applyFill="1" applyBorder="1" applyAlignment="1" applyProtection="1">
      <alignment horizontal="right"/>
    </xf>
    <xf numFmtId="0" fontId="12" fillId="4" borderId="5" xfId="9" applyFont="1" applyFill="1" applyBorder="1" applyAlignment="1" applyProtection="1">
      <alignment horizontal="right"/>
    </xf>
    <xf numFmtId="0" fontId="12" fillId="4" borderId="6" xfId="9" quotePrefix="1" applyFont="1" applyFill="1" applyBorder="1" applyAlignment="1" applyProtection="1">
      <alignment horizontal="right"/>
    </xf>
    <xf numFmtId="0" fontId="48" fillId="4" borderId="0" xfId="9" quotePrefix="1" applyFont="1" applyFill="1" applyBorder="1" applyAlignment="1" applyProtection="1">
      <alignment horizontal="left"/>
    </xf>
    <xf numFmtId="0" fontId="12" fillId="4" borderId="4" xfId="9" applyFont="1" applyFill="1" applyBorder="1" applyAlignment="1" applyProtection="1"/>
    <xf numFmtId="0" fontId="12" fillId="4" borderId="0" xfId="9" quotePrefix="1" applyFont="1" applyFill="1" applyBorder="1" applyAlignment="1" applyProtection="1">
      <alignment horizontal="right"/>
    </xf>
    <xf numFmtId="0" fontId="12" fillId="4" borderId="7" xfId="9" quotePrefix="1" applyFont="1" applyFill="1" applyBorder="1" applyAlignment="1" applyProtection="1">
      <alignment horizontal="right"/>
    </xf>
    <xf numFmtId="169" fontId="12" fillId="4" borderId="7" xfId="4" applyNumberFormat="1" applyFont="1" applyFill="1" applyBorder="1" applyAlignment="1" applyProtection="1"/>
    <xf numFmtId="169" fontId="12" fillId="4" borderId="6" xfId="4" applyNumberFormat="1" applyFont="1" applyFill="1" applyBorder="1" applyAlignment="1" applyProtection="1"/>
    <xf numFmtId="0" fontId="12" fillId="4" borderId="10" xfId="9" applyFont="1" applyFill="1" applyBorder="1" applyAlignment="1" applyProtection="1">
      <alignment horizontal="left" indent="1"/>
    </xf>
    <xf numFmtId="0" fontId="12" fillId="4" borderId="10" xfId="9" applyFont="1" applyFill="1" applyBorder="1" applyAlignment="1" applyProtection="1"/>
    <xf numFmtId="175" fontId="12" fillId="4" borderId="7" xfId="4" applyNumberFormat="1" applyFont="1" applyFill="1" applyBorder="1" applyAlignment="1" applyProtection="1"/>
    <xf numFmtId="41" fontId="12" fillId="4" borderId="17" xfId="4" applyNumberFormat="1" applyFont="1" applyFill="1" applyBorder="1" applyAlignment="1" applyProtection="1">
      <alignment horizontal="right"/>
    </xf>
    <xf numFmtId="169" fontId="12" fillId="4" borderId="14" xfId="4" applyNumberFormat="1" applyFont="1" applyFill="1" applyBorder="1" applyAlignment="1" applyProtection="1"/>
    <xf numFmtId="0" fontId="12" fillId="4" borderId="0" xfId="9" quotePrefix="1" applyFont="1" applyFill="1" applyBorder="1" applyAlignment="1" applyProtection="1"/>
    <xf numFmtId="169" fontId="12" fillId="4" borderId="4" xfId="4" applyNumberFormat="1" applyFont="1" applyFill="1" applyBorder="1" applyAlignment="1" applyProtection="1"/>
    <xf numFmtId="169" fontId="12" fillId="4" borderId="2" xfId="4" applyNumberFormat="1" applyFont="1" applyFill="1" applyBorder="1" applyAlignment="1" applyProtection="1"/>
    <xf numFmtId="175" fontId="12" fillId="4" borderId="22" xfId="4" applyNumberFormat="1" applyFont="1" applyFill="1" applyBorder="1" applyAlignment="1" applyProtection="1"/>
    <xf numFmtId="169" fontId="12" fillId="4" borderId="5" xfId="4" applyNumberFormat="1" applyFont="1" applyFill="1" applyBorder="1" applyAlignment="1" applyProtection="1"/>
    <xf numFmtId="41" fontId="12" fillId="4" borderId="0" xfId="4" quotePrefix="1" applyNumberFormat="1" applyFont="1" applyFill="1" applyBorder="1" applyAlignment="1" applyProtection="1">
      <alignment horizontal="right"/>
    </xf>
    <xf numFmtId="169" fontId="12" fillId="4" borderId="7" xfId="4" quotePrefix="1" applyNumberFormat="1" applyFont="1" applyFill="1" applyBorder="1" applyAlignment="1" applyProtection="1">
      <alignment horizontal="right"/>
    </xf>
    <xf numFmtId="169" fontId="12" fillId="4" borderId="6" xfId="4" quotePrefix="1" applyNumberFormat="1" applyFont="1" applyFill="1" applyBorder="1" applyAlignment="1" applyProtection="1">
      <alignment horizontal="right"/>
    </xf>
    <xf numFmtId="0" fontId="8" fillId="4" borderId="0" xfId="9" applyFont="1" applyFill="1" applyAlignment="1" applyProtection="1">
      <alignment horizontal="left"/>
    </xf>
    <xf numFmtId="0" fontId="9" fillId="4" borderId="0" xfId="9" applyFont="1" applyFill="1" applyAlignment="1" applyProtection="1"/>
    <xf numFmtId="37" fontId="50" fillId="4" borderId="0" xfId="23" applyFont="1" applyFill="1" applyAlignment="1" applyProtection="1"/>
    <xf numFmtId="37" fontId="9" fillId="4" borderId="0" xfId="23" applyFont="1" applyFill="1" applyAlignment="1" applyProtection="1"/>
    <xf numFmtId="41" fontId="12" fillId="4" borderId="7" xfId="4" applyNumberFormat="1" applyFont="1" applyFill="1" applyBorder="1" applyAlignment="1" applyProtection="1">
      <alignment horizontal="right"/>
    </xf>
    <xf numFmtId="164" fontId="12" fillId="4" borderId="7" xfId="7" applyNumberFormat="1" applyFont="1" applyFill="1" applyBorder="1" applyAlignment="1" applyProtection="1"/>
    <xf numFmtId="0" fontId="21" fillId="4" borderId="9" xfId="7" applyFont="1" applyFill="1" applyBorder="1" applyAlignment="1" applyProtection="1">
      <alignment horizontal="left" indent="1"/>
    </xf>
    <xf numFmtId="41" fontId="12" fillId="4" borderId="5" xfId="4" applyNumberFormat="1" applyFont="1" applyFill="1" applyBorder="1" applyAlignment="1" applyProtection="1">
      <alignment horizontal="right"/>
    </xf>
    <xf numFmtId="41" fontId="12" fillId="4" borderId="14" xfId="4" applyNumberFormat="1" applyFont="1" applyFill="1" applyBorder="1" applyAlignment="1" applyProtection="1">
      <alignment horizontal="right"/>
    </xf>
    <xf numFmtId="169" fontId="12" fillId="4" borderId="14" xfId="7" applyNumberFormat="1" applyFont="1" applyFill="1" applyBorder="1" applyAlignment="1" applyProtection="1"/>
    <xf numFmtId="41" fontId="12" fillId="4" borderId="2" xfId="4" applyNumberFormat="1" applyFont="1" applyFill="1" applyBorder="1" applyAlignment="1" applyProtection="1">
      <alignment horizontal="right"/>
    </xf>
    <xf numFmtId="0" fontId="2" fillId="4" borderId="2" xfId="7" applyFont="1" applyFill="1" applyBorder="1" applyAlignment="1" applyProtection="1"/>
    <xf numFmtId="0" fontId="12" fillId="4" borderId="9" xfId="7" applyFont="1" applyFill="1" applyBorder="1" applyAlignment="1" applyProtection="1">
      <alignment horizontal="left" indent="1"/>
    </xf>
    <xf numFmtId="169" fontId="12" fillId="4" borderId="7" xfId="7" applyNumberFormat="1" applyFont="1" applyFill="1" applyBorder="1" applyAlignment="1" applyProtection="1"/>
    <xf numFmtId="41" fontId="12" fillId="4" borderId="18" xfId="4" applyNumberFormat="1" applyFont="1" applyFill="1" applyBorder="1" applyAlignment="1" applyProtection="1">
      <alignment horizontal="right"/>
    </xf>
    <xf numFmtId="41" fontId="12" fillId="4" borderId="20" xfId="4" applyNumberFormat="1" applyFont="1" applyFill="1" applyBorder="1" applyAlignment="1" applyProtection="1">
      <alignment horizontal="right"/>
    </xf>
    <xf numFmtId="169" fontId="12" fillId="4" borderId="5" xfId="7" applyNumberFormat="1" applyFont="1" applyFill="1" applyBorder="1" applyAlignment="1" applyProtection="1"/>
    <xf numFmtId="0" fontId="8" fillId="4" borderId="0" xfId="7" applyFont="1" applyFill="1" applyBorder="1" applyAlignment="1" applyProtection="1">
      <alignment horizontal="left"/>
    </xf>
    <xf numFmtId="0" fontId="9" fillId="4" borderId="0" xfId="7" applyFont="1" applyFill="1" applyBorder="1" applyAlignment="1" applyProtection="1">
      <alignment horizontal="left"/>
    </xf>
    <xf numFmtId="37" fontId="0" fillId="4" borderId="0" xfId="20" applyFont="1" applyFill="1" applyProtection="1"/>
    <xf numFmtId="37" fontId="13" fillId="4" borderId="0" xfId="20" applyFont="1" applyFill="1" applyAlignment="1" applyProtection="1">
      <alignment horizontal="center"/>
    </xf>
    <xf numFmtId="37" fontId="14" fillId="4" borderId="0" xfId="20" applyFont="1" applyFill="1" applyProtection="1"/>
    <xf numFmtId="37" fontId="11" fillId="4" borderId="0" xfId="20" applyFont="1" applyFill="1" applyProtection="1"/>
    <xf numFmtId="0" fontId="2" fillId="4" borderId="9" xfId="7" applyFont="1" applyFill="1" applyBorder="1" applyAlignment="1" applyProtection="1">
      <alignment horizontal="left" indent="1"/>
    </xf>
    <xf numFmtId="41" fontId="2" fillId="4" borderId="7" xfId="4" applyNumberFormat="1" applyFont="1" applyFill="1" applyBorder="1" applyAlignment="1" applyProtection="1">
      <alignment horizontal="right"/>
    </xf>
    <xf numFmtId="41" fontId="2" fillId="4" borderId="0" xfId="4" applyNumberFormat="1" applyFont="1" applyFill="1" applyBorder="1" applyAlignment="1" applyProtection="1">
      <alignment horizontal="right"/>
    </xf>
    <xf numFmtId="41" fontId="2" fillId="4" borderId="8" xfId="4" applyNumberFormat="1" applyFont="1" applyFill="1" applyBorder="1" applyAlignment="1" applyProtection="1">
      <alignment horizontal="right"/>
    </xf>
    <xf numFmtId="169" fontId="2" fillId="4" borderId="7" xfId="4" applyNumberFormat="1" applyFont="1" applyFill="1" applyBorder="1" applyAlignment="1" applyProtection="1"/>
    <xf numFmtId="37" fontId="2" fillId="4" borderId="0" xfId="20" applyFont="1" applyFill="1" applyProtection="1"/>
    <xf numFmtId="0" fontId="2" fillId="4" borderId="0" xfId="7" applyFont="1" applyFill="1" applyBorder="1" applyAlignment="1" applyProtection="1">
      <alignment horizontal="left" indent="1"/>
    </xf>
    <xf numFmtId="0" fontId="2" fillId="4" borderId="10" xfId="7" applyFont="1" applyFill="1" applyBorder="1" applyAlignment="1" applyProtection="1"/>
    <xf numFmtId="0" fontId="2" fillId="4" borderId="10" xfId="7" applyFont="1" applyFill="1" applyBorder="1" applyAlignment="1" applyProtection="1">
      <alignment horizontal="left" indent="1"/>
    </xf>
    <xf numFmtId="41" fontId="2" fillId="4" borderId="20" xfId="4" applyNumberFormat="1" applyFont="1" applyFill="1" applyBorder="1" applyAlignment="1" applyProtection="1">
      <alignment horizontal="right"/>
    </xf>
    <xf numFmtId="41" fontId="2" fillId="4" borderId="18" xfId="4" applyNumberFormat="1" applyFont="1" applyFill="1" applyBorder="1" applyAlignment="1" applyProtection="1">
      <alignment horizontal="right"/>
    </xf>
    <xf numFmtId="164" fontId="16" fillId="4" borderId="10" xfId="7" applyNumberFormat="1" applyFont="1" applyFill="1" applyBorder="1" applyAlignment="1" applyProtection="1">
      <alignment horizontal="left" indent="1"/>
    </xf>
    <xf numFmtId="41" fontId="2" fillId="4" borderId="4" xfId="4" applyNumberFormat="1" applyFont="1" applyFill="1" applyBorder="1" applyAlignment="1" applyProtection="1">
      <alignment horizontal="right"/>
    </xf>
    <xf numFmtId="41" fontId="2" fillId="4" borderId="5" xfId="4" applyNumberFormat="1" applyFont="1" applyFill="1" applyBorder="1" applyAlignment="1" applyProtection="1">
      <alignment horizontal="right"/>
    </xf>
    <xf numFmtId="41" fontId="2" fillId="4" borderId="3" xfId="4" applyNumberFormat="1" applyFont="1" applyFill="1" applyBorder="1" applyAlignment="1" applyProtection="1">
      <alignment horizontal="right"/>
    </xf>
    <xf numFmtId="169" fontId="2" fillId="4" borderId="5" xfId="4" applyNumberFormat="1" applyFont="1" applyFill="1" applyBorder="1" applyAlignment="1" applyProtection="1"/>
    <xf numFmtId="41" fontId="2" fillId="4" borderId="15" xfId="4" applyNumberFormat="1" applyFont="1" applyFill="1" applyBorder="1" applyAlignment="1" applyProtection="1">
      <alignment horizontal="right"/>
    </xf>
    <xf numFmtId="41" fontId="2" fillId="4" borderId="1" xfId="4" applyNumberFormat="1" applyFont="1" applyFill="1" applyBorder="1" applyAlignment="1" applyProtection="1">
      <alignment horizontal="right"/>
    </xf>
    <xf numFmtId="41" fontId="2" fillId="4" borderId="6" xfId="4" applyNumberFormat="1" applyFont="1" applyFill="1" applyBorder="1" applyAlignment="1" applyProtection="1">
      <alignment horizontal="right"/>
    </xf>
    <xf numFmtId="41" fontId="2" fillId="4" borderId="10" xfId="4" applyNumberFormat="1" applyFont="1" applyFill="1" applyBorder="1" applyAlignment="1" applyProtection="1">
      <alignment horizontal="right"/>
    </xf>
    <xf numFmtId="41" fontId="2" fillId="4" borderId="11" xfId="4" applyNumberFormat="1" applyFont="1" applyFill="1" applyBorder="1" applyAlignment="1" applyProtection="1">
      <alignment horizontal="right"/>
    </xf>
    <xf numFmtId="0" fontId="2" fillId="4" borderId="10" xfId="7" applyFont="1" applyFill="1" applyBorder="1" applyAlignment="1" applyProtection="1">
      <alignment wrapText="1"/>
    </xf>
    <xf numFmtId="41" fontId="2" fillId="4" borderId="2" xfId="4" applyNumberFormat="1" applyFont="1" applyFill="1" applyBorder="1" applyAlignment="1" applyProtection="1">
      <alignment horizontal="right"/>
    </xf>
    <xf numFmtId="169" fontId="2" fillId="4" borderId="2" xfId="4" applyNumberFormat="1" applyFont="1" applyFill="1" applyBorder="1" applyAlignment="1" applyProtection="1"/>
    <xf numFmtId="41" fontId="42" fillId="4" borderId="7" xfId="4" applyNumberFormat="1" applyFont="1" applyFill="1" applyBorder="1" applyAlignment="1" applyProtection="1">
      <alignment horizontal="left"/>
    </xf>
    <xf numFmtId="169" fontId="42" fillId="4" borderId="7" xfId="4" applyNumberFormat="1" applyFont="1" applyFill="1" applyBorder="1" applyAlignment="1" applyProtection="1">
      <alignment horizontal="left"/>
    </xf>
    <xf numFmtId="41" fontId="2" fillId="4" borderId="17" xfId="4" applyNumberFormat="1" applyFont="1" applyFill="1" applyBorder="1" applyAlignment="1" applyProtection="1">
      <alignment horizontal="right"/>
    </xf>
    <xf numFmtId="41" fontId="2" fillId="4" borderId="13" xfId="4" applyNumberFormat="1" applyFont="1" applyFill="1" applyBorder="1" applyAlignment="1" applyProtection="1">
      <alignment horizontal="right"/>
    </xf>
    <xf numFmtId="41" fontId="42" fillId="4" borderId="14" xfId="4" applyNumberFormat="1" applyFont="1" applyFill="1" applyBorder="1" applyAlignment="1" applyProtection="1">
      <alignment horizontal="left"/>
    </xf>
    <xf numFmtId="41" fontId="2" fillId="4" borderId="12" xfId="4" applyNumberFormat="1" applyFont="1" applyFill="1" applyBorder="1" applyAlignment="1" applyProtection="1">
      <alignment horizontal="right"/>
    </xf>
    <xf numFmtId="169" fontId="42" fillId="4" borderId="14" xfId="4" applyNumberFormat="1" applyFont="1" applyFill="1" applyBorder="1" applyAlignment="1" applyProtection="1">
      <alignment horizontal="left"/>
    </xf>
    <xf numFmtId="0" fontId="2" fillId="4" borderId="18" xfId="7" applyFont="1" applyFill="1" applyBorder="1" applyAlignment="1" applyProtection="1"/>
    <xf numFmtId="0" fontId="2" fillId="4" borderId="0" xfId="7" applyFont="1" applyFill="1" applyBorder="1" applyAlignment="1" applyProtection="1">
      <alignment horizontal="left" indent="2"/>
    </xf>
    <xf numFmtId="0" fontId="2" fillId="4" borderId="0" xfId="7" applyFont="1" applyFill="1" applyBorder="1" applyAlignment="1" applyProtection="1"/>
    <xf numFmtId="169" fontId="2" fillId="4" borderId="7" xfId="4" applyNumberFormat="1" applyFont="1" applyFill="1" applyBorder="1" applyAlignment="1" applyProtection="1">
      <alignment horizontal="right"/>
    </xf>
    <xf numFmtId="0" fontId="2" fillId="4" borderId="10" xfId="7" applyFont="1" applyFill="1" applyBorder="1" applyAlignment="1" applyProtection="1">
      <alignment horizontal="left" indent="2"/>
    </xf>
    <xf numFmtId="0" fontId="99" fillId="4" borderId="9" xfId="4" quotePrefix="1" applyNumberFormat="1" applyFont="1" applyFill="1" applyBorder="1" applyAlignment="1" applyProtection="1">
      <alignment horizontal="left"/>
    </xf>
    <xf numFmtId="0" fontId="99" fillId="4" borderId="0" xfId="4" quotePrefix="1" applyNumberFormat="1" applyFont="1" applyFill="1" applyBorder="1" applyAlignment="1" applyProtection="1">
      <alignment horizontal="left"/>
    </xf>
    <xf numFmtId="0" fontId="16" fillId="4" borderId="10" xfId="7" applyFont="1" applyFill="1" applyBorder="1" applyAlignment="1" applyProtection="1">
      <alignment horizontal="left" indent="1"/>
    </xf>
    <xf numFmtId="37" fontId="7" fillId="4" borderId="0" xfId="20" applyFont="1" applyFill="1" applyProtection="1"/>
    <xf numFmtId="37" fontId="31" fillId="4" borderId="0" xfId="20" applyFont="1" applyFill="1" applyAlignment="1" applyProtection="1">
      <alignment horizontal="center"/>
    </xf>
    <xf numFmtId="37" fontId="32" fillId="4" borderId="0" xfId="20" applyFont="1" applyFill="1" applyProtection="1"/>
    <xf numFmtId="37" fontId="32" fillId="4" borderId="0" xfId="20" applyFont="1" applyFill="1" applyBorder="1" applyProtection="1"/>
    <xf numFmtId="37" fontId="33" fillId="4" borderId="0" xfId="20" applyFont="1" applyFill="1" applyProtection="1"/>
    <xf numFmtId="37" fontId="9" fillId="4" borderId="0" xfId="20" applyFont="1" applyFill="1" applyProtection="1"/>
    <xf numFmtId="0" fontId="12" fillId="4" borderId="10" xfId="7" applyFont="1" applyFill="1" applyBorder="1" applyAlignment="1" applyProtection="1">
      <alignment horizontal="left" indent="2"/>
    </xf>
    <xf numFmtId="0" fontId="12" fillId="4" borderId="10" xfId="7" applyFont="1" applyFill="1" applyBorder="1" applyAlignment="1" applyProtection="1"/>
    <xf numFmtId="41" fontId="12" fillId="4" borderId="11" xfId="4" applyNumberFormat="1" applyFont="1" applyFill="1" applyBorder="1" applyAlignment="1" applyProtection="1">
      <alignment horizontal="right"/>
    </xf>
    <xf numFmtId="37" fontId="0" fillId="4" borderId="0" xfId="32" applyFont="1" applyFill="1" applyProtection="1"/>
    <xf numFmtId="41" fontId="73" fillId="4" borderId="7" xfId="4" quotePrefix="1" applyNumberFormat="1" applyFont="1" applyFill="1" applyBorder="1" applyAlignment="1" applyProtection="1">
      <alignment horizontal="right"/>
    </xf>
    <xf numFmtId="41" fontId="73" fillId="4" borderId="0" xfId="4" quotePrefix="1" applyNumberFormat="1" applyFont="1" applyFill="1" applyBorder="1" applyAlignment="1" applyProtection="1">
      <alignment horizontal="right"/>
    </xf>
    <xf numFmtId="41" fontId="12" fillId="4" borderId="6" xfId="4" quotePrefix="1" applyNumberFormat="1" applyFont="1" applyFill="1" applyBorder="1" applyAlignment="1" applyProtection="1">
      <alignment horizontal="right"/>
    </xf>
    <xf numFmtId="41" fontId="12" fillId="4" borderId="4" xfId="4" quotePrefix="1" applyNumberFormat="1" applyFont="1" applyFill="1" applyBorder="1" applyAlignment="1" applyProtection="1">
      <alignment horizontal="right"/>
    </xf>
    <xf numFmtId="41" fontId="73" fillId="4" borderId="5" xfId="4" quotePrefix="1" applyNumberFormat="1" applyFont="1" applyFill="1" applyBorder="1" applyAlignment="1" applyProtection="1">
      <alignment horizontal="right"/>
    </xf>
    <xf numFmtId="41" fontId="12" fillId="4" borderId="3" xfId="4" quotePrefix="1" applyNumberFormat="1" applyFont="1" applyFill="1" applyBorder="1" applyAlignment="1" applyProtection="1">
      <alignment horizontal="right"/>
    </xf>
    <xf numFmtId="164" fontId="73" fillId="4" borderId="5" xfId="7" quotePrefix="1" applyNumberFormat="1" applyFont="1" applyFill="1" applyBorder="1" applyAlignment="1" applyProtection="1">
      <alignment horizontal="right"/>
    </xf>
    <xf numFmtId="37" fontId="47" fillId="4" borderId="0" xfId="32" applyFont="1" applyFill="1" applyProtection="1"/>
    <xf numFmtId="0" fontId="9" fillId="4" borderId="0" xfId="7" quotePrefix="1" applyFont="1" applyFill="1" applyBorder="1" applyAlignment="1" applyProtection="1"/>
    <xf numFmtId="37" fontId="13" fillId="4" borderId="0" xfId="32" applyFont="1" applyFill="1" applyAlignment="1" applyProtection="1">
      <alignment horizontal="center"/>
    </xf>
    <xf numFmtId="37" fontId="14" fillId="4" borderId="0" xfId="32" applyFont="1" applyFill="1" applyProtection="1"/>
    <xf numFmtId="0" fontId="35" fillId="4" borderId="0" xfId="7" quotePrefix="1" applyFont="1" applyFill="1" applyBorder="1" applyAlignment="1" applyProtection="1">
      <alignment horizontal="left" vertical="top"/>
    </xf>
    <xf numFmtId="0" fontId="2" fillId="4" borderId="4" xfId="7" applyFont="1" applyFill="1" applyBorder="1" applyAlignment="1" applyProtection="1">
      <alignment horizontal="right"/>
    </xf>
    <xf numFmtId="0" fontId="2" fillId="4" borderId="13" xfId="7" applyFont="1" applyFill="1" applyBorder="1" applyAlignment="1" applyProtection="1">
      <alignment horizontal="center"/>
    </xf>
    <xf numFmtId="0" fontId="16" fillId="4" borderId="13" xfId="7" applyFont="1" applyFill="1" applyBorder="1" applyAlignment="1" applyProtection="1">
      <alignment horizontal="center"/>
    </xf>
    <xf numFmtId="41" fontId="2" fillId="4" borderId="25" xfId="4" applyNumberFormat="1" applyFont="1" applyFill="1" applyBorder="1" applyAlignment="1" applyProtection="1">
      <alignment horizontal="right"/>
    </xf>
    <xf numFmtId="164" fontId="2" fillId="4" borderId="2" xfId="7" applyNumberFormat="1" applyFont="1" applyFill="1" applyBorder="1" applyProtection="1"/>
    <xf numFmtId="0" fontId="2" fillId="4" borderId="7" xfId="7" applyFont="1" applyFill="1" applyBorder="1" applyProtection="1"/>
    <xf numFmtId="0" fontId="2" fillId="4" borderId="5" xfId="7" applyFont="1" applyFill="1" applyBorder="1" applyProtection="1"/>
    <xf numFmtId="0" fontId="8" fillId="4" borderId="0" xfId="7" quotePrefix="1" applyFont="1" applyFill="1" applyAlignment="1" applyProtection="1">
      <alignment horizontal="left"/>
      <protection locked="0"/>
    </xf>
    <xf numFmtId="0" fontId="12" fillId="2" borderId="0" xfId="7" applyFont="1" applyFill="1" applyBorder="1" applyAlignment="1" applyProtection="1">
      <alignment horizontal="left"/>
    </xf>
    <xf numFmtId="41" fontId="12" fillId="4" borderId="9" xfId="4" quotePrefix="1" applyNumberFormat="1" applyFont="1" applyFill="1" applyBorder="1" applyAlignment="1" applyProtection="1">
      <alignment horizontal="right" vertical="center"/>
    </xf>
    <xf numFmtId="41" fontId="12" fillId="4" borderId="4" xfId="4" quotePrefix="1" applyNumberFormat="1" applyFont="1" applyFill="1" applyBorder="1" applyAlignment="1" applyProtection="1">
      <alignment horizontal="right" vertical="center"/>
    </xf>
    <xf numFmtId="174" fontId="12" fillId="4" borderId="9" xfId="4" quotePrefix="1" applyNumberFormat="1" applyFont="1" applyFill="1" applyBorder="1" applyAlignment="1" applyProtection="1">
      <alignment horizontal="right" vertical="center"/>
    </xf>
    <xf numFmtId="174" fontId="12" fillId="4" borderId="17" xfId="4" quotePrefix="1" applyNumberFormat="1" applyFont="1" applyFill="1" applyBorder="1" applyAlignment="1" applyProtection="1">
      <alignment horizontal="right" vertical="center"/>
    </xf>
    <xf numFmtId="41" fontId="12" fillId="4" borderId="0" xfId="4" quotePrefix="1" applyNumberFormat="1" applyFont="1" applyFill="1" applyBorder="1" applyAlignment="1" applyProtection="1">
      <alignment horizontal="right" vertical="center"/>
    </xf>
    <xf numFmtId="182" fontId="12" fillId="4" borderId="9" xfId="4" quotePrefix="1" applyNumberFormat="1" applyFont="1" applyFill="1" applyBorder="1" applyAlignment="1" applyProtection="1">
      <alignment horizontal="right" vertical="center"/>
    </xf>
    <xf numFmtId="182" fontId="12" fillId="4" borderId="17" xfId="4" quotePrefix="1" applyNumberFormat="1" applyFont="1" applyFill="1" applyBorder="1" applyAlignment="1" applyProtection="1">
      <alignment horizontal="right" vertical="center"/>
    </xf>
    <xf numFmtId="41" fontId="12" fillId="4" borderId="25" xfId="4" quotePrefix="1" applyNumberFormat="1" applyFont="1" applyFill="1" applyBorder="1" applyAlignment="1" applyProtection="1">
      <alignment horizontal="right" vertical="center"/>
    </xf>
    <xf numFmtId="183" fontId="2" fillId="4" borderId="10" xfId="7" applyNumberFormat="1" applyFont="1" applyFill="1" applyBorder="1" applyAlignment="1" applyProtection="1">
      <alignment horizontal="right"/>
    </xf>
    <xf numFmtId="41" fontId="2" fillId="4" borderId="9" xfId="14" applyNumberFormat="1" applyFont="1" applyFill="1" applyBorder="1" applyAlignment="1" applyProtection="1">
      <alignment horizontal="right"/>
    </xf>
    <xf numFmtId="41" fontId="2" fillId="4" borderId="17" xfId="14" applyNumberFormat="1" applyFont="1" applyFill="1" applyBorder="1" applyAlignment="1" applyProtection="1">
      <alignment horizontal="right"/>
    </xf>
    <xf numFmtId="0" fontId="2" fillId="4" borderId="15" xfId="14" applyFont="1" applyFill="1" applyBorder="1" applyAlignment="1" applyProtection="1">
      <alignment horizontal="right"/>
    </xf>
    <xf numFmtId="182" fontId="2" fillId="4" borderId="9" xfId="14" applyNumberFormat="1" applyFont="1" applyFill="1" applyBorder="1" applyAlignment="1" applyProtection="1">
      <alignment horizontal="right"/>
    </xf>
    <xf numFmtId="182" fontId="2" fillId="4" borderId="10" xfId="14" applyNumberFormat="1" applyFont="1" applyFill="1" applyBorder="1" applyAlignment="1" applyProtection="1">
      <alignment horizontal="right"/>
    </xf>
    <xf numFmtId="171" fontId="2" fillId="4" borderId="39" xfId="14" applyNumberFormat="1" applyFont="1" applyFill="1" applyBorder="1" applyAlignment="1" applyProtection="1">
      <alignment horizontal="right"/>
    </xf>
    <xf numFmtId="185" fontId="2" fillId="4" borderId="17" xfId="14" applyNumberFormat="1" applyFont="1" applyFill="1" applyBorder="1" applyAlignment="1" applyProtection="1">
      <alignment horizontal="right"/>
    </xf>
    <xf numFmtId="0" fontId="38" fillId="4" borderId="0" xfId="14" applyFont="1" applyFill="1" applyBorder="1" applyAlignment="1" applyProtection="1">
      <alignment horizontal="right"/>
    </xf>
    <xf numFmtId="41" fontId="2" fillId="4" borderId="13" xfId="14" applyNumberFormat="1" applyFont="1" applyFill="1" applyBorder="1" applyAlignment="1" applyProtection="1">
      <alignment horizontal="right"/>
    </xf>
    <xf numFmtId="41" fontId="12" fillId="4" borderId="25" xfId="4" applyNumberFormat="1" applyFont="1" applyFill="1" applyBorder="1" applyAlignment="1" applyProtection="1">
      <alignment horizontal="right"/>
    </xf>
    <xf numFmtId="0" fontId="16" fillId="2" borderId="0" xfId="7" applyFont="1" applyFill="1" applyBorder="1" applyAlignment="1" applyProtection="1">
      <alignment horizontal="left"/>
    </xf>
    <xf numFmtId="164" fontId="16" fillId="2" borderId="0" xfId="7" applyNumberFormat="1" applyFont="1" applyFill="1" applyBorder="1" applyAlignment="1" applyProtection="1"/>
    <xf numFmtId="37" fontId="6" fillId="0" borderId="0" xfId="29" applyFont="1" applyProtection="1"/>
    <xf numFmtId="0" fontId="6" fillId="5" borderId="0" xfId="7" applyFont="1" applyFill="1" applyBorder="1" applyAlignment="1" applyProtection="1">
      <alignment horizontal="left"/>
    </xf>
    <xf numFmtId="41" fontId="5" fillId="7" borderId="41" xfId="7" applyNumberFormat="1" applyFont="1" applyFill="1" applyBorder="1" applyAlignment="1" applyProtection="1">
      <alignment horizontal="right"/>
    </xf>
    <xf numFmtId="41" fontId="6" fillId="5" borderId="0" xfId="7" applyNumberFormat="1" applyFont="1" applyFill="1" applyBorder="1" applyAlignment="1" applyProtection="1">
      <alignment horizontal="right"/>
    </xf>
    <xf numFmtId="0" fontId="6" fillId="5" borderId="0" xfId="7" quotePrefix="1" applyFont="1" applyFill="1" applyBorder="1" applyAlignment="1" applyProtection="1">
      <alignment horizontal="right"/>
    </xf>
    <xf numFmtId="0" fontId="68" fillId="5" borderId="0" xfId="7" quotePrefix="1" applyFont="1" applyFill="1" applyBorder="1" applyAlignment="1" applyProtection="1">
      <alignment horizontal="left"/>
    </xf>
    <xf numFmtId="0" fontId="6" fillId="5" borderId="0" xfId="7" applyFont="1" applyFill="1" applyBorder="1" applyProtection="1"/>
    <xf numFmtId="0" fontId="5" fillId="5" borderId="7" xfId="7" applyFont="1" applyFill="1" applyBorder="1" applyAlignment="1" applyProtection="1">
      <alignment horizontal="left"/>
    </xf>
    <xf numFmtId="0" fontId="6" fillId="5" borderId="42" xfId="7" applyFont="1" applyFill="1" applyBorder="1" applyProtection="1"/>
    <xf numFmtId="0" fontId="6" fillId="5" borderId="0" xfId="7" applyFont="1" applyFill="1" applyBorder="1" applyAlignment="1" applyProtection="1">
      <alignment horizontal="left" indent="2"/>
    </xf>
    <xf numFmtId="0" fontId="6" fillId="5" borderId="44" xfId="7" applyFont="1" applyFill="1" applyBorder="1" applyAlignment="1" applyProtection="1">
      <alignment horizontal="left"/>
    </xf>
    <xf numFmtId="41" fontId="5" fillId="7" borderId="19" xfId="4" applyNumberFormat="1" applyFont="1" applyFill="1" applyBorder="1" applyAlignment="1" applyProtection="1">
      <alignment horizontal="right"/>
    </xf>
    <xf numFmtId="41" fontId="6" fillId="5" borderId="0" xfId="4" applyNumberFormat="1" applyFont="1" applyFill="1" applyBorder="1" applyAlignment="1" applyProtection="1">
      <alignment horizontal="right"/>
    </xf>
    <xf numFmtId="164" fontId="6" fillId="5" borderId="0" xfId="7" applyNumberFormat="1" applyFont="1" applyFill="1" applyBorder="1" applyProtection="1"/>
    <xf numFmtId="0" fontId="6" fillId="5" borderId="45" xfId="7" applyFont="1" applyFill="1" applyBorder="1" applyAlignment="1" applyProtection="1">
      <alignment horizontal="left" indent="2"/>
    </xf>
    <xf numFmtId="41" fontId="5" fillId="7" borderId="46" xfId="4" applyNumberFormat="1" applyFont="1" applyFill="1" applyBorder="1" applyAlignment="1" applyProtection="1">
      <alignment horizontal="right"/>
    </xf>
    <xf numFmtId="41" fontId="5" fillId="7" borderId="41" xfId="4" applyNumberFormat="1" applyFont="1" applyFill="1" applyBorder="1" applyAlignment="1" applyProtection="1">
      <alignment horizontal="right"/>
    </xf>
    <xf numFmtId="0" fontId="5" fillId="5" borderId="0" xfId="7" applyFont="1" applyFill="1" applyBorder="1" applyAlignment="1" applyProtection="1">
      <alignment horizontal="left"/>
    </xf>
    <xf numFmtId="0" fontId="6" fillId="5" borderId="47" xfId="7" applyFont="1" applyFill="1" applyBorder="1" applyAlignment="1" applyProtection="1"/>
    <xf numFmtId="0" fontId="6" fillId="5" borderId="48" xfId="7" applyFont="1" applyFill="1" applyBorder="1" applyAlignment="1" applyProtection="1">
      <alignment horizontal="left"/>
    </xf>
    <xf numFmtId="41" fontId="5" fillId="7" borderId="49" xfId="4" applyNumberFormat="1" applyFont="1" applyFill="1" applyBorder="1" applyAlignment="1" applyProtection="1">
      <alignment horizontal="right"/>
    </xf>
    <xf numFmtId="41" fontId="5" fillId="7" borderId="50" xfId="4" applyNumberFormat="1" applyFont="1" applyFill="1" applyBorder="1" applyAlignment="1" applyProtection="1">
      <alignment horizontal="right"/>
    </xf>
    <xf numFmtId="0" fontId="6" fillId="5" borderId="43" xfId="7" applyFont="1" applyFill="1" applyBorder="1" applyAlignment="1" applyProtection="1">
      <alignment horizontal="left" indent="2"/>
    </xf>
    <xf numFmtId="0" fontId="6" fillId="5" borderId="43" xfId="7" applyFont="1" applyFill="1" applyBorder="1" applyAlignment="1" applyProtection="1"/>
    <xf numFmtId="0" fontId="15" fillId="5" borderId="44" xfId="7" quotePrefix="1" applyFont="1" applyFill="1" applyBorder="1" applyAlignment="1" applyProtection="1">
      <alignment horizontal="left"/>
    </xf>
    <xf numFmtId="41" fontId="5" fillId="7" borderId="51" xfId="4" applyNumberFormat="1" applyFont="1" applyFill="1" applyBorder="1" applyAlignment="1" applyProtection="1">
      <alignment horizontal="right"/>
    </xf>
    <xf numFmtId="0" fontId="8" fillId="5" borderId="0" xfId="7" applyFont="1" applyFill="1" applyBorder="1" applyAlignment="1" applyProtection="1">
      <alignment horizontal="left"/>
    </xf>
    <xf numFmtId="37" fontId="111" fillId="0" borderId="0" xfId="29" applyFont="1" applyBorder="1" applyAlignment="1" applyProtection="1">
      <alignment horizontal="center"/>
    </xf>
    <xf numFmtId="41" fontId="6" fillId="4" borderId="9" xfId="4" applyNumberFormat="1" applyFont="1" applyFill="1" applyBorder="1" applyAlignment="1" applyProtection="1">
      <alignment horizontal="right"/>
    </xf>
    <xf numFmtId="41" fontId="6" fillId="4" borderId="4" xfId="4" applyNumberFormat="1" applyFont="1" applyFill="1" applyBorder="1" applyAlignment="1" applyProtection="1">
      <alignment horizontal="right"/>
    </xf>
    <xf numFmtId="43" fontId="2" fillId="4" borderId="0" xfId="4" applyFont="1" applyFill="1" applyBorder="1" applyAlignment="1" applyProtection="1">
      <alignment horizontal="right"/>
    </xf>
    <xf numFmtId="41" fontId="2" fillId="4" borderId="13" xfId="4" applyNumberFormat="1" applyFont="1" applyFill="1" applyBorder="1" applyAlignment="1" applyProtection="1">
      <alignment horizontal="right" indent="1"/>
    </xf>
    <xf numFmtId="41" fontId="2" fillId="4" borderId="4" xfId="4" applyNumberFormat="1" applyFont="1" applyFill="1" applyBorder="1" applyAlignment="1" applyProtection="1">
      <alignment horizontal="right" indent="1"/>
    </xf>
    <xf numFmtId="41" fontId="2" fillId="4" borderId="0" xfId="4" applyNumberFormat="1" applyFont="1" applyFill="1" applyBorder="1" applyAlignment="1" applyProtection="1">
      <alignment horizontal="right" indent="1"/>
    </xf>
    <xf numFmtId="43" fontId="2" fillId="4" borderId="15" xfId="4" applyFont="1" applyFill="1" applyBorder="1" applyAlignment="1" applyProtection="1">
      <alignment horizontal="right"/>
    </xf>
    <xf numFmtId="183" fontId="2" fillId="4" borderId="9" xfId="4" applyNumberFormat="1" applyFont="1" applyFill="1" applyBorder="1" applyAlignment="1" applyProtection="1">
      <alignment horizontal="right"/>
    </xf>
    <xf numFmtId="182" fontId="2" fillId="4" borderId="9" xfId="4" applyNumberFormat="1" applyFont="1" applyFill="1" applyBorder="1" applyAlignment="1" applyProtection="1">
      <alignment horizontal="right"/>
    </xf>
    <xf numFmtId="171" fontId="26" fillId="4" borderId="13" xfId="1" applyNumberFormat="1" applyFont="1" applyFill="1" applyBorder="1" applyAlignment="1" applyProtection="1"/>
    <xf numFmtId="41" fontId="12" fillId="4" borderId="31" xfId="4" applyNumberFormat="1" applyFont="1" applyFill="1" applyBorder="1" applyAlignment="1" applyProtection="1">
      <alignment horizontal="right"/>
    </xf>
    <xf numFmtId="171" fontId="26" fillId="4" borderId="15" xfId="1" applyNumberFormat="1" applyFont="1" applyFill="1" applyBorder="1" applyAlignment="1" applyProtection="1"/>
    <xf numFmtId="183" fontId="12" fillId="4" borderId="9" xfId="1" applyNumberFormat="1" applyFont="1" applyFill="1" applyBorder="1" applyAlignment="1" applyProtection="1">
      <alignment horizontal="right"/>
    </xf>
    <xf numFmtId="182" fontId="12" fillId="4" borderId="9" xfId="1" applyNumberFormat="1" applyFont="1" applyFill="1" applyBorder="1" applyAlignment="1" applyProtection="1">
      <alignment horizontal="right"/>
    </xf>
    <xf numFmtId="41" fontId="12" fillId="4" borderId="15" xfId="7" applyNumberFormat="1" applyFont="1" applyFill="1" applyBorder="1" applyAlignment="1" applyProtection="1">
      <alignment horizontal="right"/>
    </xf>
    <xf numFmtId="41" fontId="12" fillId="4" borderId="0" xfId="7" quotePrefix="1" applyNumberFormat="1" applyFont="1" applyFill="1" applyBorder="1" applyAlignment="1" applyProtection="1">
      <alignment horizontal="right"/>
    </xf>
    <xf numFmtId="169" fontId="12" fillId="4" borderId="4" xfId="4" applyNumberFormat="1" applyFont="1" applyFill="1" applyBorder="1" applyAlignment="1" applyProtection="1">
      <alignment horizontal="right"/>
    </xf>
    <xf numFmtId="169" fontId="12" fillId="4" borderId="1" xfId="4" applyNumberFormat="1" applyFont="1" applyFill="1" applyBorder="1" applyAlignment="1" applyProtection="1">
      <alignment horizontal="right"/>
    </xf>
    <xf numFmtId="169" fontId="12" fillId="3" borderId="14" xfId="4" applyNumberFormat="1" applyFont="1" applyFill="1" applyBorder="1" applyAlignment="1" applyProtection="1"/>
    <xf numFmtId="0" fontId="8" fillId="3" borderId="0" xfId="7" applyFont="1" applyFill="1" applyAlignment="1" applyProtection="1">
      <alignment horizontal="left" vertical="top"/>
    </xf>
    <xf numFmtId="0" fontId="2" fillId="3" borderId="9" xfId="7" applyFont="1" applyFill="1" applyBorder="1" applyAlignment="1" applyProtection="1"/>
    <xf numFmtId="171" fontId="2" fillId="3" borderId="7" xfId="1" applyNumberFormat="1" applyFont="1" applyFill="1" applyBorder="1" applyAlignment="1" applyProtection="1"/>
    <xf numFmtId="0" fontId="2" fillId="3" borderId="0" xfId="7" applyFont="1" applyFill="1" applyBorder="1" applyAlignment="1" applyProtection="1">
      <alignment horizontal="left" indent="3"/>
    </xf>
    <xf numFmtId="169" fontId="16" fillId="3" borderId="0" xfId="4" applyNumberFormat="1" applyFont="1" applyFill="1" applyBorder="1" applyAlignment="1" applyProtection="1"/>
    <xf numFmtId="169" fontId="2" fillId="3" borderId="0" xfId="4" applyNumberFormat="1" applyFont="1" applyFill="1" applyBorder="1" applyAlignment="1" applyProtection="1"/>
    <xf numFmtId="0" fontId="28" fillId="3" borderId="0" xfId="7" applyFont="1" applyFill="1" applyAlignment="1" applyProtection="1">
      <alignment horizontal="left" vertical="top"/>
    </xf>
    <xf numFmtId="37" fontId="0" fillId="3" borderId="0" xfId="17" applyFont="1" applyFill="1" applyAlignment="1" applyProtection="1">
      <alignment horizontal="right"/>
    </xf>
    <xf numFmtId="37" fontId="13" fillId="3" borderId="0" xfId="17" applyFont="1" applyFill="1" applyAlignment="1" applyProtection="1">
      <alignment horizontal="center"/>
    </xf>
    <xf numFmtId="37" fontId="14" fillId="3" borderId="0" xfId="17" applyFont="1" applyFill="1" applyProtection="1"/>
    <xf numFmtId="37" fontId="0" fillId="3" borderId="0" xfId="17" applyFont="1" applyFill="1" applyProtection="1"/>
    <xf numFmtId="37" fontId="11" fillId="3" borderId="0" xfId="17" applyFont="1" applyFill="1" applyProtection="1"/>
    <xf numFmtId="171" fontId="38" fillId="4" borderId="13" xfId="1" applyNumberFormat="1" applyFont="1" applyFill="1" applyBorder="1" applyAlignment="1" applyProtection="1"/>
    <xf numFmtId="41" fontId="2" fillId="4" borderId="31" xfId="4" applyNumberFormat="1" applyFont="1" applyFill="1" applyBorder="1" applyAlignment="1" applyProtection="1">
      <alignment horizontal="right"/>
    </xf>
    <xf numFmtId="171" fontId="38" fillId="4" borderId="15" xfId="1" applyNumberFormat="1" applyFont="1" applyFill="1" applyBorder="1" applyAlignment="1" applyProtection="1"/>
    <xf numFmtId="182" fontId="2" fillId="4" borderId="9" xfId="1" applyNumberFormat="1" applyFont="1" applyFill="1" applyBorder="1" applyAlignment="1" applyProtection="1">
      <alignment horizontal="right"/>
    </xf>
    <xf numFmtId="41" fontId="2" fillId="4" borderId="15" xfId="7" applyNumberFormat="1" applyFont="1" applyFill="1" applyBorder="1" applyAlignment="1" applyProtection="1">
      <alignment horizontal="right"/>
    </xf>
    <xf numFmtId="0" fontId="2" fillId="3" borderId="0" xfId="7" quotePrefix="1" applyFont="1" applyFill="1" applyBorder="1" applyAlignment="1" applyProtection="1">
      <alignment horizontal="left" indent="5"/>
    </xf>
    <xf numFmtId="0" fontId="2" fillId="3" borderId="0" xfId="7" applyFont="1" applyFill="1" applyAlignment="1" applyProtection="1">
      <alignment horizontal="right"/>
    </xf>
    <xf numFmtId="0" fontId="2" fillId="3" borderId="0" xfId="7" applyFont="1" applyFill="1" applyBorder="1" applyProtection="1"/>
    <xf numFmtId="0" fontId="16" fillId="3" borderId="0" xfId="7" applyFont="1" applyFill="1" applyProtection="1"/>
    <xf numFmtId="0" fontId="20" fillId="3" borderId="0" xfId="7" applyFont="1" applyFill="1" applyProtection="1"/>
    <xf numFmtId="37" fontId="0" fillId="3" borderId="0" xfId="18" applyFont="1" applyFill="1" applyAlignment="1" applyProtection="1">
      <alignment horizontal="right"/>
    </xf>
    <xf numFmtId="37" fontId="13" fillId="3" borderId="0" xfId="18" applyFont="1" applyFill="1" applyAlignment="1" applyProtection="1">
      <alignment horizontal="right"/>
    </xf>
    <xf numFmtId="37" fontId="14" fillId="3" borderId="0" xfId="18" applyFont="1" applyFill="1" applyProtection="1"/>
    <xf numFmtId="37" fontId="0" fillId="3" borderId="0" xfId="18" applyFont="1" applyFill="1" applyProtection="1"/>
    <xf numFmtId="37" fontId="0" fillId="3" borderId="0" xfId="18" applyFont="1" applyFill="1" applyBorder="1" applyProtection="1"/>
    <xf numFmtId="37" fontId="11" fillId="3" borderId="0" xfId="18" applyFont="1" applyFill="1" applyProtection="1"/>
    <xf numFmtId="41" fontId="2" fillId="4" borderId="0" xfId="7" quotePrefix="1" applyNumberFormat="1" applyFont="1" applyFill="1" applyBorder="1" applyAlignment="1" applyProtection="1">
      <alignment horizontal="right"/>
    </xf>
    <xf numFmtId="181" fontId="6" fillId="4" borderId="4" xfId="14" applyNumberFormat="1" applyFont="1" applyFill="1" applyBorder="1" applyAlignment="1" applyProtection="1">
      <alignment horizontal="right"/>
    </xf>
    <xf numFmtId="181" fontId="6" fillId="4" borderId="15" xfId="14" applyNumberFormat="1" applyFont="1" applyFill="1" applyBorder="1" applyAlignment="1" applyProtection="1">
      <alignment horizontal="right"/>
    </xf>
    <xf numFmtId="0" fontId="6" fillId="4" borderId="15" xfId="14" quotePrefix="1" applyFont="1" applyFill="1" applyBorder="1" applyAlignment="1" applyProtection="1">
      <alignment horizontal="left"/>
    </xf>
    <xf numFmtId="41" fontId="6" fillId="4" borderId="17" xfId="4" applyNumberFormat="1" applyFont="1" applyFill="1" applyBorder="1" applyAlignment="1" applyProtection="1">
      <alignment horizontal="right"/>
    </xf>
    <xf numFmtId="41" fontId="21" fillId="4" borderId="3" xfId="7" applyNumberFormat="1" applyFont="1" applyFill="1" applyBorder="1" applyAlignment="1" applyProtection="1">
      <alignment horizontal="right"/>
    </xf>
    <xf numFmtId="0" fontId="12" fillId="4" borderId="0" xfId="7" applyFont="1" applyFill="1" applyBorder="1" applyProtection="1"/>
    <xf numFmtId="0" fontId="2" fillId="3" borderId="10" xfId="7" applyFont="1" applyFill="1" applyBorder="1" applyAlignment="1" applyProtection="1">
      <alignment horizontal="left" indent="2"/>
    </xf>
    <xf numFmtId="0" fontId="2" fillId="3" borderId="10" xfId="7" applyFont="1" applyFill="1" applyBorder="1" applyAlignment="1" applyProtection="1"/>
    <xf numFmtId="169" fontId="16" fillId="3" borderId="14" xfId="4" applyNumberFormat="1" applyFont="1" applyFill="1" applyBorder="1" applyAlignment="1" applyProtection="1">
      <alignment horizontal="right"/>
    </xf>
    <xf numFmtId="169" fontId="16" fillId="3" borderId="7" xfId="4" applyNumberFormat="1" applyFont="1" applyFill="1" applyBorder="1" applyAlignment="1" applyProtection="1">
      <alignment horizontal="right"/>
    </xf>
    <xf numFmtId="0" fontId="2" fillId="3" borderId="10" xfId="7" applyFont="1" applyFill="1" applyBorder="1" applyAlignment="1" applyProtection="1">
      <alignment wrapText="1"/>
    </xf>
    <xf numFmtId="164" fontId="16" fillId="3" borderId="10" xfId="7" applyNumberFormat="1" applyFont="1" applyFill="1" applyBorder="1" applyAlignment="1" applyProtection="1"/>
    <xf numFmtId="169" fontId="2" fillId="3" borderId="2" xfId="4" applyNumberFormat="1" applyFont="1" applyFill="1" applyBorder="1" applyAlignment="1" applyProtection="1"/>
    <xf numFmtId="164" fontId="2" fillId="3" borderId="9" xfId="7" applyNumberFormat="1" applyFont="1" applyFill="1" applyBorder="1" applyAlignment="1" applyProtection="1">
      <alignment horizontal="left" indent="1"/>
    </xf>
    <xf numFmtId="169" fontId="42" fillId="3" borderId="7" xfId="4" applyNumberFormat="1" applyFont="1" applyFill="1" applyBorder="1" applyAlignment="1" applyProtection="1">
      <alignment horizontal="left"/>
    </xf>
    <xf numFmtId="169" fontId="42" fillId="3" borderId="14" xfId="4" applyNumberFormat="1" applyFont="1" applyFill="1" applyBorder="1" applyAlignment="1" applyProtection="1">
      <alignment horizontal="left"/>
    </xf>
    <xf numFmtId="164" fontId="2" fillId="3" borderId="10" xfId="7" applyNumberFormat="1" applyFont="1" applyFill="1" applyBorder="1" applyAlignment="1" applyProtection="1">
      <alignment horizontal="left" indent="1"/>
    </xf>
    <xf numFmtId="164" fontId="16" fillId="3" borderId="10" xfId="7" quotePrefix="1" applyNumberFormat="1" applyFont="1" applyFill="1" applyBorder="1" applyAlignment="1" applyProtection="1">
      <alignment horizontal="left" indent="1"/>
    </xf>
    <xf numFmtId="41" fontId="2" fillId="3" borderId="26" xfId="4" applyNumberFormat="1" applyFont="1" applyFill="1" applyBorder="1" applyAlignment="1" applyProtection="1">
      <alignment horizontal="right"/>
    </xf>
    <xf numFmtId="37" fontId="7" fillId="3" borderId="0" xfId="20" applyFont="1" applyFill="1" applyProtection="1"/>
    <xf numFmtId="37" fontId="31" fillId="3" borderId="0" xfId="20" applyFont="1" applyFill="1" applyAlignment="1" applyProtection="1">
      <alignment horizontal="center"/>
    </xf>
    <xf numFmtId="37" fontId="32" fillId="3" borderId="0" xfId="20" applyFont="1" applyFill="1" applyProtection="1"/>
    <xf numFmtId="37" fontId="32" fillId="3" borderId="0" xfId="20" applyFont="1" applyFill="1" applyBorder="1" applyProtection="1"/>
    <xf numFmtId="37" fontId="33" fillId="3" borderId="0" xfId="20" applyFont="1" applyFill="1" applyProtection="1"/>
    <xf numFmtId="37" fontId="67" fillId="3" borderId="0" xfId="20" applyFont="1" applyFill="1" applyAlignment="1" applyProtection="1">
      <alignment horizontal="center"/>
    </xf>
    <xf numFmtId="37" fontId="50" fillId="3" borderId="0" xfId="20" applyFont="1" applyFill="1" applyProtection="1"/>
    <xf numFmtId="37" fontId="50" fillId="3" borderId="0" xfId="20" applyFont="1" applyFill="1" applyBorder="1" applyProtection="1"/>
    <xf numFmtId="37" fontId="8" fillId="3" borderId="0" xfId="20" applyFont="1" applyFill="1" applyAlignment="1" applyProtection="1">
      <alignment horizontal="left" vertical="top"/>
    </xf>
    <xf numFmtId="41" fontId="6" fillId="4" borderId="0" xfId="7" applyNumberFormat="1" applyFont="1" applyFill="1" applyBorder="1" applyAlignment="1" applyProtection="1">
      <alignment horizontal="right"/>
    </xf>
    <xf numFmtId="41" fontId="6" fillId="4" borderId="15" xfId="7" applyNumberFormat="1" applyFont="1" applyFill="1" applyBorder="1" applyAlignment="1" applyProtection="1">
      <alignment horizontal="right"/>
    </xf>
    <xf numFmtId="41" fontId="6" fillId="4" borderId="4" xfId="7" applyNumberFormat="1" applyFont="1" applyFill="1" applyBorder="1" applyAlignment="1" applyProtection="1">
      <alignment horizontal="right"/>
    </xf>
    <xf numFmtId="41" fontId="77" fillId="4" borderId="0" xfId="4" applyNumberFormat="1" applyFont="1" applyFill="1" applyBorder="1" applyAlignment="1" applyProtection="1">
      <alignment horizontal="right"/>
    </xf>
    <xf numFmtId="41" fontId="77" fillId="4" borderId="15" xfId="4" applyNumberFormat="1" applyFont="1" applyFill="1" applyBorder="1" applyAlignment="1" applyProtection="1">
      <alignment horizontal="right"/>
    </xf>
    <xf numFmtId="41" fontId="77" fillId="4" borderId="13" xfId="4" applyNumberFormat="1" applyFont="1" applyFill="1" applyBorder="1" applyAlignment="1" applyProtection="1">
      <alignment horizontal="right"/>
    </xf>
    <xf numFmtId="185" fontId="6" fillId="4" borderId="9" xfId="1" applyNumberFormat="1" applyFont="1" applyFill="1" applyBorder="1" applyAlignment="1" applyProtection="1">
      <alignment horizontal="right"/>
    </xf>
    <xf numFmtId="185" fontId="6" fillId="4" borderId="0" xfId="1" applyNumberFormat="1" applyFont="1" applyFill="1" applyBorder="1" applyAlignment="1" applyProtection="1">
      <alignment horizontal="right"/>
    </xf>
    <xf numFmtId="185" fontId="6" fillId="4" borderId="10" xfId="1" applyNumberFormat="1" applyFont="1" applyFill="1" applyBorder="1" applyAlignment="1" applyProtection="1">
      <alignment horizontal="right"/>
    </xf>
    <xf numFmtId="185" fontId="6" fillId="4" borderId="13" xfId="1" applyNumberFormat="1" applyFont="1" applyFill="1" applyBorder="1" applyAlignment="1" applyProtection="1">
      <alignment horizontal="right"/>
    </xf>
    <xf numFmtId="170" fontId="6" fillId="4" borderId="9" xfId="1" applyNumberFormat="1" applyFont="1" applyFill="1" applyBorder="1" applyAlignment="1" applyProtection="1">
      <alignment horizontal="right"/>
    </xf>
    <xf numFmtId="170" fontId="6" fillId="4" borderId="0" xfId="1" applyNumberFormat="1" applyFont="1" applyFill="1" applyBorder="1" applyAlignment="1" applyProtection="1">
      <alignment horizontal="right"/>
    </xf>
    <xf numFmtId="170" fontId="6" fillId="4" borderId="10" xfId="1" applyNumberFormat="1" applyFont="1" applyFill="1" applyBorder="1" applyAlignment="1" applyProtection="1">
      <alignment horizontal="right"/>
    </xf>
    <xf numFmtId="170" fontId="6" fillId="4" borderId="17" xfId="1" applyNumberFormat="1" applyFont="1" applyFill="1" applyBorder="1" applyAlignment="1" applyProtection="1">
      <alignment horizontal="right"/>
    </xf>
    <xf numFmtId="41" fontId="2" fillId="4" borderId="0" xfId="4" quotePrefix="1" applyNumberFormat="1" applyFont="1" applyFill="1" applyBorder="1" applyAlignment="1" applyProtection="1">
      <alignment horizontal="right"/>
    </xf>
    <xf numFmtId="37" fontId="0" fillId="0" borderId="0" xfId="11" applyFont="1" applyFill="1" applyProtection="1"/>
    <xf numFmtId="37" fontId="12" fillId="0" borderId="0" xfId="11" applyFont="1" applyFill="1" applyProtection="1"/>
    <xf numFmtId="0" fontId="2" fillId="3" borderId="0" xfId="7" applyFont="1" applyFill="1" applyAlignment="1" applyProtection="1">
      <alignment horizontal="center"/>
    </xf>
    <xf numFmtId="180" fontId="16" fillId="5" borderId="6" xfId="2" applyNumberFormat="1" applyFont="1" applyFill="1" applyBorder="1" applyAlignment="1" applyProtection="1"/>
    <xf numFmtId="41" fontId="2" fillId="3" borderId="45" xfId="4" quotePrefix="1" applyNumberFormat="1" applyFont="1" applyFill="1" applyBorder="1" applyAlignment="1" applyProtection="1">
      <alignment horizontal="right"/>
    </xf>
    <xf numFmtId="41" fontId="2" fillId="5" borderId="7" xfId="4" quotePrefix="1" applyNumberFormat="1" applyFont="1" applyFill="1" applyBorder="1" applyAlignment="1" applyProtection="1">
      <alignment horizontal="right" vertical="center"/>
    </xf>
    <xf numFmtId="41" fontId="2" fillId="5" borderId="4" xfId="4" quotePrefix="1" applyNumberFormat="1" applyFont="1" applyFill="1" applyBorder="1" applyAlignment="1" applyProtection="1">
      <alignment horizontal="right"/>
    </xf>
    <xf numFmtId="41" fontId="2" fillId="5" borderId="5" xfId="4" quotePrefix="1" applyNumberFormat="1" applyFont="1" applyFill="1" applyBorder="1" applyAlignment="1" applyProtection="1">
      <alignment horizontal="right" vertical="center"/>
    </xf>
    <xf numFmtId="41" fontId="21" fillId="4" borderId="8" xfId="4" quotePrefix="1" applyNumberFormat="1" applyFont="1" applyFill="1" applyBorder="1" applyAlignment="1" applyProtection="1">
      <alignment horizontal="right" vertical="center"/>
    </xf>
    <xf numFmtId="169" fontId="12" fillId="4" borderId="9" xfId="4" quotePrefix="1" applyNumberFormat="1" applyFont="1" applyFill="1" applyBorder="1" applyAlignment="1" applyProtection="1">
      <alignment vertical="center"/>
    </xf>
    <xf numFmtId="169" fontId="21" fillId="4" borderId="7" xfId="4" quotePrefix="1" applyNumberFormat="1" applyFont="1" applyFill="1" applyBorder="1" applyAlignment="1" applyProtection="1">
      <alignment vertical="center"/>
    </xf>
    <xf numFmtId="169" fontId="21" fillId="4" borderId="0" xfId="4" quotePrefix="1" applyNumberFormat="1" applyFont="1" applyFill="1" applyBorder="1" applyAlignment="1" applyProtection="1">
      <alignment vertical="center"/>
    </xf>
    <xf numFmtId="169" fontId="21" fillId="4" borderId="8" xfId="4" quotePrefix="1" applyNumberFormat="1" applyFont="1" applyFill="1" applyBorder="1" applyAlignment="1" applyProtection="1">
      <alignment vertical="center"/>
    </xf>
    <xf numFmtId="169" fontId="12" fillId="4" borderId="7" xfId="4" quotePrefix="1" applyNumberFormat="1" applyFont="1" applyFill="1" applyBorder="1" applyAlignment="1" applyProtection="1">
      <alignment vertical="center"/>
    </xf>
    <xf numFmtId="41" fontId="21" fillId="4" borderId="3" xfId="4" quotePrefix="1" applyNumberFormat="1" applyFont="1" applyFill="1" applyBorder="1" applyAlignment="1" applyProtection="1">
      <alignment horizontal="right" vertical="center"/>
    </xf>
    <xf numFmtId="169" fontId="21" fillId="4" borderId="5" xfId="4" quotePrefix="1" applyNumberFormat="1" applyFont="1" applyFill="1" applyBorder="1" applyAlignment="1" applyProtection="1">
      <alignment vertical="center"/>
    </xf>
    <xf numFmtId="169" fontId="21" fillId="4" borderId="3" xfId="4" quotePrefix="1" applyNumberFormat="1" applyFont="1" applyFill="1" applyBorder="1" applyAlignment="1" applyProtection="1">
      <alignment vertical="center"/>
    </xf>
    <xf numFmtId="169" fontId="12" fillId="4" borderId="5" xfId="4" quotePrefix="1" applyNumberFormat="1" applyFont="1" applyFill="1" applyBorder="1" applyAlignment="1" applyProtection="1">
      <alignment vertical="center"/>
    </xf>
    <xf numFmtId="43" fontId="21" fillId="4" borderId="0" xfId="4" quotePrefix="1" applyNumberFormat="1" applyFont="1" applyFill="1" applyBorder="1" applyAlignment="1" applyProtection="1">
      <alignment vertical="center"/>
    </xf>
    <xf numFmtId="174" fontId="21" fillId="4" borderId="8" xfId="4" quotePrefix="1" applyNumberFormat="1" applyFont="1" applyFill="1" applyBorder="1" applyAlignment="1" applyProtection="1">
      <alignment horizontal="right" vertical="center"/>
    </xf>
    <xf numFmtId="43" fontId="12" fillId="4" borderId="9" xfId="4" quotePrefix="1" applyNumberFormat="1" applyFont="1" applyFill="1" applyBorder="1" applyAlignment="1" applyProtection="1">
      <alignment vertical="center"/>
    </xf>
    <xf numFmtId="43" fontId="21" fillId="4" borderId="8" xfId="4" quotePrefix="1" applyNumberFormat="1" applyFont="1" applyFill="1" applyBorder="1" applyAlignment="1" applyProtection="1">
      <alignment vertical="center"/>
    </xf>
    <xf numFmtId="174" fontId="21" fillId="4" borderId="16" xfId="4" quotePrefix="1" applyNumberFormat="1" applyFont="1" applyFill="1" applyBorder="1" applyAlignment="1" applyProtection="1">
      <alignment horizontal="right" vertical="center"/>
    </xf>
    <xf numFmtId="43" fontId="12" fillId="4" borderId="13" xfId="4" quotePrefix="1" applyNumberFormat="1" applyFont="1" applyFill="1" applyBorder="1" applyAlignment="1" applyProtection="1">
      <alignment vertical="center"/>
    </xf>
    <xf numFmtId="169" fontId="21" fillId="4" borderId="14" xfId="4" quotePrefix="1" applyNumberFormat="1" applyFont="1" applyFill="1" applyBorder="1" applyAlignment="1" applyProtection="1">
      <alignment vertical="center"/>
    </xf>
    <xf numFmtId="43" fontId="21" fillId="4" borderId="12" xfId="4" quotePrefix="1" applyNumberFormat="1" applyFont="1" applyFill="1" applyBorder="1" applyAlignment="1" applyProtection="1">
      <alignment vertical="center"/>
    </xf>
    <xf numFmtId="41" fontId="21" fillId="4" borderId="6" xfId="4" quotePrefix="1" applyNumberFormat="1" applyFont="1" applyFill="1" applyBorder="1" applyAlignment="1" applyProtection="1">
      <alignment horizontal="right" vertical="center"/>
    </xf>
    <xf numFmtId="169" fontId="21" fillId="4" borderId="2" xfId="4" quotePrefix="1" applyNumberFormat="1" applyFont="1" applyFill="1" applyBorder="1" applyAlignment="1" applyProtection="1">
      <alignment vertical="center"/>
    </xf>
    <xf numFmtId="169" fontId="21" fillId="4" borderId="6" xfId="4" quotePrefix="1" applyNumberFormat="1" applyFont="1" applyFill="1" applyBorder="1" applyAlignment="1" applyProtection="1">
      <alignment vertical="center"/>
    </xf>
    <xf numFmtId="182" fontId="21" fillId="4" borderId="8" xfId="4" quotePrefix="1" applyNumberFormat="1" applyFont="1" applyFill="1" applyBorder="1" applyAlignment="1" applyProtection="1">
      <alignment horizontal="right" vertical="center"/>
    </xf>
    <xf numFmtId="182" fontId="12" fillId="4" borderId="25" xfId="4" quotePrefix="1" applyNumberFormat="1" applyFont="1" applyFill="1" applyBorder="1" applyAlignment="1" applyProtection="1">
      <alignment vertical="center"/>
    </xf>
    <xf numFmtId="171" fontId="21" fillId="4" borderId="0" xfId="4" quotePrefix="1" applyNumberFormat="1" applyFont="1" applyFill="1" applyBorder="1" applyAlignment="1" applyProtection="1">
      <alignment vertical="center"/>
    </xf>
    <xf numFmtId="182" fontId="21" fillId="4" borderId="24" xfId="4" quotePrefix="1" applyNumberFormat="1" applyFont="1" applyFill="1" applyBorder="1" applyAlignment="1" applyProtection="1">
      <alignment vertical="center"/>
    </xf>
    <xf numFmtId="182" fontId="21" fillId="4" borderId="16" xfId="4" quotePrefix="1" applyNumberFormat="1" applyFont="1" applyFill="1" applyBorder="1" applyAlignment="1" applyProtection="1">
      <alignment horizontal="right" vertical="center"/>
    </xf>
    <xf numFmtId="182" fontId="12" fillId="4" borderId="13" xfId="4" quotePrefix="1" applyNumberFormat="1" applyFont="1" applyFill="1" applyBorder="1" applyAlignment="1" applyProtection="1">
      <alignment vertical="center"/>
    </xf>
    <xf numFmtId="172" fontId="21" fillId="4" borderId="14" xfId="4" quotePrefix="1" applyNumberFormat="1" applyFont="1" applyFill="1" applyBorder="1" applyAlignment="1" applyProtection="1">
      <alignment vertical="center"/>
    </xf>
    <xf numFmtId="182" fontId="21" fillId="4" borderId="12" xfId="4" quotePrefix="1" applyNumberFormat="1" applyFont="1" applyFill="1" applyBorder="1" applyAlignment="1" applyProtection="1">
      <alignment vertical="center"/>
    </xf>
    <xf numFmtId="172" fontId="21" fillId="4" borderId="7" xfId="4" quotePrefix="1" applyNumberFormat="1" applyFont="1" applyFill="1" applyBorder="1" applyAlignment="1" applyProtection="1">
      <alignment vertical="center"/>
    </xf>
    <xf numFmtId="172" fontId="21" fillId="4" borderId="0" xfId="4" quotePrefix="1" applyNumberFormat="1" applyFont="1" applyFill="1" applyBorder="1" applyAlignment="1" applyProtection="1">
      <alignment vertical="center"/>
    </xf>
    <xf numFmtId="182" fontId="12" fillId="4" borderId="10" xfId="4" quotePrefix="1" applyNumberFormat="1" applyFont="1" applyFill="1" applyBorder="1" applyAlignment="1" applyProtection="1">
      <alignment vertical="center"/>
    </xf>
    <xf numFmtId="182" fontId="21" fillId="4" borderId="8" xfId="4" quotePrefix="1" applyNumberFormat="1" applyFont="1" applyFill="1" applyBorder="1" applyAlignment="1" applyProtection="1">
      <alignment vertical="center"/>
    </xf>
    <xf numFmtId="182" fontId="21" fillId="4" borderId="16" xfId="4" quotePrefix="1" applyNumberFormat="1" applyFont="1" applyFill="1" applyBorder="1" applyAlignment="1" applyProtection="1">
      <alignment vertical="center"/>
    </xf>
    <xf numFmtId="169" fontId="21" fillId="4" borderId="19" xfId="4" quotePrefix="1" applyNumberFormat="1" applyFont="1" applyFill="1" applyBorder="1" applyAlignment="1" applyProtection="1">
      <alignment vertical="center"/>
    </xf>
    <xf numFmtId="41" fontId="21" fillId="4" borderId="24" xfId="4" quotePrefix="1" applyNumberFormat="1" applyFont="1" applyFill="1" applyBorder="1" applyAlignment="1" applyProtection="1">
      <alignment horizontal="right" vertical="center"/>
    </xf>
    <xf numFmtId="41" fontId="16" fillId="4" borderId="8" xfId="4" quotePrefix="1" applyNumberFormat="1" applyFont="1" applyFill="1" applyBorder="1" applyAlignment="1" applyProtection="1">
      <alignment horizontal="right"/>
    </xf>
    <xf numFmtId="41" fontId="2" fillId="4" borderId="9" xfId="4" quotePrefix="1" applyNumberFormat="1" applyFont="1" applyFill="1" applyBorder="1" applyAlignment="1" applyProtection="1">
      <alignment horizontal="right"/>
    </xf>
    <xf numFmtId="41" fontId="2" fillId="4" borderId="7" xfId="4" quotePrefix="1" applyNumberFormat="1" applyFont="1" applyFill="1" applyBorder="1" applyAlignment="1" applyProtection="1">
      <alignment horizontal="right"/>
    </xf>
    <xf numFmtId="41" fontId="16" fillId="4" borderId="0" xfId="4" quotePrefix="1" applyNumberFormat="1" applyFont="1" applyFill="1" applyBorder="1" applyAlignment="1" applyProtection="1">
      <alignment horizontal="right"/>
    </xf>
    <xf numFmtId="41" fontId="16" fillId="4" borderId="6" xfId="4" quotePrefix="1" applyNumberFormat="1" applyFont="1" applyFill="1" applyBorder="1" applyAlignment="1" applyProtection="1">
      <alignment horizontal="right"/>
    </xf>
    <xf numFmtId="41" fontId="16" fillId="4" borderId="12" xfId="4" quotePrefix="1" applyNumberFormat="1" applyFont="1" applyFill="1" applyBorder="1" applyAlignment="1" applyProtection="1">
      <alignment horizontal="right"/>
    </xf>
    <xf numFmtId="41" fontId="2" fillId="4" borderId="13" xfId="4" quotePrefix="1" applyNumberFormat="1" applyFont="1" applyFill="1" applyBorder="1" applyAlignment="1" applyProtection="1">
      <alignment horizontal="right"/>
    </xf>
    <xf numFmtId="41" fontId="2" fillId="4" borderId="14" xfId="4" quotePrefix="1" applyNumberFormat="1" applyFont="1" applyFill="1" applyBorder="1" applyAlignment="1" applyProtection="1">
      <alignment horizontal="right"/>
    </xf>
    <xf numFmtId="41" fontId="16" fillId="4" borderId="3" xfId="4" quotePrefix="1" applyNumberFormat="1" applyFont="1" applyFill="1" applyBorder="1" applyAlignment="1" applyProtection="1">
      <alignment horizontal="right"/>
    </xf>
    <xf numFmtId="41" fontId="2" fillId="4" borderId="4" xfId="4" quotePrefix="1" applyNumberFormat="1" applyFont="1" applyFill="1" applyBorder="1" applyAlignment="1" applyProtection="1">
      <alignment horizontal="right"/>
    </xf>
    <xf numFmtId="41" fontId="2" fillId="4" borderId="5" xfId="4" quotePrefix="1" applyNumberFormat="1" applyFont="1" applyFill="1" applyBorder="1" applyAlignment="1" applyProtection="1">
      <alignment horizontal="right"/>
    </xf>
    <xf numFmtId="41" fontId="16" fillId="4" borderId="57" xfId="4" quotePrefix="1" applyNumberFormat="1" applyFont="1" applyFill="1" applyBorder="1" applyAlignment="1" applyProtection="1">
      <alignment horizontal="right"/>
    </xf>
    <xf numFmtId="41" fontId="2" fillId="4" borderId="45" xfId="4" quotePrefix="1" applyNumberFormat="1" applyFont="1" applyFill="1" applyBorder="1" applyAlignment="1" applyProtection="1">
      <alignment horizontal="right"/>
    </xf>
    <xf numFmtId="41" fontId="16" fillId="4" borderId="8" xfId="7" applyNumberFormat="1" applyFont="1" applyFill="1" applyBorder="1" applyAlignment="1" applyProtection="1">
      <alignment horizontal="right"/>
    </xf>
    <xf numFmtId="41" fontId="2" fillId="4" borderId="7" xfId="7" applyNumberFormat="1" applyFont="1" applyFill="1" applyBorder="1" applyAlignment="1" applyProtection="1">
      <alignment horizontal="right"/>
    </xf>
    <xf numFmtId="41" fontId="2" fillId="4" borderId="19" xfId="7" applyNumberFormat="1" applyFont="1" applyFill="1" applyBorder="1" applyAlignment="1" applyProtection="1">
      <alignment horizontal="right"/>
    </xf>
    <xf numFmtId="41" fontId="16" fillId="4" borderId="6" xfId="7" applyNumberFormat="1" applyFont="1" applyFill="1" applyBorder="1" applyAlignment="1" applyProtection="1">
      <alignment horizontal="right"/>
    </xf>
    <xf numFmtId="41" fontId="16" fillId="4" borderId="9" xfId="7" applyNumberFormat="1" applyFont="1" applyFill="1" applyBorder="1" applyAlignment="1" applyProtection="1">
      <alignment horizontal="right"/>
    </xf>
    <xf numFmtId="41" fontId="16" fillId="4" borderId="12" xfId="7" applyNumberFormat="1" applyFont="1" applyFill="1" applyBorder="1" applyAlignment="1" applyProtection="1">
      <alignment horizontal="right"/>
    </xf>
    <xf numFmtId="41" fontId="2" fillId="4" borderId="17" xfId="7" applyNumberFormat="1" applyFont="1" applyFill="1" applyBorder="1" applyAlignment="1" applyProtection="1">
      <alignment horizontal="right"/>
    </xf>
    <xf numFmtId="41" fontId="2" fillId="4" borderId="14" xfId="7" applyNumberFormat="1" applyFont="1" applyFill="1" applyBorder="1" applyAlignment="1" applyProtection="1">
      <alignment horizontal="right"/>
    </xf>
    <xf numFmtId="41" fontId="16" fillId="4" borderId="16" xfId="7" applyNumberFormat="1" applyFont="1" applyFill="1" applyBorder="1" applyAlignment="1" applyProtection="1">
      <alignment horizontal="right"/>
    </xf>
    <xf numFmtId="41" fontId="16" fillId="4" borderId="13" xfId="7" applyNumberFormat="1" applyFont="1" applyFill="1" applyBorder="1" applyAlignment="1" applyProtection="1">
      <alignment horizontal="right"/>
    </xf>
    <xf numFmtId="41" fontId="16" fillId="4" borderId="8" xfId="4" applyNumberFormat="1" applyFont="1" applyFill="1" applyBorder="1" applyAlignment="1" applyProtection="1">
      <alignment horizontal="right"/>
    </xf>
    <xf numFmtId="41" fontId="2" fillId="4" borderId="19" xfId="4" applyNumberFormat="1" applyFont="1" applyFill="1" applyBorder="1" applyAlignment="1" applyProtection="1">
      <alignment horizontal="right"/>
    </xf>
    <xf numFmtId="169" fontId="2" fillId="4" borderId="9" xfId="4" applyNumberFormat="1" applyFont="1" applyFill="1" applyBorder="1" applyAlignment="1" applyProtection="1">
      <alignment horizontal="right"/>
    </xf>
    <xf numFmtId="169" fontId="2" fillId="4" borderId="19" xfId="4" applyNumberFormat="1" applyFont="1" applyFill="1" applyBorder="1" applyAlignment="1" applyProtection="1"/>
    <xf numFmtId="169" fontId="16" fillId="4" borderId="11" xfId="4" applyNumberFormat="1" applyFont="1" applyFill="1" applyBorder="1" applyAlignment="1" applyProtection="1">
      <alignment horizontal="right"/>
    </xf>
    <xf numFmtId="169" fontId="2" fillId="4" borderId="17" xfId="4" applyNumberFormat="1" applyFont="1" applyFill="1" applyBorder="1" applyAlignment="1" applyProtection="1">
      <alignment horizontal="right"/>
    </xf>
    <xf numFmtId="169" fontId="2" fillId="4" borderId="14" xfId="4" applyNumberFormat="1" applyFont="1" applyFill="1" applyBorder="1" applyAlignment="1" applyProtection="1"/>
    <xf numFmtId="169" fontId="16" fillId="4" borderId="16" xfId="4" applyNumberFormat="1" applyFont="1" applyFill="1" applyBorder="1" applyAlignment="1" applyProtection="1">
      <alignment horizontal="right"/>
    </xf>
    <xf numFmtId="41" fontId="2" fillId="4" borderId="18" xfId="7" applyNumberFormat="1" applyFont="1" applyFill="1" applyBorder="1" applyAlignment="1" applyProtection="1">
      <alignment horizontal="right"/>
    </xf>
    <xf numFmtId="41" fontId="16" fillId="4" borderId="20" xfId="7" applyNumberFormat="1" applyFont="1" applyFill="1" applyBorder="1" applyAlignment="1" applyProtection="1">
      <alignment horizontal="right"/>
    </xf>
    <xf numFmtId="41" fontId="16" fillId="4" borderId="0" xfId="7" applyNumberFormat="1" applyFont="1" applyFill="1" applyBorder="1" applyAlignment="1" applyProtection="1">
      <alignment horizontal="right"/>
    </xf>
    <xf numFmtId="169" fontId="16" fillId="4" borderId="3" xfId="4" applyNumberFormat="1" applyFont="1" applyFill="1" applyBorder="1" applyAlignment="1" applyProtection="1">
      <alignment horizontal="right"/>
    </xf>
    <xf numFmtId="169" fontId="16" fillId="4" borderId="4" xfId="4" applyNumberFormat="1" applyFont="1" applyFill="1" applyBorder="1" applyAlignment="1" applyProtection="1">
      <alignment horizontal="right"/>
    </xf>
    <xf numFmtId="41" fontId="16" fillId="4" borderId="3" xfId="7" applyNumberFormat="1" applyFont="1" applyFill="1" applyBorder="1" applyAlignment="1" applyProtection="1">
      <alignment horizontal="right"/>
    </xf>
    <xf numFmtId="41" fontId="16" fillId="4" borderId="3" xfId="4" applyNumberFormat="1" applyFont="1" applyFill="1" applyBorder="1" applyAlignment="1" applyProtection="1">
      <alignment horizontal="right"/>
    </xf>
    <xf numFmtId="41" fontId="16" fillId="4" borderId="4" xfId="7" applyNumberFormat="1" applyFont="1" applyFill="1" applyBorder="1" applyAlignment="1" applyProtection="1">
      <alignment horizontal="right"/>
    </xf>
    <xf numFmtId="41" fontId="16" fillId="4" borderId="6" xfId="4" applyNumberFormat="1" applyFont="1" applyFill="1" applyBorder="1" applyAlignment="1" applyProtection="1">
      <alignment horizontal="right"/>
    </xf>
    <xf numFmtId="0" fontId="16" fillId="4" borderId="6" xfId="7" applyFont="1" applyFill="1" applyBorder="1" applyAlignment="1" applyProtection="1">
      <alignment horizontal="right"/>
    </xf>
    <xf numFmtId="0" fontId="2" fillId="4" borderId="19" xfId="7" applyFont="1" applyFill="1" applyBorder="1" applyProtection="1"/>
    <xf numFmtId="182" fontId="16" fillId="4" borderId="8" xfId="7" applyNumberFormat="1" applyFont="1" applyFill="1" applyBorder="1" applyAlignment="1" applyProtection="1">
      <alignment horizontal="right"/>
    </xf>
    <xf numFmtId="171" fontId="2" fillId="4" borderId="7" xfId="7" applyNumberFormat="1" applyFont="1" applyFill="1" applyBorder="1" applyAlignment="1" applyProtection="1">
      <alignment horizontal="right"/>
    </xf>
    <xf numFmtId="171" fontId="2" fillId="4" borderId="0" xfId="7" applyNumberFormat="1" applyFont="1" applyFill="1" applyBorder="1" applyAlignment="1" applyProtection="1">
      <alignment horizontal="right"/>
    </xf>
    <xf numFmtId="171" fontId="16" fillId="4" borderId="8" xfId="7" applyNumberFormat="1" applyFont="1" applyFill="1" applyBorder="1" applyAlignment="1" applyProtection="1">
      <alignment horizontal="right"/>
    </xf>
    <xf numFmtId="182" fontId="16" fillId="4" borderId="9" xfId="7" applyNumberFormat="1" applyFont="1" applyFill="1" applyBorder="1" applyAlignment="1" applyProtection="1">
      <alignment horizontal="right"/>
    </xf>
    <xf numFmtId="183" fontId="16" fillId="4" borderId="8" xfId="7" applyNumberFormat="1" applyFont="1" applyFill="1" applyBorder="1" applyAlignment="1" applyProtection="1">
      <alignment horizontal="right"/>
    </xf>
    <xf numFmtId="10" fontId="16" fillId="4" borderId="8" xfId="7" applyNumberFormat="1" applyFont="1" applyFill="1" applyBorder="1" applyAlignment="1" applyProtection="1">
      <alignment horizontal="right"/>
    </xf>
    <xf numFmtId="183" fontId="16" fillId="4" borderId="9" xfId="7" applyNumberFormat="1" applyFont="1" applyFill="1" applyBorder="1" applyAlignment="1" applyProtection="1">
      <alignment horizontal="right"/>
    </xf>
    <xf numFmtId="182" fontId="2" fillId="4" borderId="10" xfId="7" applyNumberFormat="1" applyFont="1" applyFill="1" applyBorder="1" applyAlignment="1" applyProtection="1">
      <alignment horizontal="right"/>
    </xf>
    <xf numFmtId="182" fontId="2" fillId="4" borderId="7" xfId="7" applyNumberFormat="1" applyFont="1" applyFill="1" applyBorder="1" applyAlignment="1" applyProtection="1">
      <alignment horizontal="right"/>
    </xf>
    <xf numFmtId="172" fontId="2" fillId="4" borderId="0" xfId="7" applyNumberFormat="1" applyFont="1" applyFill="1" applyBorder="1" applyAlignment="1" applyProtection="1">
      <alignment horizontal="right"/>
    </xf>
    <xf numFmtId="172" fontId="16" fillId="4" borderId="11" xfId="7" applyNumberFormat="1" applyFont="1" applyFill="1" applyBorder="1" applyAlignment="1" applyProtection="1">
      <alignment horizontal="right"/>
    </xf>
    <xf numFmtId="172" fontId="2" fillId="4" borderId="7" xfId="7" applyNumberFormat="1" applyFont="1" applyFill="1" applyBorder="1" applyAlignment="1" applyProtection="1">
      <alignment horizontal="right"/>
    </xf>
    <xf numFmtId="10" fontId="2" fillId="4" borderId="7" xfId="7" applyNumberFormat="1" applyFont="1" applyFill="1" applyBorder="1" applyAlignment="1" applyProtection="1">
      <alignment horizontal="right"/>
    </xf>
    <xf numFmtId="10" fontId="2" fillId="4" borderId="0" xfId="7" applyNumberFormat="1" applyFont="1" applyFill="1" applyBorder="1" applyAlignment="1" applyProtection="1">
      <alignment horizontal="right"/>
    </xf>
    <xf numFmtId="173" fontId="16" fillId="4" borderId="11" xfId="7" applyNumberFormat="1" applyFont="1" applyFill="1" applyBorder="1" applyAlignment="1" applyProtection="1">
      <alignment horizontal="right"/>
    </xf>
    <xf numFmtId="184" fontId="16" fillId="4" borderId="11" xfId="7" applyNumberFormat="1" applyFont="1" applyFill="1" applyBorder="1" applyAlignment="1" applyProtection="1">
      <alignment horizontal="right"/>
    </xf>
    <xf numFmtId="173" fontId="2" fillId="4" borderId="10" xfId="7" applyNumberFormat="1" applyFont="1" applyFill="1" applyBorder="1" applyAlignment="1" applyProtection="1">
      <alignment horizontal="right"/>
    </xf>
    <xf numFmtId="173" fontId="16" fillId="4" borderId="20" xfId="7" applyNumberFormat="1" applyFont="1" applyFill="1" applyBorder="1" applyAlignment="1" applyProtection="1">
      <alignment horizontal="right"/>
    </xf>
    <xf numFmtId="183" fontId="16" fillId="4" borderId="10" xfId="7" applyNumberFormat="1" applyFont="1" applyFill="1" applyBorder="1" applyAlignment="1" applyProtection="1">
      <alignment horizontal="right"/>
    </xf>
    <xf numFmtId="172" fontId="16" fillId="4" borderId="20" xfId="7" applyNumberFormat="1" applyFont="1" applyFill="1" applyBorder="1" applyAlignment="1" applyProtection="1">
      <alignment horizontal="right"/>
    </xf>
    <xf numFmtId="0" fontId="16" fillId="4" borderId="1" xfId="7" quotePrefix="1" applyFont="1" applyFill="1" applyBorder="1" applyAlignment="1" applyProtection="1">
      <alignment horizontal="right"/>
    </xf>
    <xf numFmtId="0" fontId="2" fillId="4" borderId="2" xfId="7" quotePrefix="1" applyFont="1" applyFill="1" applyBorder="1" applyAlignment="1" applyProtection="1">
      <alignment horizontal="left"/>
    </xf>
    <xf numFmtId="0" fontId="2" fillId="4" borderId="0" xfId="7" quotePrefix="1" applyFont="1" applyFill="1" applyBorder="1" applyAlignment="1" applyProtection="1">
      <alignment horizontal="left"/>
    </xf>
    <xf numFmtId="0" fontId="2" fillId="4" borderId="1" xfId="7" quotePrefix="1" applyFont="1" applyFill="1" applyBorder="1" applyAlignment="1" applyProtection="1">
      <alignment horizontal="right"/>
    </xf>
    <xf numFmtId="0" fontId="16" fillId="4" borderId="15" xfId="7" quotePrefix="1" applyFont="1" applyFill="1" applyBorder="1" applyAlignment="1" applyProtection="1">
      <alignment horizontal="right"/>
    </xf>
    <xf numFmtId="0" fontId="2" fillId="4" borderId="0" xfId="7" applyFont="1" applyFill="1" applyBorder="1" applyProtection="1"/>
    <xf numFmtId="0" fontId="2" fillId="4" borderId="6" xfId="7" applyFont="1" applyFill="1" applyBorder="1" applyAlignment="1" applyProtection="1">
      <alignment horizontal="right"/>
    </xf>
    <xf numFmtId="174" fontId="16" fillId="4" borderId="8" xfId="7" applyNumberFormat="1" applyFont="1" applyFill="1" applyBorder="1" applyAlignment="1" applyProtection="1">
      <alignment horizontal="right"/>
    </xf>
    <xf numFmtId="174" fontId="2" fillId="4" borderId="9" xfId="4" quotePrefix="1" applyNumberFormat="1" applyFont="1" applyFill="1" applyBorder="1" applyAlignment="1" applyProtection="1">
      <alignment horizontal="right"/>
    </xf>
    <xf numFmtId="43" fontId="2" fillId="4" borderId="7" xfId="4" quotePrefix="1" applyNumberFormat="1" applyFont="1" applyFill="1" applyBorder="1" applyAlignment="1" applyProtection="1">
      <alignment horizontal="right"/>
    </xf>
    <xf numFmtId="43" fontId="2" fillId="4" borderId="0" xfId="4" quotePrefix="1" applyNumberFormat="1" applyFont="1" applyFill="1" applyBorder="1" applyAlignment="1" applyProtection="1">
      <alignment horizontal="right"/>
    </xf>
    <xf numFmtId="43" fontId="16" fillId="4" borderId="8" xfId="7" quotePrefix="1" applyNumberFormat="1" applyFont="1" applyFill="1" applyBorder="1" applyAlignment="1" applyProtection="1">
      <alignment horizontal="right"/>
    </xf>
    <xf numFmtId="174" fontId="16" fillId="4" borderId="9" xfId="7" applyNumberFormat="1" applyFont="1" applyFill="1" applyBorder="1" applyAlignment="1" applyProtection="1">
      <alignment horizontal="right"/>
    </xf>
    <xf numFmtId="43" fontId="16" fillId="4" borderId="11" xfId="7" quotePrefix="1" applyNumberFormat="1" applyFont="1" applyFill="1" applyBorder="1" applyAlignment="1" applyProtection="1">
      <alignment horizontal="right"/>
    </xf>
    <xf numFmtId="43" fontId="2" fillId="4" borderId="7" xfId="4" quotePrefix="1" applyNumberFormat="1" applyFont="1" applyFill="1" applyBorder="1" applyAlignment="1" applyProtection="1">
      <alignment horizontal="right" indent="1"/>
    </xf>
    <xf numFmtId="43" fontId="2" fillId="4" borderId="0" xfId="4" quotePrefix="1" applyNumberFormat="1" applyFont="1" applyFill="1" applyBorder="1" applyAlignment="1" applyProtection="1">
      <alignment horizontal="right" indent="1"/>
    </xf>
    <xf numFmtId="174" fontId="16" fillId="4" borderId="20" xfId="4" quotePrefix="1" applyNumberFormat="1" applyFont="1" applyFill="1" applyBorder="1" applyAlignment="1" applyProtection="1">
      <alignment horizontal="right"/>
    </xf>
    <xf numFmtId="43" fontId="16" fillId="4" borderId="20" xfId="4" quotePrefix="1" applyNumberFormat="1" applyFont="1" applyFill="1" applyBorder="1" applyAlignment="1" applyProtection="1">
      <alignment horizontal="right"/>
    </xf>
    <xf numFmtId="174" fontId="16" fillId="4" borderId="18" xfId="4" quotePrefix="1" applyNumberFormat="1" applyFont="1" applyFill="1" applyBorder="1" applyAlignment="1" applyProtection="1">
      <alignment horizontal="right"/>
    </xf>
    <xf numFmtId="175" fontId="16" fillId="4" borderId="6" xfId="7" quotePrefix="1" applyNumberFormat="1" applyFont="1" applyFill="1" applyBorder="1" applyAlignment="1" applyProtection="1">
      <alignment horizontal="right"/>
    </xf>
    <xf numFmtId="165" fontId="2" fillId="4" borderId="7" xfId="7" quotePrefix="1" applyNumberFormat="1" applyFont="1" applyFill="1" applyBorder="1" applyProtection="1"/>
    <xf numFmtId="165" fontId="2" fillId="4" borderId="0" xfId="7" quotePrefix="1" applyNumberFormat="1" applyFont="1" applyFill="1" applyBorder="1" applyProtection="1"/>
    <xf numFmtId="165" fontId="16" fillId="4" borderId="6" xfId="7" quotePrefix="1" applyNumberFormat="1" applyFont="1" applyFill="1" applyBorder="1" applyAlignment="1" applyProtection="1">
      <alignment horizontal="right"/>
    </xf>
    <xf numFmtId="175" fontId="16" fillId="4" borderId="0" xfId="7" quotePrefix="1" applyNumberFormat="1" applyFont="1" applyFill="1" applyBorder="1" applyAlignment="1" applyProtection="1">
      <alignment horizontal="right"/>
    </xf>
    <xf numFmtId="41" fontId="16" fillId="4" borderId="11" xfId="4" quotePrefix="1" applyNumberFormat="1" applyFont="1" applyFill="1" applyBorder="1" applyAlignment="1" applyProtection="1">
      <alignment horizontal="right"/>
    </xf>
    <xf numFmtId="41" fontId="2" fillId="4" borderId="10" xfId="4" quotePrefix="1" applyNumberFormat="1" applyFont="1" applyFill="1" applyBorder="1" applyAlignment="1" applyProtection="1">
      <alignment horizontal="right"/>
    </xf>
    <xf numFmtId="41" fontId="2" fillId="4" borderId="14" xfId="4" applyNumberFormat="1" applyFont="1" applyFill="1" applyBorder="1" applyAlignment="1" applyProtection="1">
      <alignment horizontal="right"/>
    </xf>
    <xf numFmtId="0" fontId="16" fillId="4" borderId="1" xfId="7" applyFont="1" applyFill="1" applyBorder="1" applyAlignment="1" applyProtection="1">
      <alignment horizontal="right"/>
    </xf>
    <xf numFmtId="0" fontId="16" fillId="4" borderId="15" xfId="7" applyFont="1" applyFill="1" applyBorder="1" applyAlignment="1" applyProtection="1">
      <alignment horizontal="right"/>
    </xf>
    <xf numFmtId="171" fontId="16" fillId="4" borderId="11" xfId="7" applyNumberFormat="1" applyFont="1" applyFill="1" applyBorder="1" applyAlignment="1" applyProtection="1">
      <alignment horizontal="right"/>
    </xf>
    <xf numFmtId="43" fontId="16" fillId="4" borderId="16" xfId="7" applyNumberFormat="1" applyFont="1" applyFill="1" applyBorder="1" applyAlignment="1" applyProtection="1">
      <alignment horizontal="right"/>
    </xf>
    <xf numFmtId="43" fontId="2" fillId="4" borderId="14" xfId="7" quotePrefix="1" applyNumberFormat="1" applyFont="1" applyFill="1" applyBorder="1" applyAlignment="1" applyProtection="1">
      <alignment horizontal="right"/>
    </xf>
    <xf numFmtId="43" fontId="2" fillId="4" borderId="0" xfId="7" quotePrefix="1" applyNumberFormat="1" applyFont="1" applyFill="1" applyBorder="1" applyAlignment="1" applyProtection="1">
      <alignment horizontal="right"/>
    </xf>
    <xf numFmtId="43" fontId="16" fillId="4" borderId="12" xfId="7" quotePrefix="1" applyNumberFormat="1" applyFont="1" applyFill="1" applyBorder="1" applyAlignment="1" applyProtection="1">
      <alignment horizontal="right"/>
    </xf>
    <xf numFmtId="43" fontId="16" fillId="4" borderId="17" xfId="7" applyNumberFormat="1" applyFont="1" applyFill="1" applyBorder="1" applyAlignment="1" applyProtection="1">
      <alignment horizontal="right"/>
    </xf>
    <xf numFmtId="41" fontId="2" fillId="4" borderId="7" xfId="14" applyNumberFormat="1" applyFont="1" applyFill="1" applyBorder="1" applyAlignment="1" applyProtection="1">
      <alignment horizontal="right"/>
    </xf>
    <xf numFmtId="41" fontId="16" fillId="4" borderId="9" xfId="14" applyNumberFormat="1" applyFont="1" applyFill="1" applyBorder="1" applyAlignment="1" applyProtection="1">
      <alignment horizontal="right"/>
    </xf>
    <xf numFmtId="41" fontId="16" fillId="4" borderId="16" xfId="14" applyNumberFormat="1" applyFont="1" applyFill="1" applyBorder="1" applyAlignment="1" applyProtection="1">
      <alignment horizontal="right"/>
    </xf>
    <xf numFmtId="41" fontId="2" fillId="4" borderId="10" xfId="14" applyNumberFormat="1" applyFont="1" applyFill="1" applyBorder="1" applyAlignment="1" applyProtection="1">
      <alignment horizontal="right"/>
    </xf>
    <xf numFmtId="41" fontId="2" fillId="4" borderId="14" xfId="14" applyNumberFormat="1" applyFont="1" applyFill="1" applyBorder="1" applyAlignment="1" applyProtection="1">
      <alignment horizontal="right"/>
    </xf>
    <xf numFmtId="0" fontId="2" fillId="4" borderId="7" xfId="14" applyFont="1" applyFill="1" applyBorder="1" applyProtection="1"/>
    <xf numFmtId="0" fontId="16" fillId="4" borderId="15" xfId="14" applyFont="1" applyFill="1" applyBorder="1" applyAlignment="1" applyProtection="1">
      <alignment horizontal="right"/>
    </xf>
    <xf numFmtId="0" fontId="16" fillId="4" borderId="0" xfId="14" applyFont="1" applyFill="1" applyBorder="1" applyAlignment="1" applyProtection="1">
      <alignment horizontal="right"/>
    </xf>
    <xf numFmtId="0" fontId="2" fillId="4" borderId="7" xfId="14" applyFont="1" applyFill="1" applyBorder="1" applyAlignment="1" applyProtection="1">
      <alignment horizontal="right"/>
    </xf>
    <xf numFmtId="178" fontId="2" fillId="4" borderId="7" xfId="4" applyNumberFormat="1" applyFont="1" applyFill="1" applyBorder="1" applyAlignment="1" applyProtection="1">
      <alignment horizontal="right"/>
    </xf>
    <xf numFmtId="178" fontId="2" fillId="4" borderId="0" xfId="4" applyNumberFormat="1" applyFont="1" applyFill="1" applyBorder="1" applyAlignment="1" applyProtection="1">
      <alignment horizontal="right"/>
    </xf>
    <xf numFmtId="179" fontId="16" fillId="4" borderId="9" xfId="4" applyNumberFormat="1" applyFont="1" applyFill="1" applyBorder="1" applyAlignment="1" applyProtection="1">
      <alignment horizontal="right"/>
    </xf>
    <xf numFmtId="41" fontId="16" fillId="4" borderId="6" xfId="14" applyNumberFormat="1" applyFont="1" applyFill="1" applyBorder="1" applyAlignment="1" applyProtection="1">
      <alignment horizontal="right"/>
    </xf>
    <xf numFmtId="179" fontId="16" fillId="4" borderId="0" xfId="4" applyNumberFormat="1" applyFont="1" applyFill="1" applyBorder="1" applyAlignment="1" applyProtection="1">
      <alignment horizontal="right"/>
    </xf>
    <xf numFmtId="182" fontId="16" fillId="4" borderId="8" xfId="14" applyNumberFormat="1" applyFont="1" applyFill="1" applyBorder="1" applyAlignment="1" applyProtection="1">
      <alignment horizontal="right"/>
    </xf>
    <xf numFmtId="171" fontId="2" fillId="4" borderId="7" xfId="14" applyNumberFormat="1" applyFont="1" applyFill="1" applyBorder="1" applyAlignment="1" applyProtection="1">
      <alignment horizontal="right"/>
    </xf>
    <xf numFmtId="171" fontId="2" fillId="4" borderId="0" xfId="14" applyNumberFormat="1" applyFont="1" applyFill="1" applyBorder="1" applyAlignment="1" applyProtection="1">
      <alignment horizontal="right"/>
    </xf>
    <xf numFmtId="182" fontId="16" fillId="4" borderId="9" xfId="14" applyNumberFormat="1" applyFont="1" applyFill="1" applyBorder="1" applyAlignment="1" applyProtection="1">
      <alignment horizontal="right"/>
    </xf>
    <xf numFmtId="182" fontId="16" fillId="4" borderId="11" xfId="14" applyNumberFormat="1" applyFont="1" applyFill="1" applyBorder="1" applyAlignment="1" applyProtection="1">
      <alignment horizontal="right"/>
    </xf>
    <xf numFmtId="171" fontId="2" fillId="4" borderId="40" xfId="14" applyNumberFormat="1" applyFont="1" applyFill="1" applyBorder="1" applyAlignment="1" applyProtection="1">
      <alignment horizontal="right"/>
    </xf>
    <xf numFmtId="171" fontId="2" fillId="4" borderId="19" xfId="14" applyNumberFormat="1" applyFont="1" applyFill="1" applyBorder="1" applyAlignment="1" applyProtection="1">
      <alignment horizontal="right"/>
    </xf>
    <xf numFmtId="171" fontId="16" fillId="4" borderId="39" xfId="14" applyNumberFormat="1" applyFont="1" applyFill="1" applyBorder="1" applyAlignment="1" applyProtection="1">
      <alignment horizontal="right"/>
    </xf>
    <xf numFmtId="185" fontId="16" fillId="4" borderId="16" xfId="14" applyNumberFormat="1" applyFont="1" applyFill="1" applyBorder="1" applyAlignment="1" applyProtection="1">
      <alignment horizontal="right"/>
    </xf>
    <xf numFmtId="178" fontId="2" fillId="4" borderId="14" xfId="4" applyNumberFormat="1" applyFont="1" applyFill="1" applyBorder="1" applyAlignment="1" applyProtection="1">
      <alignment horizontal="right"/>
    </xf>
    <xf numFmtId="0" fontId="44" fillId="4" borderId="0" xfId="14" applyFont="1" applyFill="1" applyBorder="1" applyAlignment="1" applyProtection="1">
      <alignment horizontal="right"/>
    </xf>
    <xf numFmtId="41" fontId="2" fillId="4" borderId="13" xfId="1" applyNumberFormat="1" applyFont="1" applyFill="1" applyBorder="1" applyAlignment="1" applyProtection="1">
      <alignment horizontal="right"/>
    </xf>
    <xf numFmtId="167" fontId="16" fillId="4" borderId="1" xfId="14" applyNumberFormat="1" applyFont="1" applyFill="1" applyBorder="1" applyAlignment="1" applyProtection="1">
      <alignment horizontal="right"/>
    </xf>
    <xf numFmtId="167" fontId="2" fillId="4" borderId="15" xfId="1" applyNumberFormat="1" applyFont="1" applyFill="1" applyBorder="1" applyAlignment="1" applyProtection="1">
      <alignment horizontal="right"/>
    </xf>
    <xf numFmtId="167" fontId="2" fillId="4" borderId="2" xfId="4" applyNumberFormat="1" applyFont="1" applyFill="1" applyBorder="1" applyAlignment="1" applyProtection="1">
      <alignment horizontal="right"/>
    </xf>
    <xf numFmtId="167" fontId="2" fillId="4" borderId="19" xfId="4" applyNumberFormat="1" applyFont="1" applyFill="1" applyBorder="1" applyAlignment="1" applyProtection="1">
      <alignment horizontal="right"/>
    </xf>
    <xf numFmtId="167" fontId="16" fillId="4" borderId="15" xfId="4" applyNumberFormat="1" applyFont="1" applyFill="1" applyBorder="1" applyAlignment="1" applyProtection="1">
      <alignment horizontal="right"/>
    </xf>
    <xf numFmtId="167" fontId="2" fillId="4" borderId="15" xfId="4" applyNumberFormat="1" applyFont="1" applyFill="1" applyBorder="1" applyAlignment="1" applyProtection="1">
      <alignment horizontal="right"/>
    </xf>
    <xf numFmtId="167" fontId="16" fillId="4" borderId="57" xfId="14" applyNumberFormat="1" applyFont="1" applyFill="1" applyBorder="1" applyAlignment="1" applyProtection="1">
      <alignment horizontal="right"/>
    </xf>
    <xf numFmtId="167" fontId="2" fillId="4" borderId="43" xfId="14" applyNumberFormat="1" applyFont="1" applyFill="1" applyBorder="1" applyAlignment="1" applyProtection="1">
      <alignment horizontal="right"/>
    </xf>
    <xf numFmtId="167" fontId="2" fillId="4" borderId="7" xfId="14" applyNumberFormat="1" applyFont="1" applyFill="1" applyBorder="1" applyAlignment="1" applyProtection="1">
      <alignment horizontal="right"/>
    </xf>
    <xf numFmtId="167" fontId="2" fillId="4" borderId="0" xfId="14" applyNumberFormat="1" applyFont="1" applyFill="1" applyBorder="1" applyAlignment="1" applyProtection="1">
      <alignment horizontal="right"/>
    </xf>
    <xf numFmtId="167" fontId="16" fillId="4" borderId="43" xfId="14" applyNumberFormat="1" applyFont="1" applyFill="1" applyBorder="1" applyAlignment="1" applyProtection="1">
      <alignment horizontal="right"/>
    </xf>
    <xf numFmtId="167" fontId="16" fillId="4" borderId="58" xfId="14" applyNumberFormat="1" applyFont="1" applyFill="1" applyBorder="1" applyAlignment="1" applyProtection="1">
      <alignment horizontal="right"/>
    </xf>
    <xf numFmtId="167" fontId="16" fillId="4" borderId="6" xfId="14" applyNumberFormat="1" applyFont="1" applyFill="1" applyBorder="1" applyAlignment="1" applyProtection="1">
      <alignment horizontal="right"/>
    </xf>
    <xf numFmtId="167" fontId="2" fillId="4" borderId="0" xfId="1" applyNumberFormat="1" applyFont="1" applyFill="1" applyBorder="1" applyAlignment="1" applyProtection="1">
      <alignment horizontal="right"/>
    </xf>
    <xf numFmtId="167" fontId="2" fillId="4" borderId="7" xfId="4" applyNumberFormat="1" applyFont="1" applyFill="1" applyBorder="1" applyAlignment="1" applyProtection="1">
      <alignment horizontal="right"/>
    </xf>
    <xf numFmtId="167" fontId="16" fillId="4" borderId="6" xfId="1" applyNumberFormat="1" applyFont="1" applyFill="1" applyBorder="1" applyAlignment="1" applyProtection="1">
      <alignment horizontal="right"/>
    </xf>
    <xf numFmtId="167" fontId="16" fillId="4" borderId="0" xfId="4" applyNumberFormat="1" applyFont="1" applyFill="1" applyBorder="1" applyAlignment="1" applyProtection="1">
      <alignment horizontal="right"/>
    </xf>
    <xf numFmtId="167" fontId="2" fillId="4" borderId="0" xfId="4" applyNumberFormat="1" applyFont="1" applyFill="1" applyBorder="1" applyAlignment="1" applyProtection="1">
      <alignment horizontal="right"/>
    </xf>
    <xf numFmtId="167" fontId="16" fillId="4" borderId="12" xfId="14" applyNumberFormat="1" applyFont="1" applyFill="1" applyBorder="1" applyAlignment="1" applyProtection="1">
      <alignment horizontal="right"/>
    </xf>
    <xf numFmtId="167" fontId="2" fillId="4" borderId="13" xfId="14" applyNumberFormat="1" applyFont="1" applyFill="1" applyBorder="1" applyAlignment="1" applyProtection="1">
      <alignment horizontal="right"/>
    </xf>
    <xf numFmtId="167" fontId="2" fillId="4" borderId="14" xfId="4" applyNumberFormat="1" applyFont="1" applyFill="1" applyBorder="1" applyAlignment="1" applyProtection="1">
      <alignment horizontal="right"/>
    </xf>
    <xf numFmtId="167" fontId="16" fillId="4" borderId="12" xfId="1" applyNumberFormat="1" applyFont="1" applyFill="1" applyBorder="1" applyAlignment="1" applyProtection="1">
      <alignment horizontal="right"/>
    </xf>
    <xf numFmtId="167" fontId="16" fillId="4" borderId="13" xfId="14" applyNumberFormat="1" applyFont="1" applyFill="1" applyBorder="1" applyAlignment="1" applyProtection="1">
      <alignment horizontal="right"/>
    </xf>
    <xf numFmtId="37" fontId="2" fillId="4" borderId="14" xfId="11" applyFont="1" applyFill="1" applyBorder="1" applyProtection="1"/>
    <xf numFmtId="41" fontId="21" fillId="4" borderId="24" xfId="4" applyNumberFormat="1" applyFont="1" applyFill="1" applyBorder="1" applyAlignment="1" applyProtection="1">
      <alignment horizontal="right"/>
    </xf>
    <xf numFmtId="41" fontId="21" fillId="4" borderId="25" xfId="4" applyNumberFormat="1" applyFont="1" applyFill="1" applyBorder="1" applyAlignment="1" applyProtection="1">
      <alignment horizontal="right"/>
    </xf>
    <xf numFmtId="41" fontId="21" fillId="4" borderId="8" xfId="4" applyNumberFormat="1" applyFont="1" applyFill="1" applyBorder="1" applyAlignment="1" applyProtection="1">
      <alignment horizontal="right"/>
    </xf>
    <xf numFmtId="41" fontId="21" fillId="4" borderId="9" xfId="4" applyNumberFormat="1" applyFont="1" applyFill="1" applyBorder="1" applyAlignment="1" applyProtection="1">
      <alignment horizontal="right"/>
    </xf>
    <xf numFmtId="41" fontId="21" fillId="4" borderId="11" xfId="4" applyNumberFormat="1" applyFont="1" applyFill="1" applyBorder="1" applyAlignment="1" applyProtection="1">
      <alignment horizontal="right"/>
    </xf>
    <xf numFmtId="41" fontId="21" fillId="4" borderId="6" xfId="4" applyNumberFormat="1" applyFont="1" applyFill="1" applyBorder="1" applyAlignment="1" applyProtection="1">
      <alignment horizontal="right"/>
    </xf>
    <xf numFmtId="41" fontId="12" fillId="4" borderId="7" xfId="4" quotePrefix="1" applyNumberFormat="1" applyFont="1" applyFill="1" applyBorder="1" applyAlignment="1" applyProtection="1">
      <alignment horizontal="right"/>
    </xf>
    <xf numFmtId="41" fontId="21" fillId="4" borderId="20" xfId="4" applyNumberFormat="1" applyFont="1" applyFill="1" applyBorder="1" applyAlignment="1" applyProtection="1">
      <alignment horizontal="right"/>
    </xf>
    <xf numFmtId="41" fontId="21" fillId="4" borderId="0" xfId="4" applyNumberFormat="1" applyFont="1" applyFill="1" applyBorder="1" applyAlignment="1" applyProtection="1">
      <alignment horizontal="right"/>
    </xf>
    <xf numFmtId="41" fontId="21" fillId="4" borderId="3" xfId="4" applyNumberFormat="1" applyFont="1" applyFill="1" applyBorder="1" applyAlignment="1" applyProtection="1">
      <alignment horizontal="right"/>
    </xf>
    <xf numFmtId="41" fontId="21" fillId="4" borderId="4" xfId="4" applyNumberFormat="1" applyFont="1" applyFill="1" applyBorder="1" applyAlignment="1" applyProtection="1">
      <alignment horizontal="right"/>
    </xf>
    <xf numFmtId="41" fontId="21" fillId="4" borderId="12" xfId="4" applyNumberFormat="1" applyFont="1" applyFill="1" applyBorder="1" applyAlignment="1" applyProtection="1">
      <alignment horizontal="right"/>
    </xf>
    <xf numFmtId="41" fontId="21" fillId="4" borderId="13" xfId="4" applyNumberFormat="1" applyFont="1" applyFill="1" applyBorder="1" applyAlignment="1" applyProtection="1">
      <alignment horizontal="right"/>
    </xf>
    <xf numFmtId="41" fontId="16" fillId="4" borderId="11" xfId="4" applyNumberFormat="1" applyFont="1" applyFill="1" applyBorder="1" applyAlignment="1" applyProtection="1">
      <alignment horizontal="right"/>
    </xf>
    <xf numFmtId="41" fontId="5" fillId="4" borderId="8" xfId="4" applyNumberFormat="1" applyFont="1" applyFill="1" applyBorder="1" applyAlignment="1" applyProtection="1">
      <alignment horizontal="right"/>
    </xf>
    <xf numFmtId="41" fontId="6" fillId="4" borderId="7" xfId="4" applyNumberFormat="1" applyFont="1" applyFill="1" applyBorder="1" applyAlignment="1" applyProtection="1">
      <alignment horizontal="right"/>
    </xf>
    <xf numFmtId="41" fontId="5" fillId="4" borderId="9" xfId="4" applyNumberFormat="1" applyFont="1" applyFill="1" applyBorder="1" applyAlignment="1" applyProtection="1">
      <alignment horizontal="right"/>
    </xf>
    <xf numFmtId="41" fontId="5" fillId="4" borderId="6" xfId="4" applyNumberFormat="1" applyFont="1" applyFill="1" applyBorder="1" applyAlignment="1" applyProtection="1">
      <alignment horizontal="right"/>
    </xf>
    <xf numFmtId="41" fontId="5" fillId="4" borderId="20" xfId="4" applyNumberFormat="1" applyFont="1" applyFill="1" applyBorder="1" applyAlignment="1" applyProtection="1">
      <alignment horizontal="right"/>
    </xf>
    <xf numFmtId="41" fontId="5" fillId="4" borderId="0" xfId="4" applyNumberFormat="1" applyFont="1" applyFill="1" applyBorder="1" applyAlignment="1" applyProtection="1">
      <alignment horizontal="right"/>
    </xf>
    <xf numFmtId="41" fontId="5" fillId="4" borderId="3" xfId="4" applyNumberFormat="1" applyFont="1" applyFill="1" applyBorder="1" applyAlignment="1" applyProtection="1">
      <alignment horizontal="right"/>
    </xf>
    <xf numFmtId="41" fontId="6" fillId="4" borderId="5" xfId="4" applyNumberFormat="1" applyFont="1" applyFill="1" applyBorder="1" applyAlignment="1" applyProtection="1">
      <alignment horizontal="right"/>
    </xf>
    <xf numFmtId="41" fontId="5" fillId="4" borderId="4" xfId="4" applyNumberFormat="1" applyFont="1" applyFill="1" applyBorder="1" applyAlignment="1" applyProtection="1">
      <alignment horizontal="right"/>
    </xf>
    <xf numFmtId="41" fontId="16" fillId="4" borderId="16" xfId="4" applyNumberFormat="1" applyFont="1" applyFill="1" applyBorder="1" applyAlignment="1" applyProtection="1">
      <alignment horizontal="right"/>
    </xf>
    <xf numFmtId="41" fontId="2" fillId="4" borderId="14" xfId="4" applyNumberFormat="1" applyFont="1" applyFill="1" applyBorder="1" applyAlignment="1" applyProtection="1">
      <alignment horizontal="right" indent="1"/>
    </xf>
    <xf numFmtId="41" fontId="2" fillId="4" borderId="16" xfId="4" applyNumberFormat="1" applyFont="1" applyFill="1" applyBorder="1" applyAlignment="1" applyProtection="1">
      <alignment horizontal="right"/>
    </xf>
    <xf numFmtId="41" fontId="16" fillId="4" borderId="12" xfId="4" applyNumberFormat="1" applyFont="1" applyFill="1" applyBorder="1" applyAlignment="1" applyProtection="1">
      <alignment horizontal="right" indent="1"/>
    </xf>
    <xf numFmtId="41" fontId="2" fillId="4" borderId="12" xfId="4" applyNumberFormat="1" applyFont="1" applyFill="1" applyBorder="1" applyAlignment="1" applyProtection="1">
      <alignment horizontal="right" indent="1"/>
    </xf>
    <xf numFmtId="41" fontId="16" fillId="4" borderId="20" xfId="4" applyNumberFormat="1" applyFont="1" applyFill="1" applyBorder="1" applyAlignment="1" applyProtection="1">
      <alignment horizontal="right"/>
    </xf>
    <xf numFmtId="41" fontId="16" fillId="4" borderId="3" xfId="4" applyNumberFormat="1" applyFont="1" applyFill="1" applyBorder="1" applyAlignment="1" applyProtection="1">
      <alignment horizontal="right" indent="1"/>
    </xf>
    <xf numFmtId="41" fontId="2" fillId="4" borderId="5" xfId="4" applyNumberFormat="1" applyFont="1" applyFill="1" applyBorder="1" applyAlignment="1" applyProtection="1">
      <alignment horizontal="right" indent="1"/>
    </xf>
    <xf numFmtId="41" fontId="2" fillId="4" borderId="3" xfId="4" applyNumberFormat="1" applyFont="1" applyFill="1" applyBorder="1" applyAlignment="1" applyProtection="1">
      <alignment horizontal="right" indent="1"/>
    </xf>
    <xf numFmtId="41" fontId="16" fillId="4" borderId="4" xfId="4" applyNumberFormat="1" applyFont="1" applyFill="1" applyBorder="1" applyAlignment="1" applyProtection="1">
      <alignment horizontal="right" indent="1"/>
    </xf>
    <xf numFmtId="41" fontId="2" fillId="4" borderId="27" xfId="4" applyNumberFormat="1" applyFont="1" applyFill="1" applyBorder="1" applyAlignment="1" applyProtection="1">
      <alignment horizontal="right" indent="1"/>
    </xf>
    <xf numFmtId="41" fontId="2" fillId="4" borderId="28" xfId="4" applyNumberFormat="1" applyFont="1" applyFill="1" applyBorder="1" applyAlignment="1" applyProtection="1">
      <alignment horizontal="right" indent="1"/>
    </xf>
    <xf numFmtId="41" fontId="16" fillId="4" borderId="26" xfId="4" applyNumberFormat="1" applyFont="1" applyFill="1" applyBorder="1" applyAlignment="1" applyProtection="1">
      <alignment horizontal="right" indent="1"/>
    </xf>
    <xf numFmtId="41" fontId="16" fillId="4" borderId="6" xfId="4" applyNumberFormat="1" applyFont="1" applyFill="1" applyBorder="1" applyAlignment="1" applyProtection="1">
      <alignment horizontal="right" indent="1"/>
    </xf>
    <xf numFmtId="41" fontId="2" fillId="4" borderId="29" xfId="4" applyNumberFormat="1" applyFont="1" applyFill="1" applyBorder="1" applyAlignment="1" applyProtection="1">
      <alignment horizontal="right" indent="1"/>
    </xf>
    <xf numFmtId="41" fontId="2" fillId="4" borderId="6" xfId="4" applyNumberFormat="1" applyFont="1" applyFill="1" applyBorder="1" applyAlignment="1" applyProtection="1">
      <alignment horizontal="right" indent="1"/>
    </xf>
    <xf numFmtId="41" fontId="16" fillId="4" borderId="0" xfId="4" applyNumberFormat="1" applyFont="1" applyFill="1" applyBorder="1" applyAlignment="1" applyProtection="1">
      <alignment horizontal="right" indent="1"/>
    </xf>
    <xf numFmtId="41" fontId="38" fillId="4" borderId="2" xfId="4" applyNumberFormat="1" applyFont="1" applyFill="1" applyBorder="1" applyAlignment="1" applyProtection="1">
      <alignment horizontal="right"/>
    </xf>
    <xf numFmtId="41" fontId="2" fillId="4" borderId="6" xfId="14" applyNumberFormat="1" applyFont="1" applyFill="1" applyBorder="1" applyAlignment="1" applyProtection="1">
      <alignment horizontal="right"/>
    </xf>
    <xf numFmtId="41" fontId="16" fillId="4" borderId="0" xfId="14" applyNumberFormat="1" applyFont="1" applyFill="1" applyBorder="1" applyAlignment="1" applyProtection="1">
      <alignment horizontal="right"/>
    </xf>
    <xf numFmtId="41" fontId="2" fillId="4" borderId="8" xfId="14" applyNumberFormat="1" applyFont="1" applyFill="1" applyBorder="1" applyAlignment="1" applyProtection="1">
      <alignment horizontal="right"/>
    </xf>
    <xf numFmtId="41" fontId="2" fillId="4" borderId="11" xfId="14" applyNumberFormat="1" applyFont="1" applyFill="1" applyBorder="1" applyAlignment="1" applyProtection="1">
      <alignment horizontal="right"/>
    </xf>
    <xf numFmtId="41" fontId="16" fillId="4" borderId="12" xfId="4" applyNumberFormat="1" applyFont="1" applyFill="1" applyBorder="1" applyAlignment="1" applyProtection="1">
      <alignment horizontal="right"/>
    </xf>
    <xf numFmtId="41" fontId="2" fillId="4" borderId="12" xfId="14" applyNumberFormat="1" applyFont="1" applyFill="1" applyBorder="1" applyAlignment="1" applyProtection="1">
      <alignment horizontal="right"/>
    </xf>
    <xf numFmtId="43" fontId="16" fillId="4" borderId="0" xfId="4" applyFont="1" applyFill="1" applyBorder="1" applyAlignment="1" applyProtection="1">
      <alignment horizontal="right"/>
    </xf>
    <xf numFmtId="43" fontId="2" fillId="4" borderId="0" xfId="4" applyFont="1" applyFill="1" applyBorder="1" applyAlignment="1" applyProtection="1"/>
    <xf numFmtId="43" fontId="16" fillId="4" borderId="0" xfId="4" applyFont="1" applyFill="1" applyBorder="1" applyAlignment="1" applyProtection="1"/>
    <xf numFmtId="43" fontId="16" fillId="4" borderId="1" xfId="4" applyFont="1" applyFill="1" applyBorder="1" applyAlignment="1" applyProtection="1">
      <alignment horizontal="right"/>
    </xf>
    <xf numFmtId="43" fontId="2" fillId="4" borderId="15" xfId="4" applyFont="1" applyFill="1" applyBorder="1" applyAlignment="1" applyProtection="1"/>
    <xf numFmtId="43" fontId="2" fillId="4" borderId="2" xfId="4" applyFont="1" applyFill="1" applyBorder="1" applyAlignment="1" applyProtection="1"/>
    <xf numFmtId="43" fontId="2" fillId="4" borderId="1" xfId="4" applyFont="1" applyFill="1" applyBorder="1" applyAlignment="1" applyProtection="1"/>
    <xf numFmtId="43" fontId="16" fillId="4" borderId="15" xfId="4" applyFont="1" applyFill="1" applyBorder="1" applyAlignment="1" applyProtection="1"/>
    <xf numFmtId="183" fontId="16" fillId="4" borderId="8" xfId="4" applyNumberFormat="1" applyFont="1" applyFill="1" applyBorder="1" applyAlignment="1" applyProtection="1">
      <alignment horizontal="right"/>
    </xf>
    <xf numFmtId="183" fontId="2" fillId="4" borderId="9" xfId="4" applyNumberFormat="1" applyFont="1" applyFill="1" applyBorder="1" applyAlignment="1" applyProtection="1"/>
    <xf numFmtId="173" fontId="2" fillId="4" borderId="7" xfId="4" applyNumberFormat="1" applyFont="1" applyFill="1" applyBorder="1" applyAlignment="1" applyProtection="1"/>
    <xf numFmtId="173" fontId="2" fillId="4" borderId="8" xfId="1" applyNumberFormat="1" applyFont="1" applyFill="1" applyBorder="1" applyAlignment="1" applyProtection="1">
      <alignment horizontal="right"/>
    </xf>
    <xf numFmtId="183" fontId="16" fillId="4" borderId="9" xfId="4" applyNumberFormat="1" applyFont="1" applyFill="1" applyBorder="1" applyAlignment="1" applyProtection="1"/>
    <xf numFmtId="182" fontId="16" fillId="4" borderId="8" xfId="4" applyNumberFormat="1" applyFont="1" applyFill="1" applyBorder="1" applyAlignment="1" applyProtection="1">
      <alignment horizontal="right"/>
    </xf>
    <xf numFmtId="172" fontId="2" fillId="4" borderId="8" xfId="1" applyNumberFormat="1" applyFont="1" applyFill="1" applyBorder="1" applyAlignment="1" applyProtection="1">
      <alignment horizontal="right"/>
    </xf>
    <xf numFmtId="182" fontId="16" fillId="4" borderId="9" xfId="1" applyNumberFormat="1" applyFont="1" applyFill="1" applyBorder="1" applyAlignment="1" applyProtection="1">
      <alignment horizontal="right"/>
    </xf>
    <xf numFmtId="182" fontId="2" fillId="4" borderId="10" xfId="1" applyNumberFormat="1" applyFont="1" applyFill="1" applyBorder="1" applyAlignment="1" applyProtection="1"/>
    <xf numFmtId="172" fontId="2" fillId="4" borderId="0" xfId="1" applyNumberFormat="1" applyFont="1" applyFill="1" applyBorder="1" applyAlignment="1" applyProtection="1"/>
    <xf numFmtId="172" fontId="2" fillId="4" borderId="11" xfId="1" applyNumberFormat="1" applyFont="1" applyFill="1" applyBorder="1" applyAlignment="1" applyProtection="1"/>
    <xf numFmtId="182" fontId="16" fillId="4" borderId="10" xfId="1" applyNumberFormat="1" applyFont="1" applyFill="1" applyBorder="1" applyAlignment="1" applyProtection="1"/>
    <xf numFmtId="41" fontId="2" fillId="4" borderId="0" xfId="2" applyNumberFormat="1" applyFont="1" applyFill="1" applyBorder="1" applyAlignment="1" applyProtection="1">
      <alignment horizontal="right" indent="1"/>
    </xf>
    <xf numFmtId="41" fontId="2" fillId="4" borderId="7" xfId="4" applyNumberFormat="1" applyFont="1" applyFill="1" applyBorder="1" applyAlignment="1" applyProtection="1">
      <alignment horizontal="right" indent="1"/>
    </xf>
    <xf numFmtId="41" fontId="16" fillId="4" borderId="1" xfId="4" applyNumberFormat="1" applyFont="1" applyFill="1" applyBorder="1" applyAlignment="1" applyProtection="1">
      <alignment horizontal="right"/>
    </xf>
    <xf numFmtId="41" fontId="21" fillId="4" borderId="10" xfId="4" applyNumberFormat="1" applyFont="1" applyFill="1" applyBorder="1" applyAlignment="1" applyProtection="1">
      <alignment horizontal="right"/>
    </xf>
    <xf numFmtId="41" fontId="21" fillId="4" borderId="16" xfId="4" applyNumberFormat="1" applyFont="1" applyFill="1" applyBorder="1" applyAlignment="1" applyProtection="1">
      <alignment horizontal="right"/>
    </xf>
    <xf numFmtId="41" fontId="12" fillId="4" borderId="16" xfId="4" applyNumberFormat="1" applyFont="1" applyFill="1" applyBorder="1" applyAlignment="1" applyProtection="1">
      <alignment horizontal="right"/>
    </xf>
    <xf numFmtId="41" fontId="21" fillId="4" borderId="17" xfId="4" applyNumberFormat="1" applyFont="1" applyFill="1" applyBorder="1" applyAlignment="1" applyProtection="1">
      <alignment horizontal="right"/>
    </xf>
    <xf numFmtId="41" fontId="12" fillId="4" borderId="27" xfId="4" applyNumberFormat="1" applyFont="1" applyFill="1" applyBorder="1" applyAlignment="1" applyProtection="1">
      <alignment horizontal="right"/>
    </xf>
    <xf numFmtId="41" fontId="12" fillId="4" borderId="28" xfId="4" applyNumberFormat="1" applyFont="1" applyFill="1" applyBorder="1" applyAlignment="1" applyProtection="1">
      <alignment horizontal="right"/>
    </xf>
    <xf numFmtId="41" fontId="21" fillId="4" borderId="26" xfId="4" applyNumberFormat="1" applyFont="1" applyFill="1" applyBorder="1" applyAlignment="1" applyProtection="1">
      <alignment horizontal="right"/>
    </xf>
    <xf numFmtId="41" fontId="21" fillId="4" borderId="30" xfId="4" applyNumberFormat="1" applyFont="1" applyFill="1" applyBorder="1" applyAlignment="1" applyProtection="1">
      <alignment horizontal="right"/>
    </xf>
    <xf numFmtId="41" fontId="12" fillId="4" borderId="30" xfId="4" applyNumberFormat="1" applyFont="1" applyFill="1" applyBorder="1" applyAlignment="1" applyProtection="1">
      <alignment horizontal="right"/>
    </xf>
    <xf numFmtId="41" fontId="21" fillId="4" borderId="31" xfId="4" applyNumberFormat="1" applyFont="1" applyFill="1" applyBorder="1" applyAlignment="1" applyProtection="1">
      <alignment horizontal="right"/>
    </xf>
    <xf numFmtId="41" fontId="21" fillId="4" borderId="18" xfId="4" applyNumberFormat="1" applyFont="1" applyFill="1" applyBorder="1" applyAlignment="1" applyProtection="1">
      <alignment horizontal="right"/>
    </xf>
    <xf numFmtId="41" fontId="12" fillId="4" borderId="23" xfId="4" applyNumberFormat="1" applyFont="1" applyFill="1" applyBorder="1" applyAlignment="1" applyProtection="1">
      <alignment horizontal="right"/>
    </xf>
    <xf numFmtId="171" fontId="27" fillId="4" borderId="13" xfId="1" applyNumberFormat="1" applyFont="1" applyFill="1" applyBorder="1" applyAlignment="1" applyProtection="1"/>
    <xf numFmtId="171" fontId="26" fillId="4" borderId="0" xfId="1" applyNumberFormat="1" applyFont="1" applyFill="1" applyBorder="1" applyAlignment="1" applyProtection="1"/>
    <xf numFmtId="171" fontId="27" fillId="4" borderId="1" xfId="1" applyNumberFormat="1" applyFont="1" applyFill="1" applyBorder="1" applyAlignment="1" applyProtection="1"/>
    <xf numFmtId="171" fontId="26" fillId="4" borderId="2" xfId="1" applyNumberFormat="1" applyFont="1" applyFill="1" applyBorder="1" applyAlignment="1" applyProtection="1"/>
    <xf numFmtId="171" fontId="26" fillId="4" borderId="19" xfId="1" applyNumberFormat="1" applyFont="1" applyFill="1" applyBorder="1" applyAlignment="1" applyProtection="1"/>
    <xf numFmtId="171" fontId="26" fillId="4" borderId="1" xfId="1" applyNumberFormat="1" applyFont="1" applyFill="1" applyBorder="1" applyAlignment="1" applyProtection="1"/>
    <xf numFmtId="171" fontId="27" fillId="4" borderId="15" xfId="1" applyNumberFormat="1" applyFont="1" applyFill="1" applyBorder="1" applyAlignment="1" applyProtection="1"/>
    <xf numFmtId="183" fontId="21" fillId="4" borderId="8" xfId="1" applyNumberFormat="1" applyFont="1" applyFill="1" applyBorder="1" applyAlignment="1" applyProtection="1">
      <alignment horizontal="right"/>
    </xf>
    <xf numFmtId="173" fontId="12" fillId="4" borderId="9" xfId="1" applyNumberFormat="1" applyFont="1" applyFill="1" applyBorder="1" applyAlignment="1" applyProtection="1">
      <alignment horizontal="right"/>
    </xf>
    <xf numFmtId="171" fontId="12" fillId="4" borderId="19" xfId="7" applyNumberFormat="1" applyFont="1" applyFill="1" applyBorder="1" applyAlignment="1" applyProtection="1">
      <alignment horizontal="right"/>
    </xf>
    <xf numFmtId="172" fontId="12" fillId="4" borderId="8" xfId="1" applyNumberFormat="1" applyFont="1" applyFill="1" applyBorder="1" applyAlignment="1" applyProtection="1">
      <alignment horizontal="right"/>
    </xf>
    <xf numFmtId="183" fontId="21" fillId="4" borderId="9" xfId="1" applyNumberFormat="1" applyFont="1" applyFill="1" applyBorder="1" applyAlignment="1" applyProtection="1">
      <alignment horizontal="right"/>
    </xf>
    <xf numFmtId="182" fontId="21" fillId="4" borderId="8" xfId="1" applyNumberFormat="1" applyFont="1" applyFill="1" applyBorder="1" applyAlignment="1" applyProtection="1">
      <alignment horizontal="right"/>
    </xf>
    <xf numFmtId="172" fontId="12" fillId="4" borderId="9" xfId="1" applyNumberFormat="1" applyFont="1" applyFill="1" applyBorder="1" applyAlignment="1" applyProtection="1">
      <alignment horizontal="right"/>
    </xf>
    <xf numFmtId="182" fontId="21" fillId="4" borderId="9" xfId="1" applyNumberFormat="1" applyFont="1" applyFill="1" applyBorder="1" applyAlignment="1" applyProtection="1">
      <alignment horizontal="right"/>
    </xf>
    <xf numFmtId="182" fontId="12" fillId="4" borderId="10" xfId="1" applyNumberFormat="1" applyFont="1" applyFill="1" applyBorder="1" applyAlignment="1" applyProtection="1"/>
    <xf numFmtId="172" fontId="12" fillId="4" borderId="10" xfId="1" applyNumberFormat="1" applyFont="1" applyFill="1" applyBorder="1" applyAlignment="1" applyProtection="1"/>
    <xf numFmtId="171" fontId="12" fillId="4" borderId="19" xfId="1" applyNumberFormat="1" applyFont="1" applyFill="1" applyBorder="1" applyAlignment="1" applyProtection="1"/>
    <xf numFmtId="172" fontId="12" fillId="4" borderId="11" xfId="1" applyNumberFormat="1" applyFont="1" applyFill="1" applyBorder="1" applyAlignment="1" applyProtection="1"/>
    <xf numFmtId="182" fontId="21" fillId="4" borderId="10" xfId="1" applyNumberFormat="1" applyFont="1" applyFill="1" applyBorder="1" applyAlignment="1" applyProtection="1"/>
    <xf numFmtId="41" fontId="12" fillId="4" borderId="19" xfId="1" applyNumberFormat="1" applyFont="1" applyFill="1" applyBorder="1" applyAlignment="1" applyProtection="1">
      <alignment horizontal="right"/>
    </xf>
    <xf numFmtId="41" fontId="12" fillId="4" borderId="19" xfId="2" applyNumberFormat="1" applyFont="1" applyFill="1" applyBorder="1" applyAlignment="1" applyProtection="1">
      <alignment horizontal="right" indent="3"/>
    </xf>
    <xf numFmtId="41" fontId="12" fillId="4" borderId="5" xfId="2" applyNumberFormat="1" applyFont="1" applyFill="1" applyBorder="1" applyAlignment="1" applyProtection="1">
      <alignment horizontal="right" indent="2"/>
    </xf>
    <xf numFmtId="41" fontId="12" fillId="4" borderId="19" xfId="2" applyNumberFormat="1" applyFont="1" applyFill="1" applyBorder="1" applyAlignment="1" applyProtection="1">
      <alignment horizontal="right" indent="2"/>
    </xf>
    <xf numFmtId="41" fontId="21" fillId="4" borderId="15" xfId="7" applyNumberFormat="1" applyFont="1" applyFill="1" applyBorder="1" applyAlignment="1" applyProtection="1">
      <alignment horizontal="right"/>
    </xf>
    <xf numFmtId="41" fontId="21" fillId="4" borderId="6" xfId="7" quotePrefix="1" applyNumberFormat="1" applyFont="1" applyFill="1" applyBorder="1" applyAlignment="1" applyProtection="1">
      <alignment horizontal="right"/>
    </xf>
    <xf numFmtId="41" fontId="12" fillId="4" borderId="6" xfId="7" quotePrefix="1" applyNumberFormat="1" applyFont="1" applyFill="1" applyBorder="1" applyAlignment="1" applyProtection="1">
      <alignment horizontal="right"/>
    </xf>
    <xf numFmtId="41" fontId="21" fillId="4" borderId="0" xfId="7" quotePrefix="1" applyNumberFormat="1" applyFont="1" applyFill="1" applyBorder="1" applyAlignment="1" applyProtection="1">
      <alignment horizontal="right"/>
    </xf>
    <xf numFmtId="41" fontId="12" fillId="4" borderId="22" xfId="4" applyNumberFormat="1" applyFont="1" applyFill="1" applyBorder="1" applyAlignment="1" applyProtection="1">
      <alignment horizontal="right"/>
    </xf>
    <xf numFmtId="173" fontId="12" fillId="4" borderId="22" xfId="1" applyNumberFormat="1" applyFont="1" applyFill="1" applyBorder="1" applyAlignment="1" applyProtection="1">
      <alignment horizontal="right"/>
    </xf>
    <xf numFmtId="172" fontId="12" fillId="4" borderId="22" xfId="1" applyNumberFormat="1" applyFont="1" applyFill="1" applyBorder="1" applyAlignment="1" applyProtection="1">
      <alignment horizontal="right"/>
    </xf>
    <xf numFmtId="172" fontId="12" fillId="4" borderId="23" xfId="1" applyNumberFormat="1" applyFont="1" applyFill="1" applyBorder="1" applyAlignment="1" applyProtection="1"/>
    <xf numFmtId="41" fontId="16" fillId="4" borderId="30" xfId="4" applyNumberFormat="1" applyFont="1" applyFill="1" applyBorder="1" applyAlignment="1" applyProtection="1">
      <alignment horizontal="right"/>
    </xf>
    <xf numFmtId="41" fontId="2" fillId="4" borderId="30" xfId="4" applyNumberFormat="1" applyFont="1" applyFill="1" applyBorder="1" applyAlignment="1" applyProtection="1">
      <alignment horizontal="right"/>
    </xf>
    <xf numFmtId="41" fontId="16" fillId="4" borderId="31" xfId="4" applyNumberFormat="1" applyFont="1" applyFill="1" applyBorder="1" applyAlignment="1" applyProtection="1">
      <alignment horizontal="right"/>
    </xf>
    <xf numFmtId="41" fontId="2" fillId="4" borderId="22" xfId="4" applyNumberFormat="1" applyFont="1" applyFill="1" applyBorder="1" applyAlignment="1" applyProtection="1">
      <alignment horizontal="right"/>
    </xf>
    <xf numFmtId="41" fontId="2" fillId="4" borderId="23" xfId="4" applyNumberFormat="1" applyFont="1" applyFill="1" applyBorder="1" applyAlignment="1" applyProtection="1">
      <alignment horizontal="right"/>
    </xf>
    <xf numFmtId="41" fontId="2" fillId="4" borderId="32" xfId="4" applyNumberFormat="1" applyFont="1" applyFill="1" applyBorder="1" applyAlignment="1" applyProtection="1">
      <alignment horizontal="right"/>
    </xf>
    <xf numFmtId="171" fontId="44" fillId="4" borderId="13" xfId="1" applyNumberFormat="1" applyFont="1" applyFill="1" applyBorder="1" applyAlignment="1" applyProtection="1"/>
    <xf numFmtId="171" fontId="38" fillId="4" borderId="0" xfId="1" applyNumberFormat="1" applyFont="1" applyFill="1" applyBorder="1" applyAlignment="1" applyProtection="1"/>
    <xf numFmtId="171" fontId="44" fillId="4" borderId="1" xfId="1" applyNumberFormat="1" applyFont="1" applyFill="1" applyBorder="1" applyAlignment="1" applyProtection="1"/>
    <xf numFmtId="171" fontId="38" fillId="4" borderId="2" xfId="1" applyNumberFormat="1" applyFont="1" applyFill="1" applyBorder="1" applyAlignment="1" applyProtection="1"/>
    <xf numFmtId="171" fontId="38" fillId="4" borderId="6" xfId="1" applyNumberFormat="1" applyFont="1" applyFill="1" applyBorder="1" applyAlignment="1" applyProtection="1"/>
    <xf numFmtId="171" fontId="38" fillId="4" borderId="1" xfId="1" applyNumberFormat="1" applyFont="1" applyFill="1" applyBorder="1" applyAlignment="1" applyProtection="1"/>
    <xf numFmtId="171" fontId="44" fillId="4" borderId="15" xfId="1" applyNumberFormat="1" applyFont="1" applyFill="1" applyBorder="1" applyAlignment="1" applyProtection="1"/>
    <xf numFmtId="182" fontId="16" fillId="4" borderId="8" xfId="1" applyNumberFormat="1" applyFont="1" applyFill="1" applyBorder="1" applyAlignment="1" applyProtection="1">
      <alignment horizontal="right"/>
    </xf>
    <xf numFmtId="172" fontId="2" fillId="4" borderId="22" xfId="1" applyNumberFormat="1" applyFont="1" applyFill="1" applyBorder="1" applyAlignment="1" applyProtection="1">
      <alignment horizontal="right"/>
    </xf>
    <xf numFmtId="171" fontId="2" fillId="4" borderId="6" xfId="7" applyNumberFormat="1" applyFont="1" applyFill="1" applyBorder="1" applyAlignment="1" applyProtection="1">
      <alignment horizontal="right"/>
    </xf>
    <xf numFmtId="172" fontId="2" fillId="4" borderId="23" xfId="1" applyNumberFormat="1" applyFont="1" applyFill="1" applyBorder="1" applyAlignment="1" applyProtection="1"/>
    <xf numFmtId="171" fontId="2" fillId="4" borderId="6" xfId="1" applyNumberFormat="1" applyFont="1" applyFill="1" applyBorder="1" applyAlignment="1" applyProtection="1"/>
    <xf numFmtId="41" fontId="2" fillId="4" borderId="6" xfId="1" applyNumberFormat="1" applyFont="1" applyFill="1" applyBorder="1" applyAlignment="1" applyProtection="1">
      <alignment horizontal="right"/>
    </xf>
    <xf numFmtId="41" fontId="2" fillId="4" borderId="6" xfId="2" applyNumberFormat="1" applyFont="1" applyFill="1" applyBorder="1" applyAlignment="1" applyProtection="1">
      <alignment horizontal="right" indent="3"/>
    </xf>
    <xf numFmtId="41" fontId="2" fillId="4" borderId="5" xfId="2" applyNumberFormat="1" applyFont="1" applyFill="1" applyBorder="1" applyAlignment="1" applyProtection="1">
      <alignment horizontal="right" indent="2"/>
    </xf>
    <xf numFmtId="41" fontId="2" fillId="4" borderId="6" xfId="2" applyNumberFormat="1" applyFont="1" applyFill="1" applyBorder="1" applyAlignment="1" applyProtection="1">
      <alignment horizontal="right" indent="2"/>
    </xf>
    <xf numFmtId="41" fontId="16" fillId="4" borderId="1" xfId="7" applyNumberFormat="1" applyFont="1" applyFill="1" applyBorder="1" applyAlignment="1" applyProtection="1">
      <alignment horizontal="right"/>
    </xf>
    <xf numFmtId="41" fontId="2" fillId="4" borderId="2" xfId="7" applyNumberFormat="1" applyFont="1" applyFill="1" applyBorder="1" applyAlignment="1" applyProtection="1">
      <alignment horizontal="right"/>
    </xf>
    <xf numFmtId="41" fontId="2" fillId="4" borderId="1" xfId="7" applyNumberFormat="1" applyFont="1" applyFill="1" applyBorder="1" applyAlignment="1" applyProtection="1">
      <alignment horizontal="right"/>
    </xf>
    <xf numFmtId="41" fontId="16" fillId="4" borderId="15" xfId="7" applyNumberFormat="1" applyFont="1" applyFill="1" applyBorder="1" applyAlignment="1" applyProtection="1">
      <alignment horizontal="right"/>
    </xf>
    <xf numFmtId="41" fontId="2" fillId="4" borderId="29" xfId="4" applyNumberFormat="1" applyFont="1" applyFill="1" applyBorder="1" applyAlignment="1" applyProtection="1">
      <alignment horizontal="right"/>
    </xf>
    <xf numFmtId="41" fontId="16" fillId="4" borderId="6" xfId="7" quotePrefix="1" applyNumberFormat="1" applyFont="1" applyFill="1" applyBorder="1" applyAlignment="1" applyProtection="1">
      <alignment horizontal="right"/>
    </xf>
    <xf numFmtId="41" fontId="2" fillId="4" borderId="6" xfId="7" quotePrefix="1" applyNumberFormat="1" applyFont="1" applyFill="1" applyBorder="1" applyAlignment="1" applyProtection="1">
      <alignment horizontal="right"/>
    </xf>
    <xf numFmtId="41" fontId="16" fillId="4" borderId="0" xfId="7" quotePrefix="1" applyNumberFormat="1" applyFont="1" applyFill="1" applyBorder="1" applyAlignment="1" applyProtection="1">
      <alignment horizontal="right"/>
    </xf>
    <xf numFmtId="41" fontId="6" fillId="4" borderId="0" xfId="14" applyNumberFormat="1" applyFont="1" applyFill="1" applyBorder="1" applyAlignment="1" applyProtection="1">
      <alignment horizontal="right"/>
    </xf>
    <xf numFmtId="41" fontId="6" fillId="4" borderId="8" xfId="4" applyNumberFormat="1" applyFont="1" applyFill="1" applyBorder="1" applyAlignment="1" applyProtection="1">
      <alignment horizontal="right"/>
    </xf>
    <xf numFmtId="41" fontId="5" fillId="4" borderId="12" xfId="4" applyNumberFormat="1" applyFont="1" applyFill="1" applyBorder="1" applyAlignment="1" applyProtection="1">
      <alignment horizontal="right"/>
    </xf>
    <xf numFmtId="41" fontId="6" fillId="4" borderId="14" xfId="4" applyNumberFormat="1" applyFont="1" applyFill="1" applyBorder="1" applyAlignment="1" applyProtection="1">
      <alignment horizontal="right"/>
    </xf>
    <xf numFmtId="41" fontId="6" fillId="4" borderId="12" xfId="4" applyNumberFormat="1" applyFont="1" applyFill="1" applyBorder="1" applyAlignment="1" applyProtection="1">
      <alignment horizontal="right"/>
    </xf>
    <xf numFmtId="41" fontId="5" fillId="4" borderId="17" xfId="4" applyNumberFormat="1" applyFont="1" applyFill="1" applyBorder="1" applyAlignment="1" applyProtection="1">
      <alignment horizontal="right"/>
    </xf>
    <xf numFmtId="41" fontId="6" fillId="4" borderId="6" xfId="4" applyNumberFormat="1" applyFont="1" applyFill="1" applyBorder="1" applyAlignment="1" applyProtection="1">
      <alignment horizontal="right"/>
    </xf>
    <xf numFmtId="41" fontId="6" fillId="4" borderId="3" xfId="4" applyNumberFormat="1" applyFont="1" applyFill="1" applyBorder="1" applyAlignment="1" applyProtection="1">
      <alignment horizontal="right"/>
    </xf>
    <xf numFmtId="181" fontId="5" fillId="4" borderId="3" xfId="14" applyNumberFormat="1" applyFont="1" applyFill="1" applyBorder="1" applyAlignment="1" applyProtection="1">
      <alignment horizontal="right"/>
    </xf>
    <xf numFmtId="171" fontId="6" fillId="4" borderId="5" xfId="1" applyNumberFormat="1" applyFont="1" applyFill="1" applyBorder="1" applyAlignment="1" applyProtection="1">
      <alignment horizontal="right"/>
    </xf>
    <xf numFmtId="171" fontId="6" fillId="4" borderId="0" xfId="1" applyNumberFormat="1" applyFont="1" applyFill="1" applyBorder="1" applyAlignment="1" applyProtection="1">
      <alignment horizontal="right"/>
    </xf>
    <xf numFmtId="181" fontId="6" fillId="4" borderId="3" xfId="14" applyNumberFormat="1" applyFont="1" applyFill="1" applyBorder="1" applyAlignment="1" applyProtection="1">
      <alignment horizontal="right"/>
    </xf>
    <xf numFmtId="181" fontId="5" fillId="4" borderId="4" xfId="14" applyNumberFormat="1" applyFont="1" applyFill="1" applyBorder="1" applyAlignment="1" applyProtection="1">
      <alignment horizontal="right"/>
    </xf>
    <xf numFmtId="181" fontId="6" fillId="4" borderId="13" xfId="14" applyNumberFormat="1" applyFont="1" applyFill="1" applyBorder="1" applyAlignment="1" applyProtection="1">
      <alignment horizontal="right"/>
    </xf>
    <xf numFmtId="171" fontId="6" fillId="4" borderId="14" xfId="1" applyNumberFormat="1" applyFont="1" applyFill="1" applyBorder="1" applyAlignment="1" applyProtection="1">
      <alignment horizontal="right"/>
    </xf>
    <xf numFmtId="181" fontId="6" fillId="4" borderId="12" xfId="14" applyNumberFormat="1" applyFont="1" applyFill="1" applyBorder="1" applyAlignment="1" applyProtection="1">
      <alignment horizontal="right"/>
    </xf>
    <xf numFmtId="181" fontId="5" fillId="4" borderId="13" xfId="14" applyNumberFormat="1" applyFont="1" applyFill="1" applyBorder="1" applyAlignment="1" applyProtection="1">
      <alignment horizontal="right"/>
    </xf>
    <xf numFmtId="181" fontId="5" fillId="4" borderId="1" xfId="14" applyNumberFormat="1" applyFont="1" applyFill="1" applyBorder="1" applyAlignment="1" applyProtection="1">
      <alignment horizontal="right"/>
    </xf>
    <xf numFmtId="171" fontId="6" fillId="4" borderId="2" xfId="1" applyNumberFormat="1" applyFont="1" applyFill="1" applyBorder="1" applyAlignment="1" applyProtection="1">
      <alignment horizontal="right"/>
    </xf>
    <xf numFmtId="181" fontId="6" fillId="4" borderId="1" xfId="14" applyNumberFormat="1" applyFont="1" applyFill="1" applyBorder="1" applyAlignment="1" applyProtection="1">
      <alignment horizontal="right"/>
    </xf>
    <xf numFmtId="181" fontId="5" fillId="4" borderId="15" xfId="14" applyNumberFormat="1" applyFont="1" applyFill="1" applyBorder="1" applyAlignment="1" applyProtection="1">
      <alignment horizontal="right"/>
    </xf>
    <xf numFmtId="41" fontId="5" fillId="4" borderId="1" xfId="4" applyNumberFormat="1" applyFont="1" applyFill="1" applyBorder="1" applyAlignment="1" applyProtection="1">
      <alignment horizontal="right"/>
    </xf>
    <xf numFmtId="41" fontId="6" fillId="4" borderId="2" xfId="4" applyNumberFormat="1" applyFont="1" applyFill="1" applyBorder="1" applyAlignment="1" applyProtection="1">
      <alignment horizontal="right"/>
    </xf>
    <xf numFmtId="41" fontId="6" fillId="4" borderId="1" xfId="4" applyNumberFormat="1" applyFont="1" applyFill="1" applyBorder="1" applyAlignment="1" applyProtection="1">
      <alignment horizontal="right"/>
    </xf>
    <xf numFmtId="0" fontId="6" fillId="4" borderId="0" xfId="14" applyFont="1" applyFill="1" applyBorder="1" applyAlignment="1" applyProtection="1"/>
    <xf numFmtId="0" fontId="5" fillId="4" borderId="4" xfId="14" applyFont="1" applyFill="1" applyBorder="1" applyAlignment="1" applyProtection="1"/>
    <xf numFmtId="0" fontId="5" fillId="4" borderId="1" xfId="14" quotePrefix="1" applyFont="1" applyFill="1" applyBorder="1" applyAlignment="1" applyProtection="1">
      <alignment horizontal="left"/>
    </xf>
    <xf numFmtId="0" fontId="6" fillId="4" borderId="2" xfId="14" quotePrefix="1" applyFont="1" applyFill="1" applyBorder="1" applyAlignment="1" applyProtection="1">
      <alignment horizontal="left"/>
    </xf>
    <xf numFmtId="0" fontId="6" fillId="4" borderId="0" xfId="14" quotePrefix="1" applyFont="1" applyFill="1" applyBorder="1" applyAlignment="1" applyProtection="1">
      <alignment horizontal="left"/>
    </xf>
    <xf numFmtId="0" fontId="6" fillId="4" borderId="6" xfId="14" quotePrefix="1" applyFont="1" applyFill="1" applyBorder="1" applyAlignment="1" applyProtection="1">
      <alignment horizontal="left"/>
    </xf>
    <xf numFmtId="0" fontId="5" fillId="4" borderId="15" xfId="14" quotePrefix="1" applyFont="1" applyFill="1" applyBorder="1" applyAlignment="1" applyProtection="1">
      <alignment horizontal="left"/>
    </xf>
    <xf numFmtId="41" fontId="6" fillId="4" borderId="11" xfId="4" applyNumberFormat="1" applyFont="1" applyFill="1" applyBorder="1" applyAlignment="1" applyProtection="1">
      <alignment horizontal="right"/>
    </xf>
    <xf numFmtId="41" fontId="5" fillId="4" borderId="16" xfId="4" applyNumberFormat="1" applyFont="1" applyFill="1" applyBorder="1" applyAlignment="1" applyProtection="1">
      <alignment horizontal="right"/>
    </xf>
    <xf numFmtId="41" fontId="6" fillId="4" borderId="16" xfId="4" applyNumberFormat="1" applyFont="1" applyFill="1" applyBorder="1" applyAlignment="1" applyProtection="1">
      <alignment horizontal="right"/>
    </xf>
    <xf numFmtId="0" fontId="12" fillId="4" borderId="1" xfId="7" applyFont="1" applyFill="1" applyBorder="1" applyProtection="1"/>
    <xf numFmtId="0" fontId="12" fillId="4" borderId="15" xfId="7" applyFont="1" applyFill="1" applyBorder="1" applyProtection="1"/>
    <xf numFmtId="0" fontId="9" fillId="4" borderId="2" xfId="7" applyFont="1" applyFill="1" applyBorder="1" applyProtection="1"/>
    <xf numFmtId="164" fontId="9" fillId="4" borderId="7" xfId="7" applyNumberFormat="1" applyFont="1" applyFill="1" applyBorder="1" applyProtection="1"/>
    <xf numFmtId="37" fontId="9" fillId="4" borderId="7" xfId="7" applyNumberFormat="1" applyFont="1" applyFill="1" applyBorder="1" applyProtection="1"/>
    <xf numFmtId="0" fontId="9" fillId="4" borderId="7" xfId="7" applyFont="1" applyFill="1" applyBorder="1" applyProtection="1"/>
    <xf numFmtId="0" fontId="12" fillId="4" borderId="9" xfId="7" quotePrefix="1" applyFont="1" applyFill="1" applyBorder="1" applyAlignment="1" applyProtection="1">
      <alignment horizontal="left" indent="2"/>
    </xf>
    <xf numFmtId="0" fontId="12" fillId="4" borderId="10" xfId="7" quotePrefix="1" applyFont="1" applyFill="1" applyBorder="1" applyAlignment="1" applyProtection="1">
      <alignment horizontal="left" indent="2"/>
    </xf>
    <xf numFmtId="164" fontId="9" fillId="4" borderId="5" xfId="7" applyNumberFormat="1" applyFont="1" applyFill="1" applyBorder="1" applyProtection="1"/>
    <xf numFmtId="41" fontId="21" fillId="4" borderId="1" xfId="4" applyNumberFormat="1" applyFont="1" applyFill="1" applyBorder="1" applyAlignment="1" applyProtection="1">
      <alignment horizontal="right"/>
    </xf>
    <xf numFmtId="0" fontId="12" fillId="4" borderId="9" xfId="7" applyFont="1" applyFill="1" applyBorder="1" applyAlignment="1" applyProtection="1">
      <alignment horizontal="left" indent="4"/>
    </xf>
    <xf numFmtId="43" fontId="9" fillId="4" borderId="7" xfId="4" applyFont="1" applyFill="1" applyBorder="1" applyAlignment="1" applyProtection="1"/>
    <xf numFmtId="43" fontId="9" fillId="4" borderId="14" xfId="4" applyFont="1" applyFill="1" applyBorder="1" applyAlignment="1" applyProtection="1"/>
    <xf numFmtId="0" fontId="21" fillId="4" borderId="10" xfId="7" applyFont="1" applyFill="1" applyBorder="1" applyAlignment="1" applyProtection="1"/>
    <xf numFmtId="0" fontId="9" fillId="4" borderId="7" xfId="7" applyFont="1" applyFill="1" applyBorder="1" applyAlignment="1" applyProtection="1">
      <alignment horizontal="right"/>
    </xf>
    <xf numFmtId="0" fontId="9" fillId="4" borderId="5" xfId="7" applyFont="1" applyFill="1" applyBorder="1" applyAlignment="1" applyProtection="1">
      <alignment horizontal="right"/>
    </xf>
    <xf numFmtId="164" fontId="9" fillId="4" borderId="14" xfId="7" applyNumberFormat="1" applyFont="1" applyFill="1" applyBorder="1" applyProtection="1"/>
    <xf numFmtId="41" fontId="21" fillId="4" borderId="6" xfId="4" quotePrefix="1" applyNumberFormat="1" applyFont="1" applyFill="1" applyBorder="1" applyAlignment="1" applyProtection="1">
      <alignment horizontal="right"/>
    </xf>
    <xf numFmtId="41" fontId="21" fillId="4" borderId="15" xfId="4" applyNumberFormat="1" applyFont="1" applyFill="1" applyBorder="1" applyAlignment="1" applyProtection="1">
      <alignment horizontal="right"/>
    </xf>
    <xf numFmtId="41" fontId="108" fillId="4" borderId="0" xfId="7" applyNumberFormat="1" applyFont="1" applyFill="1" applyBorder="1" applyAlignment="1" applyProtection="1">
      <alignment horizontal="right"/>
    </xf>
    <xf numFmtId="169" fontId="12" fillId="4" borderId="9" xfId="4" applyNumberFormat="1" applyFont="1" applyFill="1" applyBorder="1" applyAlignment="1" applyProtection="1"/>
    <xf numFmtId="41" fontId="16" fillId="4" borderId="7" xfId="4" applyNumberFormat="1" applyFont="1" applyFill="1" applyBorder="1" applyAlignment="1" applyProtection="1">
      <alignment horizontal="right"/>
    </xf>
    <xf numFmtId="41" fontId="16" fillId="4" borderId="14" xfId="4" applyNumberFormat="1" applyFont="1" applyFill="1" applyBorder="1" applyAlignment="1" applyProtection="1">
      <alignment horizontal="right"/>
    </xf>
    <xf numFmtId="41" fontId="16" fillId="4" borderId="28" xfId="4" applyNumberFormat="1" applyFont="1" applyFill="1" applyBorder="1" applyAlignment="1" applyProtection="1">
      <alignment horizontal="right"/>
    </xf>
    <xf numFmtId="41" fontId="2" fillId="4" borderId="26" xfId="4" applyNumberFormat="1" applyFont="1" applyFill="1" applyBorder="1" applyAlignment="1" applyProtection="1">
      <alignment horizontal="right"/>
    </xf>
    <xf numFmtId="41" fontId="2" fillId="4" borderId="28" xfId="4" applyNumberFormat="1" applyFont="1" applyFill="1" applyBorder="1" applyAlignment="1" applyProtection="1">
      <alignment horizontal="right"/>
    </xf>
    <xf numFmtId="41" fontId="16" fillId="4" borderId="26" xfId="4" applyNumberFormat="1" applyFont="1" applyFill="1" applyBorder="1" applyAlignment="1" applyProtection="1">
      <alignment horizontal="right"/>
    </xf>
    <xf numFmtId="41" fontId="5" fillId="4" borderId="11" xfId="4" applyNumberFormat="1" applyFont="1" applyFill="1" applyBorder="1" applyAlignment="1" applyProtection="1">
      <alignment horizontal="right"/>
    </xf>
    <xf numFmtId="0" fontId="6" fillId="4" borderId="1" xfId="7" applyFont="1" applyFill="1" applyBorder="1" applyProtection="1"/>
    <xf numFmtId="41" fontId="5" fillId="4" borderId="0" xfId="7" applyNumberFormat="1" applyFont="1" applyFill="1" applyBorder="1" applyAlignment="1" applyProtection="1">
      <alignment horizontal="right"/>
    </xf>
    <xf numFmtId="41" fontId="5" fillId="4" borderId="1" xfId="7" applyNumberFormat="1" applyFont="1" applyFill="1" applyBorder="1" applyAlignment="1" applyProtection="1">
      <alignment horizontal="right"/>
    </xf>
    <xf numFmtId="41" fontId="72" fillId="4" borderId="6" xfId="4" applyNumberFormat="1" applyFont="1" applyFill="1" applyBorder="1" applyAlignment="1" applyProtection="1">
      <alignment horizontal="right"/>
    </xf>
    <xf numFmtId="41" fontId="5" fillId="4" borderId="6" xfId="7" applyNumberFormat="1" applyFont="1" applyFill="1" applyBorder="1" applyAlignment="1" applyProtection="1">
      <alignment horizontal="right"/>
    </xf>
    <xf numFmtId="41" fontId="78" fillId="4" borderId="6" xfId="4" applyNumberFormat="1" applyFont="1" applyFill="1" applyBorder="1" applyAlignment="1" applyProtection="1">
      <alignment horizontal="right"/>
    </xf>
    <xf numFmtId="41" fontId="5" fillId="4" borderId="4" xfId="7" applyNumberFormat="1" applyFont="1" applyFill="1" applyBorder="1" applyAlignment="1" applyProtection="1">
      <alignment horizontal="right"/>
    </xf>
    <xf numFmtId="41" fontId="73" fillId="4" borderId="2" xfId="4" applyNumberFormat="1" applyFont="1" applyFill="1" applyBorder="1" applyAlignment="1" applyProtection="1">
      <alignment horizontal="right"/>
    </xf>
    <xf numFmtId="41" fontId="21" fillId="4" borderId="0" xfId="4" quotePrefix="1" applyNumberFormat="1" applyFont="1" applyFill="1" applyBorder="1" applyAlignment="1" applyProtection="1">
      <alignment horizontal="right"/>
    </xf>
    <xf numFmtId="41" fontId="21" fillId="4" borderId="3" xfId="4" quotePrefix="1" applyNumberFormat="1" applyFont="1" applyFill="1" applyBorder="1" applyAlignment="1" applyProtection="1">
      <alignment horizontal="right"/>
    </xf>
    <xf numFmtId="41" fontId="21" fillId="4" borderId="4" xfId="4" quotePrefix="1" applyNumberFormat="1" applyFont="1" applyFill="1" applyBorder="1" applyAlignment="1" applyProtection="1">
      <alignment horizontal="right"/>
    </xf>
    <xf numFmtId="41" fontId="12" fillId="4" borderId="19" xfId="4" applyNumberFormat="1" applyFont="1" applyFill="1" applyBorder="1" applyAlignment="1" applyProtection="1">
      <alignment horizontal="right"/>
    </xf>
    <xf numFmtId="41" fontId="12" fillId="4" borderId="19" xfId="7" applyNumberFormat="1" applyFont="1" applyFill="1" applyBorder="1" applyAlignment="1" applyProtection="1">
      <alignment horizontal="right"/>
    </xf>
    <xf numFmtId="41" fontId="12" fillId="4" borderId="33" xfId="4" applyNumberFormat="1" applyFont="1" applyFill="1" applyBorder="1" applyAlignment="1" applyProtection="1">
      <alignment horizontal="right"/>
    </xf>
    <xf numFmtId="0" fontId="6" fillId="4" borderId="7" xfId="7" applyFont="1" applyFill="1" applyBorder="1" applyProtection="1"/>
    <xf numFmtId="0" fontId="6" fillId="4" borderId="0" xfId="7" applyFont="1" applyFill="1" applyBorder="1" applyProtection="1"/>
    <xf numFmtId="0" fontId="6" fillId="4" borderId="6" xfId="7" applyFont="1" applyFill="1" applyBorder="1" applyProtection="1"/>
    <xf numFmtId="0" fontId="6" fillId="4" borderId="11" xfId="7" applyFont="1" applyFill="1" applyBorder="1" applyProtection="1"/>
    <xf numFmtId="41" fontId="5" fillId="4" borderId="10" xfId="4" applyNumberFormat="1" applyFont="1" applyFill="1" applyBorder="1" applyAlignment="1" applyProtection="1">
      <alignment horizontal="right"/>
    </xf>
    <xf numFmtId="41" fontId="5" fillId="4" borderId="18" xfId="4" applyNumberFormat="1" applyFont="1" applyFill="1" applyBorder="1" applyAlignment="1" applyProtection="1">
      <alignment horizontal="right"/>
    </xf>
    <xf numFmtId="0" fontId="6" fillId="4" borderId="5" xfId="7" applyFont="1" applyFill="1" applyBorder="1" applyProtection="1"/>
    <xf numFmtId="0" fontId="6" fillId="4" borderId="3" xfId="7" applyFont="1" applyFill="1" applyBorder="1" applyProtection="1"/>
    <xf numFmtId="0" fontId="77" fillId="4" borderId="7" xfId="7" applyFont="1" applyFill="1" applyBorder="1" applyProtection="1"/>
    <xf numFmtId="0" fontId="77" fillId="4" borderId="0" xfId="7" applyFont="1" applyFill="1" applyBorder="1" applyProtection="1"/>
    <xf numFmtId="0" fontId="77" fillId="4" borderId="6" xfId="7" applyFont="1" applyFill="1" applyBorder="1" applyProtection="1"/>
    <xf numFmtId="0" fontId="77" fillId="4" borderId="5" xfId="7" applyFont="1" applyFill="1" applyBorder="1" applyProtection="1"/>
    <xf numFmtId="0" fontId="77" fillId="4" borderId="3" xfId="7" applyFont="1" applyFill="1" applyBorder="1" applyProtection="1"/>
    <xf numFmtId="0" fontId="77" fillId="4" borderId="14" xfId="7" applyFont="1" applyFill="1" applyBorder="1" applyProtection="1"/>
    <xf numFmtId="0" fontId="77" fillId="4" borderId="12" xfId="7" applyFont="1" applyFill="1" applyBorder="1" applyProtection="1"/>
    <xf numFmtId="41" fontId="78" fillId="4" borderId="15" xfId="4" applyNumberFormat="1" applyFont="1" applyFill="1" applyBorder="1" applyAlignment="1" applyProtection="1">
      <alignment horizontal="right"/>
    </xf>
    <xf numFmtId="0" fontId="77" fillId="4" borderId="0" xfId="7" applyFont="1" applyFill="1" applyProtection="1"/>
    <xf numFmtId="41" fontId="78" fillId="4" borderId="0" xfId="4" applyNumberFormat="1" applyFont="1" applyFill="1" applyBorder="1" applyAlignment="1" applyProtection="1">
      <alignment horizontal="right"/>
    </xf>
    <xf numFmtId="41" fontId="78" fillId="4" borderId="13" xfId="4" applyNumberFormat="1" applyFont="1" applyFill="1" applyBorder="1" applyAlignment="1" applyProtection="1">
      <alignment horizontal="right"/>
    </xf>
    <xf numFmtId="0" fontId="77" fillId="4" borderId="2" xfId="7" applyFont="1" applyFill="1" applyBorder="1" applyProtection="1"/>
    <xf numFmtId="0" fontId="77" fillId="4" borderId="1" xfId="7" applyFont="1" applyFill="1" applyBorder="1" applyProtection="1"/>
    <xf numFmtId="0" fontId="77" fillId="4" borderId="8" xfId="7" applyFont="1" applyFill="1" applyBorder="1" applyProtection="1"/>
    <xf numFmtId="0" fontId="77" fillId="4" borderId="11" xfId="7" applyFont="1" applyFill="1" applyBorder="1" applyProtection="1"/>
    <xf numFmtId="0" fontId="6" fillId="4" borderId="0" xfId="6" applyFont="1" applyFill="1" applyBorder="1" applyAlignment="1" applyProtection="1">
      <alignment horizontal="left" indent="3"/>
    </xf>
    <xf numFmtId="185" fontId="5" fillId="4" borderId="8" xfId="1" applyNumberFormat="1" applyFont="1" applyFill="1" applyBorder="1" applyAlignment="1" applyProtection="1">
      <alignment horizontal="right"/>
    </xf>
    <xf numFmtId="185" fontId="6" fillId="4" borderId="9" xfId="1" applyNumberFormat="1" applyFont="1" applyFill="1" applyBorder="1" applyAlignment="1" applyProtection="1"/>
    <xf numFmtId="9" fontId="6" fillId="4" borderId="7" xfId="1" applyNumberFormat="1" applyFont="1" applyFill="1" applyBorder="1" applyAlignment="1" applyProtection="1"/>
    <xf numFmtId="0" fontId="6" fillId="4" borderId="10" xfId="6" applyFont="1" applyFill="1" applyBorder="1" applyAlignment="1" applyProtection="1">
      <alignment horizontal="left" indent="3"/>
    </xf>
    <xf numFmtId="185" fontId="5" fillId="4" borderId="6" xfId="1" applyNumberFormat="1" applyFont="1" applyFill="1" applyBorder="1" applyAlignment="1" applyProtection="1">
      <alignment horizontal="right"/>
    </xf>
    <xf numFmtId="185" fontId="6" fillId="4" borderId="0" xfId="1" applyNumberFormat="1" applyFont="1" applyFill="1" applyBorder="1" applyAlignment="1" applyProtection="1"/>
    <xf numFmtId="185" fontId="5" fillId="4" borderId="11" xfId="1" applyNumberFormat="1" applyFont="1" applyFill="1" applyBorder="1" applyAlignment="1" applyProtection="1">
      <alignment horizontal="right"/>
    </xf>
    <xf numFmtId="185" fontId="6" fillId="4" borderId="10" xfId="1" applyNumberFormat="1" applyFont="1" applyFill="1" applyBorder="1" applyAlignment="1" applyProtection="1"/>
    <xf numFmtId="185" fontId="5" fillId="4" borderId="12" xfId="1" applyNumberFormat="1" applyFont="1" applyFill="1" applyBorder="1" applyAlignment="1" applyProtection="1">
      <alignment horizontal="right"/>
    </xf>
    <xf numFmtId="185" fontId="6" fillId="4" borderId="13" xfId="1" applyNumberFormat="1" applyFont="1" applyFill="1" applyBorder="1" applyAlignment="1" applyProtection="1"/>
    <xf numFmtId="9" fontId="6" fillId="4" borderId="14" xfId="1" applyNumberFormat="1" applyFont="1" applyFill="1" applyBorder="1" applyAlignment="1" applyProtection="1"/>
    <xf numFmtId="9" fontId="5" fillId="4" borderId="1" xfId="1" applyFont="1" applyFill="1" applyBorder="1" applyAlignment="1" applyProtection="1"/>
    <xf numFmtId="9" fontId="6" fillId="4" borderId="15" xfId="1" applyFont="1" applyFill="1" applyBorder="1" applyAlignment="1" applyProtection="1"/>
    <xf numFmtId="9" fontId="6" fillId="4" borderId="2" xfId="1" applyFont="1" applyFill="1" applyBorder="1" applyAlignment="1" applyProtection="1"/>
    <xf numFmtId="0" fontId="5" fillId="4" borderId="0" xfId="6" applyFont="1" applyFill="1" applyBorder="1" applyAlignment="1" applyProtection="1">
      <alignment horizontal="left" indent="1"/>
    </xf>
    <xf numFmtId="9" fontId="5" fillId="4" borderId="6" xfId="1" applyFont="1" applyFill="1" applyBorder="1" applyAlignment="1" applyProtection="1"/>
    <xf numFmtId="9" fontId="6" fillId="4" borderId="0" xfId="1" applyFont="1" applyFill="1" applyBorder="1" applyAlignment="1" applyProtection="1"/>
    <xf numFmtId="9" fontId="6" fillId="4" borderId="7" xfId="1" applyFont="1" applyFill="1" applyBorder="1" applyAlignment="1" applyProtection="1"/>
    <xf numFmtId="0" fontId="6" fillId="4" borderId="9" xfId="6" applyFont="1" applyFill="1" applyBorder="1" applyAlignment="1" applyProtection="1">
      <alignment horizontal="left" indent="3"/>
    </xf>
    <xf numFmtId="9" fontId="6" fillId="4" borderId="14" xfId="1" applyFont="1" applyFill="1" applyBorder="1" applyAlignment="1" applyProtection="1"/>
    <xf numFmtId="10" fontId="6" fillId="4" borderId="0" xfId="1" applyNumberFormat="1" applyFont="1" applyFill="1" applyBorder="1" applyAlignment="1" applyProtection="1">
      <alignment horizontal="left" indent="1"/>
    </xf>
    <xf numFmtId="170" fontId="5" fillId="4" borderId="8" xfId="1" applyNumberFormat="1" applyFont="1" applyFill="1" applyBorder="1" applyAlignment="1" applyProtection="1">
      <alignment horizontal="right"/>
    </xf>
    <xf numFmtId="170" fontId="6" fillId="4" borderId="9" xfId="1" applyNumberFormat="1" applyFont="1" applyFill="1" applyBorder="1" applyAlignment="1" applyProtection="1"/>
    <xf numFmtId="170" fontId="6" fillId="4" borderId="7" xfId="1" applyNumberFormat="1" applyFont="1" applyFill="1" applyBorder="1" applyAlignment="1" applyProtection="1"/>
    <xf numFmtId="10" fontId="6" fillId="4" borderId="10" xfId="1" applyNumberFormat="1" applyFont="1" applyFill="1" applyBorder="1" applyAlignment="1" applyProtection="1">
      <alignment horizontal="left" indent="1"/>
    </xf>
    <xf numFmtId="0" fontId="6" fillId="4" borderId="0" xfId="6" applyFont="1" applyFill="1" applyBorder="1" applyAlignment="1" applyProtection="1">
      <alignment horizontal="left" indent="1"/>
    </xf>
    <xf numFmtId="170" fontId="5" fillId="4" borderId="6" xfId="1" applyNumberFormat="1" applyFont="1" applyFill="1" applyBorder="1" applyAlignment="1" applyProtection="1">
      <alignment horizontal="right"/>
    </xf>
    <xf numFmtId="170" fontId="6" fillId="4" borderId="0" xfId="1" applyNumberFormat="1" applyFont="1" applyFill="1" applyBorder="1" applyAlignment="1" applyProtection="1"/>
    <xf numFmtId="170" fontId="5" fillId="4" borderId="11" xfId="1" applyNumberFormat="1" applyFont="1" applyFill="1" applyBorder="1" applyAlignment="1" applyProtection="1">
      <alignment horizontal="right"/>
    </xf>
    <xf numFmtId="170" fontId="6" fillId="4" borderId="10" xfId="1" applyNumberFormat="1" applyFont="1" applyFill="1" applyBorder="1" applyAlignment="1" applyProtection="1"/>
    <xf numFmtId="170" fontId="5" fillId="4" borderId="16" xfId="1" applyNumberFormat="1" applyFont="1" applyFill="1" applyBorder="1" applyAlignment="1" applyProtection="1">
      <alignment horizontal="right"/>
    </xf>
    <xf numFmtId="170" fontId="6" fillId="4" borderId="17" xfId="1" applyNumberFormat="1" applyFont="1" applyFill="1" applyBorder="1" applyAlignment="1" applyProtection="1"/>
    <xf numFmtId="170" fontId="6" fillId="4" borderId="14" xfId="1" applyNumberFormat="1" applyFont="1" applyFill="1" applyBorder="1" applyAlignment="1" applyProtection="1"/>
    <xf numFmtId="41" fontId="5" fillId="4" borderId="1" xfId="8" applyNumberFormat="1" applyFont="1" applyFill="1" applyBorder="1" applyAlignment="1" applyProtection="1">
      <alignment horizontal="right"/>
    </xf>
    <xf numFmtId="41" fontId="5" fillId="4" borderId="25" xfId="4" applyNumberFormat="1" applyFont="1" applyFill="1" applyBorder="1" applyAlignment="1" applyProtection="1">
      <alignment horizontal="right"/>
    </xf>
    <xf numFmtId="41" fontId="5" fillId="4" borderId="11" xfId="8" quotePrefix="1" applyNumberFormat="1" applyFont="1" applyFill="1" applyBorder="1" applyAlignment="1" applyProtection="1">
      <alignment horizontal="right"/>
    </xf>
    <xf numFmtId="41" fontId="5" fillId="4" borderId="10" xfId="8" quotePrefix="1" applyNumberFormat="1" applyFont="1" applyFill="1" applyBorder="1" applyAlignment="1" applyProtection="1">
      <alignment horizontal="right"/>
    </xf>
    <xf numFmtId="41" fontId="5" fillId="4" borderId="20" xfId="8" quotePrefix="1" applyNumberFormat="1" applyFont="1" applyFill="1" applyBorder="1" applyAlignment="1" applyProtection="1">
      <alignment horizontal="right"/>
    </xf>
    <xf numFmtId="41" fontId="5" fillId="4" borderId="3" xfId="4" quotePrefix="1" applyNumberFormat="1" applyFont="1" applyFill="1" applyBorder="1" applyAlignment="1" applyProtection="1">
      <alignment horizontal="right"/>
    </xf>
    <xf numFmtId="41" fontId="5" fillId="4" borderId="4" xfId="4" quotePrefix="1" applyNumberFormat="1" applyFont="1" applyFill="1" applyBorder="1" applyAlignment="1" applyProtection="1">
      <alignment horizontal="right"/>
    </xf>
    <xf numFmtId="41" fontId="16" fillId="4" borderId="11" xfId="4" applyNumberFormat="1" applyFont="1" applyFill="1" applyBorder="1" applyAlignment="1" applyProtection="1">
      <alignment horizontal="right"/>
      <protection locked="0"/>
    </xf>
    <xf numFmtId="41" fontId="16" fillId="4" borderId="10" xfId="4" applyNumberFormat="1" applyFont="1" applyFill="1" applyBorder="1" applyAlignment="1" applyProtection="1">
      <alignment horizontal="right"/>
      <protection locked="0"/>
    </xf>
    <xf numFmtId="41" fontId="16" fillId="4" borderId="16" xfId="4" applyNumberFormat="1" applyFont="1" applyFill="1" applyBorder="1" applyAlignment="1" applyProtection="1">
      <alignment horizontal="right"/>
      <protection locked="0"/>
    </xf>
    <xf numFmtId="41" fontId="16" fillId="4" borderId="17" xfId="4" applyNumberFormat="1" applyFont="1" applyFill="1" applyBorder="1" applyAlignment="1" applyProtection="1">
      <alignment horizontal="right"/>
      <protection locked="0"/>
    </xf>
    <xf numFmtId="41" fontId="16" fillId="4" borderId="9" xfId="4" applyNumberFormat="1" applyFont="1" applyFill="1" applyBorder="1" applyAlignment="1" applyProtection="1">
      <alignment horizontal="right"/>
      <protection locked="0"/>
    </xf>
    <xf numFmtId="41" fontId="16" fillId="4" borderId="8" xfId="4" applyNumberFormat="1" applyFont="1" applyFill="1" applyBorder="1" applyAlignment="1" applyProtection="1">
      <alignment horizontal="right"/>
      <protection locked="0"/>
    </xf>
    <xf numFmtId="41" fontId="16" fillId="4" borderId="10" xfId="4" quotePrefix="1" applyNumberFormat="1" applyFont="1" applyFill="1" applyBorder="1" applyAlignment="1" applyProtection="1">
      <alignment horizontal="right"/>
      <protection locked="0"/>
    </xf>
    <xf numFmtId="41" fontId="16" fillId="4" borderId="6" xfId="4" applyNumberFormat="1" applyFont="1" applyFill="1" applyBorder="1" applyAlignment="1" applyProtection="1">
      <alignment horizontal="right"/>
      <protection locked="0"/>
    </xf>
    <xf numFmtId="41" fontId="16" fillId="4" borderId="0" xfId="4" quotePrefix="1" applyNumberFormat="1" applyFont="1" applyFill="1" applyBorder="1" applyAlignment="1" applyProtection="1">
      <alignment horizontal="right"/>
      <protection locked="0"/>
    </xf>
    <xf numFmtId="41" fontId="16" fillId="4" borderId="24" xfId="4" applyNumberFormat="1" applyFont="1" applyFill="1" applyBorder="1" applyAlignment="1" applyProtection="1">
      <alignment horizontal="right"/>
      <protection locked="0"/>
    </xf>
    <xf numFmtId="41" fontId="16" fillId="4" borderId="25" xfId="4" applyNumberFormat="1" applyFont="1" applyFill="1" applyBorder="1" applyAlignment="1" applyProtection="1">
      <alignment horizontal="right"/>
      <protection locked="0"/>
    </xf>
    <xf numFmtId="41" fontId="16" fillId="4" borderId="25" xfId="4" applyNumberFormat="1" applyFont="1" applyFill="1" applyBorder="1" applyAlignment="1" applyProtection="1">
      <alignment horizontal="right"/>
    </xf>
    <xf numFmtId="41" fontId="16" fillId="4" borderId="0" xfId="4" applyNumberFormat="1" applyFont="1" applyFill="1" applyBorder="1" applyAlignment="1" applyProtection="1">
      <alignment horizontal="right"/>
      <protection locked="0"/>
    </xf>
    <xf numFmtId="41" fontId="50" fillId="4" borderId="9" xfId="4" applyNumberFormat="1" applyFont="1" applyFill="1" applyBorder="1" applyAlignment="1" applyProtection="1">
      <alignment horizontal="right"/>
    </xf>
    <xf numFmtId="41" fontId="50" fillId="4" borderId="13" xfId="4" applyNumberFormat="1" applyFont="1" applyFill="1" applyBorder="1" applyAlignment="1" applyProtection="1">
      <alignment horizontal="right"/>
    </xf>
    <xf numFmtId="41" fontId="50" fillId="4" borderId="4" xfId="4" applyNumberFormat="1" applyFont="1" applyFill="1" applyBorder="1" applyAlignment="1" applyProtection="1">
      <alignment horizontal="right"/>
    </xf>
    <xf numFmtId="41" fontId="50" fillId="4" borderId="0" xfId="4" applyNumberFormat="1" applyFont="1" applyFill="1" applyBorder="1" applyAlignment="1" applyProtection="1">
      <alignment horizontal="right"/>
    </xf>
    <xf numFmtId="41" fontId="50" fillId="4" borderId="0" xfId="7" applyNumberFormat="1" applyFont="1" applyFill="1" applyAlignment="1" applyProtection="1">
      <alignment horizontal="right"/>
    </xf>
    <xf numFmtId="41" fontId="50" fillId="4" borderId="18" xfId="4" applyNumberFormat="1" applyFont="1" applyFill="1" applyBorder="1" applyAlignment="1" applyProtection="1">
      <alignment horizontal="right"/>
    </xf>
    <xf numFmtId="41" fontId="50" fillId="4" borderId="15" xfId="4" applyNumberFormat="1" applyFont="1" applyFill="1" applyBorder="1" applyAlignment="1" applyProtection="1">
      <alignment horizontal="right"/>
    </xf>
    <xf numFmtId="0" fontId="99" fillId="2" borderId="13" xfId="14" applyNumberFormat="1" applyFont="1" applyFill="1" applyBorder="1" applyAlignment="1" applyProtection="1">
      <alignment horizontal="left"/>
    </xf>
    <xf numFmtId="0" fontId="2" fillId="4" borderId="18" xfId="0" applyFont="1" applyFill="1" applyBorder="1" applyAlignment="1" applyProtection="1">
      <alignment horizontal="left"/>
    </xf>
    <xf numFmtId="0" fontId="2" fillId="4" borderId="9" xfId="0" applyFont="1" applyFill="1" applyBorder="1" applyAlignment="1" applyProtection="1">
      <alignment horizontal="left"/>
    </xf>
    <xf numFmtId="0" fontId="2" fillId="4" borderId="43" xfId="0" applyFont="1" applyFill="1" applyBorder="1" applyAlignment="1" applyProtection="1">
      <alignment horizontal="left"/>
    </xf>
    <xf numFmtId="0" fontId="2" fillId="4" borderId="0" xfId="0" applyFont="1" applyFill="1" applyBorder="1" applyAlignment="1" applyProtection="1">
      <alignment horizontal="left"/>
    </xf>
    <xf numFmtId="0" fontId="2" fillId="4" borderId="10" xfId="0" applyFont="1" applyFill="1" applyBorder="1" applyAlignment="1" applyProtection="1"/>
    <xf numFmtId="0" fontId="2" fillId="4" borderId="43" xfId="0" applyFont="1" applyFill="1" applyBorder="1" applyAlignment="1" applyProtection="1"/>
    <xf numFmtId="0" fontId="2" fillId="4" borderId="43" xfId="7" applyFont="1" applyFill="1" applyBorder="1" applyAlignment="1" applyProtection="1">
      <alignment horizontal="left" indent="2"/>
    </xf>
    <xf numFmtId="0" fontId="2" fillId="4" borderId="45" xfId="7" applyFont="1" applyFill="1" applyBorder="1" applyAlignment="1" applyProtection="1">
      <alignment horizontal="left" indent="2"/>
    </xf>
    <xf numFmtId="0" fontId="29" fillId="4" borderId="0" xfId="14" applyFont="1" applyFill="1" applyAlignment="1" applyProtection="1">
      <alignment vertical="top"/>
      <protection locked="0"/>
    </xf>
    <xf numFmtId="37" fontId="0" fillId="4" borderId="0" xfId="11" applyFont="1" applyFill="1" applyAlignment="1" applyProtection="1"/>
    <xf numFmtId="0" fontId="6" fillId="4" borderId="0" xfId="7" applyFont="1" applyFill="1" applyBorder="1" applyAlignment="1" applyProtection="1">
      <alignment vertical="top" wrapText="1"/>
      <protection locked="0"/>
    </xf>
    <xf numFmtId="0" fontId="2" fillId="4" borderId="9" xfId="14" quotePrefix="1" applyFont="1" applyFill="1" applyBorder="1" applyAlignment="1" applyProtection="1">
      <alignment horizontal="left"/>
    </xf>
    <xf numFmtId="0" fontId="2" fillId="4" borderId="9" xfId="7" applyFont="1" applyFill="1" applyBorder="1" applyAlignment="1" applyProtection="1"/>
    <xf numFmtId="0" fontId="99" fillId="4" borderId="9" xfId="4" applyNumberFormat="1" applyFont="1" applyFill="1" applyBorder="1" applyAlignment="1" applyProtection="1">
      <alignment horizontal="left"/>
    </xf>
    <xf numFmtId="0" fontId="99" fillId="4" borderId="13" xfId="4" applyNumberFormat="1" applyFont="1" applyFill="1" applyBorder="1" applyAlignment="1" applyProtection="1">
      <alignment horizontal="left"/>
    </xf>
    <xf numFmtId="0" fontId="16" fillId="2" borderId="59" xfId="14" applyFont="1" applyFill="1" applyBorder="1" applyAlignment="1" applyProtection="1">
      <alignment horizontal="right"/>
    </xf>
    <xf numFmtId="0" fontId="16" fillId="2" borderId="60" xfId="14" applyFont="1" applyFill="1" applyBorder="1" applyAlignment="1" applyProtection="1">
      <alignment horizontal="right"/>
    </xf>
    <xf numFmtId="0" fontId="2" fillId="2" borderId="60" xfId="14" applyFont="1" applyFill="1" applyBorder="1" applyAlignment="1" applyProtection="1">
      <alignment horizontal="right"/>
    </xf>
    <xf numFmtId="0" fontId="2" fillId="2" borderId="61" xfId="14" applyFont="1" applyFill="1" applyBorder="1" applyProtection="1"/>
    <xf numFmtId="0" fontId="16" fillId="4" borderId="59" xfId="14" applyFont="1" applyFill="1" applyBorder="1" applyAlignment="1" applyProtection="1">
      <alignment horizontal="right"/>
    </xf>
    <xf numFmtId="0" fontId="16" fillId="2" borderId="61" xfId="14" applyFont="1" applyFill="1" applyBorder="1" applyProtection="1"/>
    <xf numFmtId="167" fontId="16" fillId="4" borderId="59" xfId="1" applyNumberFormat="1" applyFont="1" applyFill="1" applyBorder="1" applyAlignment="1" applyProtection="1">
      <alignment horizontal="right"/>
    </xf>
    <xf numFmtId="167" fontId="2" fillId="4" borderId="61" xfId="4" applyNumberFormat="1" applyFont="1" applyFill="1" applyBorder="1" applyAlignment="1" applyProtection="1">
      <alignment horizontal="right"/>
    </xf>
    <xf numFmtId="37" fontId="2" fillId="4" borderId="7" xfId="11" applyFont="1" applyFill="1" applyBorder="1" applyProtection="1"/>
    <xf numFmtId="0" fontId="95" fillId="0" borderId="0" xfId="36" applyFont="1" applyFill="1" applyBorder="1" applyAlignment="1" applyProtection="1">
      <alignment horizontal="center"/>
    </xf>
    <xf numFmtId="0" fontId="95" fillId="5" borderId="0" xfId="36" applyFont="1" applyFill="1" applyBorder="1" applyAlignment="1" applyProtection="1">
      <alignment horizontal="center" wrapText="1"/>
      <protection locked="0"/>
    </xf>
    <xf numFmtId="0" fontId="95" fillId="5" borderId="0" xfId="36" applyFont="1" applyFill="1" applyBorder="1" applyAlignment="1" applyProtection="1">
      <alignment horizontal="center"/>
      <protection locked="0"/>
    </xf>
    <xf numFmtId="0" fontId="96" fillId="0" borderId="0" xfId="36" applyFont="1" applyFill="1" applyBorder="1" applyAlignment="1" applyProtection="1">
      <alignment horizontal="center"/>
    </xf>
    <xf numFmtId="37" fontId="98" fillId="0" borderId="0" xfId="37" applyNumberFormat="1" applyFont="1" applyFill="1" applyBorder="1" applyAlignment="1" applyProtection="1">
      <alignment horizontal="center"/>
    </xf>
    <xf numFmtId="0" fontId="6" fillId="2" borderId="36" xfId="14" quotePrefix="1" applyFont="1" applyFill="1" applyBorder="1" applyAlignment="1" applyProtection="1">
      <alignment horizontal="left"/>
    </xf>
    <xf numFmtId="0" fontId="6" fillId="2" borderId="37" xfId="14" quotePrefix="1" applyFont="1" applyFill="1" applyBorder="1" applyAlignment="1" applyProtection="1">
      <alignment horizontal="left"/>
    </xf>
    <xf numFmtId="0" fontId="5" fillId="2" borderId="0" xfId="14" applyFont="1" applyFill="1" applyBorder="1" applyAlignment="1" applyProtection="1">
      <alignment horizontal="left"/>
    </xf>
    <xf numFmtId="0" fontId="1" fillId="6" borderId="0" xfId="14" applyFont="1" applyFill="1" applyBorder="1" applyAlignment="1" applyProtection="1">
      <alignment horizontal="center" vertical="center"/>
    </xf>
    <xf numFmtId="0" fontId="58" fillId="2" borderId="0" xfId="14" applyFont="1" applyFill="1" applyBorder="1" applyAlignment="1" applyProtection="1">
      <alignment horizontal="left" vertical="top"/>
    </xf>
    <xf numFmtId="0" fontId="6" fillId="4" borderId="0" xfId="14" applyFont="1" applyFill="1" applyBorder="1" applyAlignment="1" applyProtection="1">
      <alignment horizontal="left" wrapText="1"/>
    </xf>
    <xf numFmtId="0" fontId="86" fillId="2" borderId="0" xfId="14" applyFont="1" applyFill="1" applyBorder="1" applyAlignment="1" applyProtection="1">
      <alignment horizontal="left"/>
    </xf>
    <xf numFmtId="0" fontId="6" fillId="2" borderId="0" xfId="14" applyFont="1" applyFill="1" applyBorder="1" applyAlignment="1" applyProtection="1">
      <alignment horizontal="left"/>
    </xf>
    <xf numFmtId="0" fontId="87" fillId="3" borderId="0" xfId="0" applyFont="1" applyFill="1" applyAlignment="1"/>
    <xf numFmtId="0" fontId="6" fillId="3" borderId="37" xfId="14" quotePrefix="1" applyFont="1" applyFill="1" applyBorder="1" applyAlignment="1" applyProtection="1">
      <alignment horizontal="left"/>
    </xf>
    <xf numFmtId="0" fontId="6" fillId="0" borderId="37" xfId="14" quotePrefix="1" applyFont="1" applyFill="1" applyBorder="1" applyAlignment="1" applyProtection="1">
      <alignment horizontal="left"/>
    </xf>
    <xf numFmtId="0" fontId="6" fillId="3" borderId="37" xfId="14" quotePrefix="1" applyFont="1" applyFill="1" applyBorder="1" applyAlignment="1" applyProtection="1">
      <alignment horizontal="left" wrapText="1"/>
    </xf>
    <xf numFmtId="0" fontId="6" fillId="2" borderId="34" xfId="14" quotePrefix="1" applyFont="1" applyFill="1" applyBorder="1" applyAlignment="1" applyProtection="1">
      <alignment horizontal="left"/>
    </xf>
    <xf numFmtId="0" fontId="6" fillId="2" borderId="0" xfId="14" quotePrefix="1" applyFont="1" applyFill="1" applyBorder="1" applyAlignment="1" applyProtection="1">
      <alignment horizontal="left"/>
    </xf>
    <xf numFmtId="0" fontId="6" fillId="2" borderId="36" xfId="14" quotePrefix="1" applyFont="1" applyFill="1" applyBorder="1" applyAlignment="1" applyProtection="1">
      <alignment horizontal="left" wrapText="1"/>
    </xf>
    <xf numFmtId="0" fontId="6" fillId="2" borderId="37" xfId="14" applyFont="1" applyFill="1" applyBorder="1" applyAlignment="1" applyProtection="1">
      <alignment horizontal="left"/>
    </xf>
    <xf numFmtId="0" fontId="1" fillId="6" borderId="0" xfId="0" applyFont="1" applyFill="1" applyBorder="1" applyAlignment="1" applyProtection="1">
      <alignment horizontal="center" vertical="top" wrapText="1"/>
    </xf>
    <xf numFmtId="0" fontId="12" fillId="2" borderId="0" xfId="0" applyNumberFormat="1" applyFont="1" applyFill="1" applyBorder="1" applyAlignment="1" applyProtection="1">
      <alignment horizontal="left" vertical="top" wrapText="1"/>
    </xf>
    <xf numFmtId="0" fontId="12" fillId="2" borderId="0" xfId="7" applyFont="1" applyFill="1" applyBorder="1" applyAlignment="1" applyProtection="1">
      <alignment horizontal="left" vertical="top" wrapText="1"/>
    </xf>
    <xf numFmtId="0" fontId="12" fillId="4" borderId="0" xfId="7" applyFont="1" applyFill="1" applyBorder="1" applyAlignment="1" applyProtection="1">
      <alignment horizontal="left" wrapText="1"/>
    </xf>
    <xf numFmtId="0" fontId="21" fillId="2" borderId="0" xfId="7" applyFont="1" applyFill="1" applyBorder="1" applyAlignment="1" applyProtection="1">
      <alignment horizontal="left"/>
    </xf>
    <xf numFmtId="0" fontId="25" fillId="2" borderId="0" xfId="7" applyFont="1" applyFill="1" applyBorder="1" applyAlignment="1" applyProtection="1">
      <alignment horizontal="left"/>
    </xf>
    <xf numFmtId="0" fontId="12" fillId="4" borderId="0" xfId="7" applyFont="1" applyFill="1" applyBorder="1" applyAlignment="1" applyProtection="1">
      <alignment horizontal="left" vertical="top" wrapText="1"/>
    </xf>
    <xf numFmtId="0" fontId="12" fillId="2" borderId="0" xfId="0" applyFont="1" applyFill="1" applyBorder="1" applyAlignment="1" applyProtection="1">
      <alignment horizontal="left" wrapText="1"/>
    </xf>
    <xf numFmtId="0" fontId="21" fillId="2" borderId="0" xfId="0" applyFont="1" applyFill="1" applyBorder="1" applyAlignment="1" applyProtection="1">
      <alignment horizontal="left" wrapText="1"/>
    </xf>
    <xf numFmtId="0" fontId="12" fillId="2" borderId="0" xfId="7" applyFont="1" applyFill="1" applyBorder="1" applyAlignment="1" applyProtection="1">
      <alignment horizontal="left"/>
    </xf>
    <xf numFmtId="0" fontId="12" fillId="2" borderId="0" xfId="7" applyFont="1" applyFill="1" applyBorder="1" applyAlignment="1" applyProtection="1">
      <alignment horizontal="left" wrapText="1"/>
    </xf>
    <xf numFmtId="0" fontId="22" fillId="2" borderId="0" xfId="7" applyFont="1" applyFill="1" applyBorder="1" applyAlignment="1" applyProtection="1">
      <alignment horizontal="left" wrapText="1"/>
    </xf>
    <xf numFmtId="0" fontId="12" fillId="2" borderId="0" xfId="7" applyNumberFormat="1" applyFont="1" applyFill="1" applyBorder="1" applyAlignment="1" applyProtection="1">
      <alignment horizontal="left" wrapText="1"/>
    </xf>
    <xf numFmtId="0" fontId="21" fillId="3" borderId="0" xfId="0" applyFont="1" applyFill="1" applyBorder="1" applyAlignment="1" applyProtection="1">
      <alignment horizontal="left"/>
    </xf>
    <xf numFmtId="0" fontId="12" fillId="3" borderId="9" xfId="0" applyFont="1" applyFill="1" applyBorder="1" applyAlignment="1" applyProtection="1">
      <alignment horizontal="left"/>
    </xf>
    <xf numFmtId="0" fontId="12" fillId="3" borderId="17" xfId="0" applyFont="1" applyFill="1" applyBorder="1" applyAlignment="1" applyProtection="1">
      <alignment horizontal="left"/>
    </xf>
    <xf numFmtId="0" fontId="9" fillId="2" borderId="0" xfId="0" applyFont="1" applyFill="1" applyBorder="1" applyAlignment="1" applyProtection="1">
      <alignment horizontal="left" vertical="top" wrapText="1"/>
    </xf>
    <xf numFmtId="0" fontId="12" fillId="3" borderId="10" xfId="0" applyFont="1" applyFill="1" applyBorder="1" applyAlignment="1" applyProtection="1">
      <alignment horizontal="left" wrapText="1"/>
    </xf>
    <xf numFmtId="0" fontId="12" fillId="3" borderId="10" xfId="0" applyFont="1" applyFill="1" applyBorder="1" applyAlignment="1" applyProtection="1">
      <alignment horizontal="left"/>
    </xf>
    <xf numFmtId="0" fontId="12" fillId="3" borderId="17" xfId="0" applyFont="1" applyFill="1" applyBorder="1" applyAlignment="1" applyProtection="1">
      <alignment horizontal="left" wrapText="1"/>
    </xf>
    <xf numFmtId="0" fontId="21" fillId="3" borderId="0" xfId="0" applyFont="1" applyFill="1" applyBorder="1" applyAlignment="1" applyProtection="1">
      <alignment horizontal="left" wrapText="1"/>
    </xf>
    <xf numFmtId="0" fontId="12" fillId="3" borderId="0" xfId="0" applyFont="1" applyFill="1" applyBorder="1" applyAlignment="1" applyProtection="1">
      <alignment horizontal="left"/>
    </xf>
    <xf numFmtId="0" fontId="1" fillId="6" borderId="0" xfId="0" applyFont="1" applyFill="1" applyBorder="1" applyAlignment="1" applyProtection="1">
      <alignment horizontal="center" wrapText="1"/>
    </xf>
    <xf numFmtId="0" fontId="21" fillId="2" borderId="0" xfId="0" applyFont="1" applyFill="1" applyBorder="1" applyAlignment="1" applyProtection="1">
      <alignment horizontal="left"/>
    </xf>
    <xf numFmtId="0" fontId="12" fillId="2" borderId="0" xfId="0" applyFont="1" applyFill="1" applyBorder="1" applyAlignment="1" applyProtection="1">
      <alignment horizontal="left"/>
    </xf>
    <xf numFmtId="0" fontId="62" fillId="2" borderId="0" xfId="0" applyFont="1" applyFill="1" applyBorder="1" applyAlignment="1" applyProtection="1">
      <alignment horizontal="center" wrapText="1"/>
    </xf>
    <xf numFmtId="0" fontId="9" fillId="2" borderId="0" xfId="0" applyFont="1" applyFill="1" applyBorder="1" applyAlignment="1" applyProtection="1">
      <alignment horizontal="left" vertical="center"/>
    </xf>
    <xf numFmtId="0" fontId="16" fillId="2" borderId="0" xfId="0" applyFont="1" applyFill="1" applyBorder="1" applyAlignment="1" applyProtection="1">
      <alignment horizontal="left"/>
    </xf>
    <xf numFmtId="0" fontId="2" fillId="2" borderId="0" xfId="0" applyFont="1" applyFill="1" applyBorder="1" applyAlignment="1" applyProtection="1">
      <alignment horizontal="left"/>
    </xf>
    <xf numFmtId="0" fontId="2" fillId="2" borderId="9" xfId="0" applyFont="1" applyFill="1" applyBorder="1" applyAlignment="1" applyProtection="1">
      <alignment horizontal="left" wrapText="1"/>
    </xf>
    <xf numFmtId="0" fontId="2" fillId="2" borderId="9" xfId="0" applyFont="1" applyFill="1" applyBorder="1" applyAlignment="1" applyProtection="1">
      <alignment horizontal="left"/>
    </xf>
    <xf numFmtId="0" fontId="2" fillId="0" borderId="9" xfId="0" applyFont="1" applyFill="1" applyBorder="1" applyAlignment="1" applyProtection="1">
      <alignment horizontal="left"/>
    </xf>
    <xf numFmtId="0" fontId="2" fillId="3" borderId="9" xfId="0" applyFont="1" applyFill="1" applyBorder="1" applyAlignment="1" applyProtection="1">
      <alignment horizontal="left"/>
    </xf>
    <xf numFmtId="0" fontId="2" fillId="4" borderId="9" xfId="0" applyFont="1" applyFill="1" applyBorder="1" applyAlignment="1" applyProtection="1">
      <alignment horizontal="left"/>
    </xf>
    <xf numFmtId="0" fontId="2" fillId="4" borderId="9" xfId="0" applyFont="1" applyFill="1" applyBorder="1" applyAlignment="1" applyProtection="1">
      <alignment horizontal="left" wrapText="1"/>
    </xf>
    <xf numFmtId="0" fontId="2" fillId="4" borderId="0" xfId="0" applyFont="1" applyFill="1" applyBorder="1" applyAlignment="1" applyProtection="1">
      <alignment horizontal="left"/>
    </xf>
    <xf numFmtId="0" fontId="2" fillId="4" borderId="47" xfId="0" applyFont="1" applyFill="1" applyBorder="1" applyAlignment="1" applyProtection="1">
      <alignment horizontal="left"/>
    </xf>
    <xf numFmtId="0" fontId="2" fillId="4" borderId="10" xfId="0" applyFont="1" applyFill="1" applyBorder="1" applyAlignment="1" applyProtection="1">
      <alignment horizontal="left"/>
    </xf>
    <xf numFmtId="0" fontId="9" fillId="3" borderId="0" xfId="0" applyNumberFormat="1" applyFont="1" applyFill="1" applyBorder="1" applyAlignment="1" applyProtection="1">
      <alignment horizontal="left" vertical="top" wrapText="1"/>
      <protection locked="0"/>
    </xf>
    <xf numFmtId="0" fontId="9" fillId="2" borderId="0" xfId="0" applyNumberFormat="1" applyFont="1" applyFill="1" applyBorder="1" applyAlignment="1" applyProtection="1">
      <alignment horizontal="left" vertical="top"/>
      <protection locked="0"/>
    </xf>
    <xf numFmtId="0" fontId="2" fillId="4" borderId="45" xfId="0" applyFont="1" applyFill="1" applyBorder="1" applyAlignment="1" applyProtection="1">
      <alignment horizontal="left"/>
    </xf>
    <xf numFmtId="0" fontId="1" fillId="6" borderId="0" xfId="7" applyFont="1" applyFill="1" applyBorder="1" applyAlignment="1" applyProtection="1">
      <alignment horizontal="center" vertical="center" wrapText="1"/>
    </xf>
    <xf numFmtId="0" fontId="2" fillId="3" borderId="10" xfId="7" quotePrefix="1" applyFont="1" applyFill="1" applyBorder="1" applyAlignment="1" applyProtection="1">
      <alignment horizontal="left"/>
    </xf>
    <xf numFmtId="0" fontId="2" fillId="3" borderId="10" xfId="7" quotePrefix="1" applyFont="1" applyFill="1" applyBorder="1" applyAlignment="1" applyProtection="1">
      <alignment horizontal="left" wrapText="1"/>
    </xf>
    <xf numFmtId="0" fontId="2" fillId="2" borderId="0" xfId="7" applyFont="1" applyFill="1" applyBorder="1" applyAlignment="1" applyProtection="1">
      <alignment horizontal="left"/>
    </xf>
    <xf numFmtId="41" fontId="2" fillId="0" borderId="15" xfId="7" applyNumberFormat="1" applyFont="1" applyFill="1" applyBorder="1" applyAlignment="1" applyProtection="1">
      <alignment horizontal="center"/>
    </xf>
    <xf numFmtId="0" fontId="2" fillId="3" borderId="10" xfId="7" applyFont="1" applyFill="1" applyBorder="1" applyAlignment="1" applyProtection="1">
      <alignment horizontal="left"/>
    </xf>
    <xf numFmtId="37" fontId="0" fillId="0" borderId="0" xfId="11" applyFont="1" applyFill="1" applyAlignment="1" applyProtection="1"/>
    <xf numFmtId="37" fontId="18" fillId="0" borderId="0" xfId="11" applyFont="1" applyFill="1" applyAlignment="1" applyProtection="1">
      <alignment horizontal="center"/>
    </xf>
    <xf numFmtId="37" fontId="14" fillId="0" borderId="0" xfId="11" applyFont="1" applyFill="1" applyAlignment="1" applyProtection="1">
      <alignment horizontal="right"/>
    </xf>
    <xf numFmtId="37" fontId="0" fillId="0" borderId="0" xfId="11" applyFont="1" applyFill="1" applyProtection="1"/>
    <xf numFmtId="37" fontId="0" fillId="0" borderId="0" xfId="11" applyFont="1" applyFill="1" applyBorder="1" applyProtection="1"/>
    <xf numFmtId="37" fontId="14" fillId="0" borderId="0" xfId="11" applyFont="1" applyFill="1" applyProtection="1"/>
    <xf numFmtId="0" fontId="9" fillId="3" borderId="0" xfId="7" applyFont="1" applyFill="1" applyAlignment="1" applyProtection="1">
      <alignment horizontal="left"/>
    </xf>
    <xf numFmtId="0" fontId="16" fillId="2" borderId="0" xfId="7" applyFont="1" applyFill="1" applyBorder="1" applyAlignment="1" applyProtection="1">
      <alignment horizontal="left"/>
    </xf>
    <xf numFmtId="0" fontId="2" fillId="3" borderId="9" xfId="7" applyFont="1" applyFill="1" applyBorder="1" applyAlignment="1" applyProtection="1">
      <alignment horizontal="left"/>
    </xf>
    <xf numFmtId="0" fontId="2" fillId="3" borderId="9" xfId="7" quotePrefix="1" applyFont="1" applyFill="1" applyBorder="1" applyAlignment="1" applyProtection="1">
      <alignment horizontal="left"/>
    </xf>
    <xf numFmtId="0" fontId="16" fillId="2" borderId="18" xfId="7" applyFont="1" applyFill="1" applyBorder="1" applyAlignment="1" applyProtection="1">
      <alignment horizontal="left"/>
    </xf>
    <xf numFmtId="0" fontId="2" fillId="2" borderId="18" xfId="7" quotePrefix="1" applyFont="1" applyFill="1" applyBorder="1" applyAlignment="1" applyProtection="1">
      <alignment horizontal="left"/>
    </xf>
    <xf numFmtId="37" fontId="12" fillId="0" borderId="0" xfId="11" applyFont="1" applyFill="1" applyProtection="1">
      <protection locked="0"/>
    </xf>
    <xf numFmtId="0" fontId="2" fillId="2" borderId="18" xfId="7" applyFont="1" applyFill="1" applyBorder="1" applyAlignment="1" applyProtection="1">
      <alignment horizontal="left"/>
    </xf>
    <xf numFmtId="0" fontId="2" fillId="3" borderId="10" xfId="7" applyFont="1" applyFill="1" applyBorder="1" applyAlignment="1" applyProtection="1">
      <alignment horizontal="left" wrapText="1"/>
    </xf>
    <xf numFmtId="0" fontId="2" fillId="2" borderId="10" xfId="7" quotePrefix="1" applyFont="1" applyFill="1" applyBorder="1" applyAlignment="1" applyProtection="1">
      <alignment horizontal="left"/>
    </xf>
    <xf numFmtId="0" fontId="2" fillId="3" borderId="9" xfId="14" applyFont="1" applyFill="1" applyBorder="1" applyAlignment="1" applyProtection="1">
      <alignment horizontal="left"/>
    </xf>
    <xf numFmtId="0" fontId="2" fillId="3" borderId="0" xfId="14" applyFont="1" applyFill="1" applyBorder="1" applyAlignment="1" applyProtection="1">
      <alignment horizontal="left"/>
    </xf>
    <xf numFmtId="0" fontId="29" fillId="3" borderId="0" xfId="14" applyNumberFormat="1" applyFont="1" applyFill="1" applyAlignment="1" applyProtection="1">
      <alignment horizontal="left" vertical="top" wrapText="1"/>
      <protection locked="0"/>
    </xf>
    <xf numFmtId="0" fontId="30" fillId="3" borderId="0" xfId="14" applyNumberFormat="1" applyFont="1" applyFill="1" applyAlignment="1" applyProtection="1">
      <alignment horizontal="left" vertical="top" wrapText="1"/>
      <protection locked="0"/>
    </xf>
    <xf numFmtId="0" fontId="16" fillId="2" borderId="18" xfId="14" applyFont="1" applyFill="1" applyBorder="1" applyAlignment="1" applyProtection="1">
      <alignment horizontal="left"/>
    </xf>
    <xf numFmtId="0" fontId="2" fillId="3" borderId="9" xfId="14" applyFont="1" applyFill="1" applyBorder="1" applyAlignment="1" applyProtection="1">
      <alignment horizontal="left" wrapText="1"/>
    </xf>
    <xf numFmtId="0" fontId="16" fillId="4" borderId="47" xfId="14" applyFont="1" applyFill="1" applyBorder="1" applyAlignment="1" applyProtection="1">
      <alignment horizontal="left"/>
    </xf>
    <xf numFmtId="0" fontId="2" fillId="4" borderId="43" xfId="14" applyFont="1" applyFill="1" applyBorder="1" applyAlignment="1" applyProtection="1">
      <alignment horizontal="left"/>
    </xf>
    <xf numFmtId="37" fontId="12" fillId="0" borderId="0" xfId="11" applyFont="1" applyFill="1" applyProtection="1"/>
    <xf numFmtId="0" fontId="2" fillId="2" borderId="9" xfId="14" applyFont="1" applyFill="1" applyBorder="1" applyAlignment="1" applyProtection="1">
      <alignment horizontal="left"/>
    </xf>
    <xf numFmtId="0" fontId="29" fillId="3" borderId="0" xfId="14" applyFont="1" applyFill="1" applyAlignment="1" applyProtection="1">
      <alignment horizontal="left" vertical="top"/>
      <protection locked="0"/>
    </xf>
    <xf numFmtId="0" fontId="30" fillId="3" borderId="0" xfId="14" applyFont="1" applyFill="1" applyAlignment="1" applyProtection="1">
      <alignment horizontal="left" vertical="top"/>
      <protection locked="0"/>
    </xf>
    <xf numFmtId="0" fontId="1" fillId="6" borderId="0" xfId="14" applyFont="1" applyFill="1" applyBorder="1" applyAlignment="1" applyProtection="1">
      <alignment horizontal="center" vertical="center" wrapText="1"/>
    </xf>
    <xf numFmtId="0" fontId="16" fillId="2" borderId="0" xfId="14" applyFont="1" applyFill="1" applyBorder="1" applyAlignment="1" applyProtection="1">
      <alignment horizontal="left"/>
    </xf>
    <xf numFmtId="0" fontId="2" fillId="3" borderId="10" xfId="14" applyFont="1" applyFill="1" applyBorder="1" applyAlignment="1" applyProtection="1">
      <alignment horizontal="left"/>
    </xf>
    <xf numFmtId="41" fontId="2" fillId="2" borderId="15" xfId="14" applyNumberFormat="1" applyFont="1" applyFill="1" applyBorder="1" applyAlignment="1" applyProtection="1">
      <alignment horizontal="center"/>
    </xf>
    <xf numFmtId="0" fontId="29" fillId="4" borderId="0" xfId="14" applyNumberFormat="1" applyFont="1" applyFill="1" applyAlignment="1" applyProtection="1">
      <alignment horizontal="left"/>
      <protection locked="0"/>
    </xf>
    <xf numFmtId="0" fontId="29" fillId="4" borderId="0" xfId="14" applyFont="1" applyFill="1" applyAlignment="1" applyProtection="1">
      <alignment horizontal="left" vertical="top"/>
      <protection locked="0"/>
    </xf>
    <xf numFmtId="0" fontId="30" fillId="4" borderId="0" xfId="14" applyFont="1" applyFill="1" applyAlignment="1" applyProtection="1">
      <alignment horizontal="left" vertical="top"/>
      <protection locked="0"/>
    </xf>
    <xf numFmtId="0" fontId="29" fillId="4" borderId="0" xfId="14" applyNumberFormat="1" applyFont="1" applyFill="1" applyAlignment="1" applyProtection="1">
      <alignment horizontal="left" vertical="top" wrapText="1"/>
      <protection locked="0"/>
    </xf>
    <xf numFmtId="0" fontId="29" fillId="0" borderId="0" xfId="14" applyFont="1" applyFill="1" applyAlignment="1" applyProtection="1">
      <alignment horizontal="left" vertical="top" wrapText="1"/>
      <protection locked="0"/>
    </xf>
    <xf numFmtId="0" fontId="30" fillId="0" borderId="0" xfId="14" applyFont="1" applyFill="1" applyAlignment="1" applyProtection="1">
      <alignment horizontal="left" vertical="top" wrapText="1"/>
      <protection locked="0"/>
    </xf>
    <xf numFmtId="0" fontId="29" fillId="0" borderId="0" xfId="14" applyFont="1" applyFill="1" applyAlignment="1" applyProtection="1">
      <alignment horizontal="left" vertical="top"/>
      <protection locked="0"/>
    </xf>
    <xf numFmtId="0" fontId="30" fillId="0" borderId="0" xfId="14" applyFont="1" applyFill="1" applyAlignment="1" applyProtection="1">
      <alignment horizontal="left" vertical="top"/>
      <protection locked="0"/>
    </xf>
    <xf numFmtId="0" fontId="12" fillId="2" borderId="9" xfId="7" applyFont="1" applyFill="1" applyBorder="1" applyAlignment="1" applyProtection="1">
      <alignment horizontal="left"/>
    </xf>
    <xf numFmtId="0" fontId="12" fillId="3" borderId="0" xfId="7" applyFont="1" applyFill="1" applyBorder="1" applyAlignment="1" applyProtection="1">
      <alignment horizontal="left"/>
    </xf>
    <xf numFmtId="0" fontId="12" fillId="3" borderId="18" xfId="7" applyFont="1" applyFill="1" applyBorder="1" applyAlignment="1" applyProtection="1">
      <alignment horizontal="left"/>
    </xf>
    <xf numFmtId="0" fontId="12" fillId="2" borderId="15" xfId="7" applyFont="1" applyFill="1" applyBorder="1" applyAlignment="1" applyProtection="1">
      <alignment horizontal="center"/>
    </xf>
    <xf numFmtId="0" fontId="29" fillId="2" borderId="0" xfId="7" applyFont="1" applyFill="1" applyBorder="1" applyAlignment="1" applyProtection="1">
      <alignment horizontal="left" vertical="top" wrapText="1"/>
      <protection locked="0"/>
    </xf>
    <xf numFmtId="0" fontId="30" fillId="2" borderId="0" xfId="7" applyFont="1" applyFill="1" applyBorder="1" applyAlignment="1" applyProtection="1">
      <alignment horizontal="left" vertical="top" wrapText="1"/>
      <protection locked="0"/>
    </xf>
    <xf numFmtId="0" fontId="21" fillId="2" borderId="10" xfId="7" applyFont="1" applyFill="1" applyBorder="1" applyAlignment="1" applyProtection="1">
      <alignment horizontal="left"/>
    </xf>
    <xf numFmtId="0" fontId="12" fillId="2" borderId="9" xfId="7" applyFont="1" applyFill="1" applyBorder="1" applyAlignment="1" applyProtection="1">
      <alignment horizontal="left" wrapText="1"/>
    </xf>
    <xf numFmtId="0" fontId="14" fillId="2" borderId="0" xfId="7" applyFont="1" applyFill="1" applyBorder="1" applyAlignment="1" applyProtection="1">
      <alignment horizontal="center"/>
    </xf>
    <xf numFmtId="0" fontId="29" fillId="4" borderId="0" xfId="7" applyFont="1" applyFill="1" applyBorder="1" applyAlignment="1" applyProtection="1">
      <alignment horizontal="left" vertical="top" wrapText="1"/>
      <protection locked="0"/>
    </xf>
    <xf numFmtId="0" fontId="30" fillId="4" borderId="0" xfId="7" applyFont="1" applyFill="1" applyBorder="1" applyAlignment="1" applyProtection="1">
      <alignment horizontal="left" vertical="top" wrapText="1"/>
      <protection locked="0"/>
    </xf>
    <xf numFmtId="37" fontId="12" fillId="0" borderId="0" xfId="12" applyFont="1" applyFill="1" applyProtection="1">
      <protection locked="0"/>
    </xf>
    <xf numFmtId="0" fontId="12" fillId="2" borderId="10" xfId="7" applyFont="1" applyFill="1" applyBorder="1" applyAlignment="1" applyProtection="1">
      <alignment horizontal="left"/>
    </xf>
    <xf numFmtId="0" fontId="21" fillId="2" borderId="9" xfId="7" applyFont="1" applyFill="1" applyBorder="1" applyAlignment="1" applyProtection="1">
      <alignment horizontal="left"/>
    </xf>
    <xf numFmtId="0" fontId="29" fillId="4" borderId="0" xfId="7" applyFont="1" applyFill="1" applyAlignment="1" applyProtection="1">
      <alignment horizontal="left" vertical="top" wrapText="1"/>
      <protection locked="0"/>
    </xf>
    <xf numFmtId="0" fontId="29" fillId="4" borderId="0" xfId="7" applyFont="1" applyFill="1" applyBorder="1" applyAlignment="1" applyProtection="1">
      <alignment horizontal="left" vertical="top"/>
      <protection locked="0"/>
    </xf>
    <xf numFmtId="0" fontId="16" fillId="2" borderId="9" xfId="7" applyFont="1" applyFill="1" applyBorder="1" applyAlignment="1" applyProtection="1">
      <alignment horizontal="left"/>
    </xf>
    <xf numFmtId="37" fontId="12" fillId="0" borderId="0" xfId="13" applyFont="1" applyFill="1" applyAlignment="1" applyProtection="1">
      <protection locked="0"/>
    </xf>
    <xf numFmtId="0" fontId="16" fillId="0" borderId="9" xfId="7" applyFont="1" applyFill="1" applyBorder="1" applyAlignment="1" applyProtection="1">
      <alignment horizontal="left"/>
    </xf>
    <xf numFmtId="0" fontId="100" fillId="3" borderId="0" xfId="7" applyFill="1" applyAlignment="1" applyProtection="1">
      <alignment horizontal="left"/>
    </xf>
    <xf numFmtId="0" fontId="58" fillId="2" borderId="0" xfId="7" applyFont="1" applyFill="1" applyBorder="1" applyAlignment="1" applyProtection="1">
      <alignment horizontal="left"/>
    </xf>
    <xf numFmtId="0" fontId="5" fillId="2" borderId="0" xfId="7" quotePrefix="1" applyFont="1" applyFill="1" applyBorder="1" applyAlignment="1" applyProtection="1">
      <alignment horizontal="left"/>
    </xf>
    <xf numFmtId="0" fontId="5" fillId="2" borderId="10" xfId="7" applyFont="1" applyFill="1" applyBorder="1" applyAlignment="1" applyProtection="1">
      <alignment horizontal="left"/>
    </xf>
    <xf numFmtId="0" fontId="6" fillId="2" borderId="0" xfId="7" applyFont="1" applyFill="1" applyBorder="1" applyAlignment="1" applyProtection="1">
      <alignment horizontal="left"/>
    </xf>
    <xf numFmtId="0" fontId="5" fillId="4" borderId="0" xfId="7" applyNumberFormat="1" applyFont="1" applyFill="1" applyBorder="1" applyAlignment="1" applyProtection="1">
      <alignment horizontal="left" vertical="top" wrapText="1"/>
      <protection locked="0"/>
    </xf>
    <xf numFmtId="0" fontId="6" fillId="4" borderId="0" xfId="7" applyFont="1" applyFill="1" applyBorder="1" applyAlignment="1" applyProtection="1">
      <alignment horizontal="left" vertical="top" wrapText="1"/>
      <protection locked="0"/>
    </xf>
    <xf numFmtId="0" fontId="5" fillId="4" borderId="0" xfId="7" applyFont="1" applyFill="1" applyBorder="1" applyAlignment="1" applyProtection="1">
      <alignment horizontal="left" vertical="top" wrapText="1"/>
      <protection locked="0"/>
    </xf>
    <xf numFmtId="0" fontId="6" fillId="3" borderId="0" xfId="7" applyNumberFormat="1" applyFont="1" applyFill="1" applyBorder="1" applyAlignment="1" applyProtection="1">
      <alignment horizontal="left" vertical="top" wrapText="1"/>
      <protection locked="0"/>
    </xf>
    <xf numFmtId="0" fontId="2" fillId="2" borderId="0" xfId="14" applyFont="1" applyFill="1" applyBorder="1" applyAlignment="1" applyProtection="1">
      <alignment horizontal="left"/>
    </xf>
    <xf numFmtId="0" fontId="16" fillId="2" borderId="10" xfId="14" applyFont="1" applyFill="1" applyBorder="1" applyAlignment="1" applyProtection="1">
      <alignment horizontal="left"/>
    </xf>
    <xf numFmtId="0" fontId="2" fillId="2" borderId="10" xfId="14" applyFont="1" applyFill="1" applyBorder="1" applyAlignment="1" applyProtection="1">
      <alignment horizontal="left"/>
    </xf>
    <xf numFmtId="0" fontId="29" fillId="4" borderId="0" xfId="14" applyFont="1" applyFill="1" applyAlignment="1" applyProtection="1">
      <alignment horizontal="left" vertical="top" wrapText="1"/>
      <protection locked="0"/>
    </xf>
    <xf numFmtId="0" fontId="29" fillId="2" borderId="0" xfId="14" applyFont="1" applyFill="1" applyAlignment="1" applyProtection="1">
      <alignment horizontal="left" vertical="top"/>
      <protection locked="0"/>
    </xf>
    <xf numFmtId="0" fontId="12" fillId="2" borderId="9" xfId="7" quotePrefix="1" applyFont="1" applyFill="1" applyBorder="1" applyAlignment="1" applyProtection="1">
      <alignment horizontal="left"/>
    </xf>
    <xf numFmtId="0" fontId="12" fillId="4" borderId="9" xfId="7" quotePrefix="1" applyFont="1" applyFill="1" applyBorder="1" applyAlignment="1" applyProtection="1">
      <alignment horizontal="left"/>
    </xf>
    <xf numFmtId="0" fontId="12" fillId="4" borderId="9" xfId="7" applyFont="1" applyFill="1" applyBorder="1" applyAlignment="1" applyProtection="1">
      <alignment horizontal="left"/>
    </xf>
    <xf numFmtId="0" fontId="9" fillId="2" borderId="0" xfId="7" applyFont="1" applyFill="1" applyAlignment="1" applyProtection="1">
      <alignment horizontal="left"/>
      <protection locked="0"/>
    </xf>
    <xf numFmtId="0" fontId="9" fillId="4" borderId="0" xfId="7" applyFont="1" applyFill="1" applyAlignment="1" applyProtection="1">
      <alignment horizontal="left" wrapText="1"/>
      <protection locked="0"/>
    </xf>
    <xf numFmtId="0" fontId="9" fillId="0" borderId="0" xfId="7" applyFont="1" applyFill="1" applyAlignment="1" applyProtection="1">
      <alignment horizontal="left"/>
      <protection locked="0"/>
    </xf>
    <xf numFmtId="0" fontId="9" fillId="3" borderId="0" xfId="7" applyFont="1" applyFill="1" applyAlignment="1" applyProtection="1">
      <alignment horizontal="left"/>
      <protection locked="0"/>
    </xf>
    <xf numFmtId="0" fontId="12" fillId="0" borderId="9" xfId="7" applyFont="1" applyFill="1" applyBorder="1" applyAlignment="1" applyProtection="1">
      <alignment horizontal="left"/>
    </xf>
    <xf numFmtId="0" fontId="12" fillId="3" borderId="9" xfId="7" applyFont="1" applyFill="1" applyBorder="1" applyAlignment="1" applyProtection="1">
      <alignment horizontal="left"/>
    </xf>
    <xf numFmtId="0" fontId="9" fillId="2" borderId="0" xfId="7" applyFont="1" applyFill="1" applyBorder="1" applyAlignment="1" applyProtection="1">
      <alignment horizontal="left"/>
    </xf>
    <xf numFmtId="0" fontId="21" fillId="3" borderId="0" xfId="7" applyFont="1" applyFill="1" applyBorder="1" applyAlignment="1" applyProtection="1">
      <alignment horizontal="left"/>
    </xf>
    <xf numFmtId="0" fontId="9" fillId="0" borderId="0" xfId="7" applyFont="1" applyFill="1" applyAlignment="1" applyProtection="1">
      <alignment horizontal="left" vertical="top" wrapText="1"/>
      <protection locked="0"/>
    </xf>
    <xf numFmtId="0" fontId="9" fillId="3" borderId="0" xfId="7" applyFont="1" applyFill="1" applyAlignment="1" applyProtection="1">
      <alignment horizontal="left" vertical="top"/>
      <protection locked="0"/>
    </xf>
    <xf numFmtId="0" fontId="9" fillId="4" borderId="0" xfId="7" applyFont="1" applyFill="1" applyAlignment="1" applyProtection="1">
      <alignment horizontal="left" vertical="top" wrapText="1"/>
      <protection locked="0"/>
    </xf>
    <xf numFmtId="0" fontId="9" fillId="3" borderId="0" xfId="7" applyFont="1" applyFill="1" applyBorder="1" applyAlignment="1" applyProtection="1">
      <alignment horizontal="left"/>
    </xf>
    <xf numFmtId="0" fontId="9" fillId="3" borderId="0" xfId="7" applyFont="1" applyFill="1" applyAlignment="1" applyProtection="1">
      <alignment horizontal="left" vertical="top" wrapText="1"/>
      <protection locked="0"/>
    </xf>
    <xf numFmtId="0" fontId="29" fillId="2" borderId="0" xfId="7" applyFont="1" applyFill="1" applyAlignment="1" applyProtection="1">
      <alignment horizontal="left" vertical="top"/>
      <protection locked="0"/>
    </xf>
    <xf numFmtId="0" fontId="16" fillId="2" borderId="10" xfId="7" applyFont="1" applyFill="1" applyBorder="1" applyAlignment="1" applyProtection="1">
      <alignment horizontal="left"/>
    </xf>
    <xf numFmtId="0" fontId="2" fillId="2" borderId="10" xfId="7" applyFont="1" applyFill="1" applyBorder="1" applyAlignment="1" applyProtection="1">
      <alignment horizontal="left"/>
    </xf>
    <xf numFmtId="0" fontId="2" fillId="2" borderId="9" xfId="7" applyFont="1" applyFill="1" applyBorder="1" applyAlignment="1" applyProtection="1">
      <alignment horizontal="left"/>
    </xf>
    <xf numFmtId="0" fontId="2" fillId="4" borderId="9" xfId="7" applyFont="1" applyFill="1" applyBorder="1" applyAlignment="1" applyProtection="1">
      <alignment horizontal="left"/>
    </xf>
    <xf numFmtId="0" fontId="29" fillId="2" borderId="0" xfId="7" applyFont="1" applyFill="1" applyAlignment="1" applyProtection="1">
      <alignment horizontal="left"/>
      <protection locked="0"/>
    </xf>
    <xf numFmtId="0" fontId="12" fillId="0" borderId="0" xfId="14" applyFont="1" applyFill="1" applyAlignment="1" applyProtection="1">
      <alignment horizontal="left" vertical="top"/>
      <protection locked="0"/>
    </xf>
    <xf numFmtId="0" fontId="12" fillId="2" borderId="0" xfId="14" applyFont="1" applyFill="1" applyAlignment="1" applyProtection="1">
      <alignment horizontal="left" vertical="top" wrapText="1"/>
      <protection locked="0"/>
    </xf>
    <xf numFmtId="0" fontId="12" fillId="0" borderId="0" xfId="14" applyFont="1" applyFill="1" applyAlignment="1" applyProtection="1">
      <alignment horizontal="left" vertical="top" wrapText="1"/>
      <protection locked="0"/>
    </xf>
    <xf numFmtId="0" fontId="6" fillId="2" borderId="10" xfId="14" applyFont="1" applyFill="1" applyBorder="1" applyAlignment="1" applyProtection="1">
      <alignment horizontal="left"/>
    </xf>
    <xf numFmtId="0" fontId="12" fillId="4" borderId="0" xfId="14" applyFont="1" applyFill="1" applyAlignment="1" applyProtection="1">
      <alignment horizontal="left" vertical="top"/>
      <protection locked="0"/>
    </xf>
    <xf numFmtId="0" fontId="5" fillId="2" borderId="10" xfId="14" applyFont="1" applyFill="1" applyBorder="1" applyAlignment="1" applyProtection="1">
      <alignment horizontal="left"/>
    </xf>
    <xf numFmtId="0" fontId="6" fillId="2" borderId="9" xfId="14" applyFont="1" applyFill="1" applyBorder="1" applyAlignment="1" applyProtection="1">
      <alignment horizontal="left"/>
    </xf>
    <xf numFmtId="0" fontId="5" fillId="3" borderId="0" xfId="14" applyFont="1" applyFill="1" applyBorder="1" applyAlignment="1" applyProtection="1">
      <alignment horizontal="left"/>
    </xf>
    <xf numFmtId="0" fontId="1" fillId="6" borderId="0" xfId="14" applyFont="1" applyFill="1" applyBorder="1" applyAlignment="1" applyProtection="1">
      <alignment horizontal="center"/>
    </xf>
    <xf numFmtId="0" fontId="3" fillId="2" borderId="0" xfId="14" applyFont="1" applyFill="1" applyBorder="1" applyAlignment="1" applyProtection="1">
      <alignment horizontal="center"/>
    </xf>
    <xf numFmtId="0" fontId="0" fillId="2" borderId="0" xfId="14" applyFont="1" applyFill="1" applyAlignment="1" applyProtection="1">
      <alignment horizontal="center"/>
    </xf>
    <xf numFmtId="0" fontId="5" fillId="2" borderId="18" xfId="14" applyFont="1" applyFill="1" applyBorder="1" applyAlignment="1" applyProtection="1">
      <alignment horizontal="left"/>
    </xf>
    <xf numFmtId="41" fontId="6" fillId="2" borderId="15" xfId="14" applyNumberFormat="1" applyFont="1" applyFill="1" applyBorder="1" applyAlignment="1" applyProtection="1">
      <alignment horizontal="center"/>
    </xf>
    <xf numFmtId="0" fontId="12" fillId="4" borderId="10" xfId="7" applyFont="1" applyFill="1" applyBorder="1" applyAlignment="1" applyProtection="1">
      <alignment horizontal="left"/>
    </xf>
    <xf numFmtId="0" fontId="21" fillId="4" borderId="10" xfId="7" applyFont="1" applyFill="1" applyBorder="1" applyAlignment="1" applyProtection="1">
      <alignment horizontal="left"/>
    </xf>
    <xf numFmtId="0" fontId="12" fillId="4" borderId="10" xfId="7" applyFont="1" applyFill="1" applyBorder="1" applyAlignment="1" applyProtection="1">
      <alignment horizontal="left" wrapText="1"/>
    </xf>
    <xf numFmtId="0" fontId="21" fillId="4" borderId="0" xfId="7" applyFont="1" applyFill="1" applyBorder="1" applyAlignment="1" applyProtection="1">
      <alignment horizontal="left"/>
    </xf>
    <xf numFmtId="0" fontId="51" fillId="4" borderId="0" xfId="7" applyFont="1" applyFill="1" applyBorder="1" applyAlignment="1" applyProtection="1">
      <alignment horizontal="left"/>
    </xf>
    <xf numFmtId="0" fontId="21" fillId="4" borderId="18" xfId="7" applyFont="1" applyFill="1" applyBorder="1" applyAlignment="1" applyProtection="1">
      <alignment horizontal="left"/>
    </xf>
    <xf numFmtId="0" fontId="9" fillId="3" borderId="0" xfId="19" applyNumberFormat="1" applyFont="1" applyFill="1" applyAlignment="1" applyProtection="1">
      <alignment horizontal="left"/>
    </xf>
    <xf numFmtId="0" fontId="21" fillId="4" borderId="9" xfId="7" applyFont="1" applyFill="1" applyBorder="1" applyAlignment="1" applyProtection="1">
      <alignment horizontal="left"/>
    </xf>
    <xf numFmtId="0" fontId="9" fillId="4" borderId="0" xfId="19" applyNumberFormat="1" applyFont="1" applyFill="1" applyAlignment="1" applyProtection="1">
      <alignment horizontal="left"/>
    </xf>
    <xf numFmtId="0" fontId="9" fillId="2" borderId="0" xfId="7" quotePrefix="1" applyFont="1" applyFill="1" applyBorder="1" applyAlignment="1" applyProtection="1">
      <alignment horizontal="left"/>
    </xf>
    <xf numFmtId="0" fontId="47" fillId="2" borderId="0" xfId="7" applyFont="1" applyFill="1" applyBorder="1" applyAlignment="1" applyProtection="1">
      <alignment horizontal="left"/>
    </xf>
    <xf numFmtId="37" fontId="47" fillId="3" borderId="0" xfId="19" applyFont="1" applyFill="1" applyAlignment="1" applyProtection="1">
      <alignment horizontal="left"/>
    </xf>
    <xf numFmtId="0" fontId="12" fillId="4" borderId="10" xfId="9" applyFont="1" applyFill="1" applyBorder="1" applyAlignment="1" applyProtection="1">
      <alignment horizontal="left"/>
    </xf>
    <xf numFmtId="0" fontId="12" fillId="4" borderId="9" xfId="9" applyFont="1" applyFill="1" applyBorder="1" applyAlignment="1" applyProtection="1">
      <alignment horizontal="left"/>
    </xf>
    <xf numFmtId="164" fontId="1" fillId="6" borderId="0" xfId="9" applyNumberFormat="1" applyFont="1" applyFill="1" applyBorder="1" applyAlignment="1" applyProtection="1">
      <alignment horizontal="center" vertical="center" wrapText="1"/>
    </xf>
    <xf numFmtId="0" fontId="12" fillId="4" borderId="0" xfId="9" applyFont="1" applyFill="1" applyBorder="1" applyAlignment="1" applyProtection="1">
      <alignment horizontal="left"/>
    </xf>
    <xf numFmtId="0" fontId="21" fillId="4" borderId="0" xfId="9" applyFont="1" applyFill="1" applyBorder="1" applyAlignment="1" applyProtection="1">
      <alignment horizontal="left"/>
    </xf>
    <xf numFmtId="0" fontId="9" fillId="4" borderId="0" xfId="9" applyFont="1" applyFill="1" applyAlignment="1" applyProtection="1">
      <alignment horizontal="left"/>
      <protection locked="0"/>
    </xf>
    <xf numFmtId="0" fontId="21" fillId="4" borderId="10" xfId="9" applyFont="1" applyFill="1" applyBorder="1" applyAlignment="1" applyProtection="1">
      <alignment horizontal="left"/>
    </xf>
    <xf numFmtId="37" fontId="66" fillId="4" borderId="0" xfId="23" applyFont="1" applyFill="1" applyAlignment="1" applyProtection="1">
      <alignment horizontal="center"/>
    </xf>
    <xf numFmtId="0" fontId="9" fillId="2" borderId="0" xfId="7" applyFont="1" applyFill="1" applyAlignment="1" applyProtection="1">
      <alignment horizontal="left" wrapText="1"/>
      <protection locked="0"/>
    </xf>
    <xf numFmtId="0" fontId="65" fillId="2" borderId="0" xfId="7" applyFont="1" applyFill="1" applyAlignment="1" applyProtection="1">
      <alignment horizontal="left" wrapText="1"/>
      <protection locked="0"/>
    </xf>
    <xf numFmtId="0" fontId="21" fillId="2" borderId="9" xfId="7" quotePrefix="1" applyFont="1" applyFill="1" applyBorder="1" applyAlignment="1" applyProtection="1">
      <alignment horizontal="left"/>
    </xf>
    <xf numFmtId="0" fontId="12" fillId="2" borderId="0" xfId="7" quotePrefix="1" applyFont="1" applyFill="1" applyAlignment="1" applyProtection="1">
      <alignment horizontal="center"/>
    </xf>
    <xf numFmtId="0" fontId="21" fillId="2" borderId="0" xfId="7" applyFont="1" applyFill="1" applyBorder="1" applyAlignment="1" applyProtection="1">
      <alignment horizontal="left" wrapText="1"/>
    </xf>
    <xf numFmtId="0" fontId="21" fillId="4" borderId="9" xfId="7" quotePrefix="1" applyFont="1" applyFill="1" applyBorder="1" applyAlignment="1" applyProtection="1">
      <alignment horizontal="left"/>
    </xf>
    <xf numFmtId="0" fontId="9" fillId="4" borderId="0" xfId="7" applyFont="1" applyFill="1" applyBorder="1" applyAlignment="1" applyProtection="1">
      <alignment horizontal="left"/>
    </xf>
    <xf numFmtId="0" fontId="57" fillId="4" borderId="0" xfId="7" applyFont="1" applyFill="1" applyBorder="1" applyAlignment="1" applyProtection="1">
      <alignment horizontal="left"/>
    </xf>
    <xf numFmtId="0" fontId="12" fillId="4" borderId="0" xfId="7" applyFont="1" applyFill="1" applyBorder="1" applyAlignment="1" applyProtection="1">
      <alignment horizontal="left"/>
    </xf>
    <xf numFmtId="0" fontId="21" fillId="4" borderId="10" xfId="7" quotePrefix="1" applyFont="1" applyFill="1" applyBorder="1" applyAlignment="1" applyProtection="1">
      <alignment horizontal="left"/>
    </xf>
    <xf numFmtId="0" fontId="12" fillId="4" borderId="10" xfId="7" quotePrefix="1" applyFont="1" applyFill="1" applyBorder="1" applyAlignment="1" applyProtection="1">
      <alignment horizontal="left"/>
    </xf>
    <xf numFmtId="0" fontId="21" fillId="4" borderId="9" xfId="7" applyFont="1" applyFill="1" applyBorder="1" applyAlignment="1" applyProtection="1">
      <alignment horizontal="left" wrapText="1"/>
    </xf>
    <xf numFmtId="0" fontId="12" fillId="2" borderId="18" xfId="7" applyFont="1" applyFill="1" applyBorder="1" applyAlignment="1" applyProtection="1">
      <alignment horizontal="left" wrapText="1"/>
    </xf>
    <xf numFmtId="0" fontId="12" fillId="2" borderId="18" xfId="7" applyFont="1" applyFill="1" applyBorder="1" applyAlignment="1" applyProtection="1">
      <alignment horizontal="left"/>
    </xf>
    <xf numFmtId="0" fontId="16" fillId="2" borderId="0" xfId="7" applyFont="1" applyFill="1" applyAlignment="1" applyProtection="1">
      <alignment horizontal="left"/>
    </xf>
    <xf numFmtId="41" fontId="12" fillId="2" borderId="15" xfId="7" applyNumberFormat="1" applyFont="1" applyFill="1" applyBorder="1" applyAlignment="1" applyProtection="1">
      <alignment horizontal="center"/>
    </xf>
    <xf numFmtId="0" fontId="21" fillId="3" borderId="9" xfId="7" applyFont="1" applyFill="1" applyBorder="1" applyAlignment="1" applyProtection="1">
      <alignment horizontal="left"/>
    </xf>
    <xf numFmtId="0" fontId="21" fillId="3" borderId="9" xfId="7" applyFont="1" applyFill="1" applyBorder="1" applyAlignment="1" applyProtection="1">
      <alignment horizontal="left" wrapText="1"/>
    </xf>
    <xf numFmtId="0" fontId="9" fillId="2" borderId="0" xfId="7" applyNumberFormat="1" applyFont="1" applyFill="1" applyBorder="1" applyAlignment="1" applyProtection="1">
      <alignment horizontal="left"/>
    </xf>
    <xf numFmtId="0" fontId="1" fillId="6" borderId="0" xfId="7" applyFont="1" applyFill="1" applyBorder="1" applyAlignment="1" applyProtection="1">
      <alignment horizontal="center"/>
    </xf>
    <xf numFmtId="37" fontId="9" fillId="4" borderId="0" xfId="20" applyFont="1" applyFill="1" applyAlignment="1" applyProtection="1">
      <alignment horizontal="left"/>
    </xf>
    <xf numFmtId="37" fontId="2" fillId="4" borderId="0" xfId="20" applyFont="1" applyFill="1" applyAlignment="1" applyProtection="1"/>
    <xf numFmtId="41" fontId="2" fillId="2" borderId="15" xfId="7" applyNumberFormat="1" applyFont="1" applyFill="1" applyBorder="1" applyAlignment="1" applyProtection="1">
      <alignment horizontal="center"/>
    </xf>
    <xf numFmtId="37" fontId="2" fillId="4" borderId="0" xfId="20" applyFont="1" applyFill="1" applyAlignment="1" applyProtection="1">
      <alignment horizontal="left"/>
    </xf>
    <xf numFmtId="0" fontId="2" fillId="4" borderId="10" xfId="7" applyFont="1" applyFill="1" applyBorder="1" applyAlignment="1" applyProtection="1">
      <alignment horizontal="left"/>
    </xf>
    <xf numFmtId="0" fontId="1" fillId="6" borderId="0" xfId="7" applyFont="1" applyFill="1" applyBorder="1" applyAlignment="1" applyProtection="1">
      <alignment horizontal="center" vertical="center"/>
    </xf>
    <xf numFmtId="0" fontId="16" fillId="4" borderId="18" xfId="7" applyFont="1" applyFill="1" applyBorder="1" applyAlignment="1" applyProtection="1">
      <alignment horizontal="left"/>
    </xf>
    <xf numFmtId="164" fontId="2" fillId="4" borderId="10" xfId="7" applyNumberFormat="1" applyFont="1" applyFill="1" applyBorder="1" applyAlignment="1" applyProtection="1">
      <alignment horizontal="left"/>
    </xf>
    <xf numFmtId="37" fontId="9" fillId="3" borderId="0" xfId="20" applyFont="1" applyFill="1" applyAlignment="1" applyProtection="1">
      <alignment horizontal="left"/>
    </xf>
    <xf numFmtId="0" fontId="2" fillId="3" borderId="0" xfId="7" applyFont="1" applyFill="1" applyBorder="1" applyAlignment="1" applyProtection="1">
      <alignment horizontal="left" wrapText="1"/>
    </xf>
    <xf numFmtId="0" fontId="2" fillId="3" borderId="0" xfId="7" applyFont="1" applyFill="1" applyBorder="1" applyAlignment="1" applyProtection="1">
      <alignment horizontal="left"/>
    </xf>
    <xf numFmtId="0" fontId="16" fillId="3" borderId="10" xfId="7" applyFont="1" applyFill="1" applyBorder="1" applyAlignment="1" applyProtection="1">
      <alignment horizontal="left"/>
    </xf>
    <xf numFmtId="164" fontId="2" fillId="3" borderId="10" xfId="7" applyNumberFormat="1" applyFont="1" applyFill="1" applyBorder="1" applyAlignment="1" applyProtection="1">
      <alignment horizontal="left"/>
    </xf>
    <xf numFmtId="164" fontId="2" fillId="3" borderId="9" xfId="7" applyNumberFormat="1" applyFont="1" applyFill="1" applyBorder="1" applyAlignment="1" applyProtection="1">
      <alignment horizontal="left"/>
    </xf>
    <xf numFmtId="37" fontId="9" fillId="4" borderId="0" xfId="20" applyFont="1" applyFill="1" applyAlignment="1" applyProtection="1">
      <alignment horizontal="left" wrapText="1"/>
    </xf>
    <xf numFmtId="0" fontId="16" fillId="3" borderId="0" xfId="7" applyFont="1" applyFill="1" applyBorder="1" applyAlignment="1" applyProtection="1">
      <alignment horizontal="left"/>
    </xf>
    <xf numFmtId="164" fontId="2" fillId="3" borderId="10" xfId="7" quotePrefix="1" applyNumberFormat="1" applyFont="1" applyFill="1" applyBorder="1" applyAlignment="1" applyProtection="1">
      <alignment horizontal="left"/>
    </xf>
    <xf numFmtId="37" fontId="9" fillId="3" borderId="0" xfId="20" applyFont="1" applyFill="1" applyAlignment="1" applyProtection="1">
      <alignment horizontal="left" wrapText="1"/>
    </xf>
    <xf numFmtId="164" fontId="16" fillId="2" borderId="18" xfId="7" applyNumberFormat="1" applyFont="1" applyFill="1" applyBorder="1" applyAlignment="1" applyProtection="1">
      <alignment horizontal="left"/>
    </xf>
    <xf numFmtId="164" fontId="16" fillId="2" borderId="0" xfId="7" applyNumberFormat="1" applyFont="1" applyFill="1" applyBorder="1" applyAlignment="1" applyProtection="1"/>
    <xf numFmtId="164" fontId="16" fillId="3" borderId="10" xfId="7" applyNumberFormat="1" applyFont="1" applyFill="1" applyBorder="1" applyAlignment="1" applyProtection="1">
      <alignment horizontal="left"/>
    </xf>
    <xf numFmtId="164" fontId="16" fillId="3" borderId="0" xfId="7" applyNumberFormat="1" applyFont="1" applyFill="1" applyBorder="1" applyAlignment="1" applyProtection="1">
      <alignment wrapText="1"/>
    </xf>
    <xf numFmtId="164" fontId="16" fillId="3" borderId="0" xfId="7" applyNumberFormat="1" applyFont="1" applyFill="1" applyBorder="1" applyAlignment="1" applyProtection="1"/>
    <xf numFmtId="0" fontId="2" fillId="3" borderId="18" xfId="7" applyFont="1" applyFill="1" applyBorder="1" applyAlignment="1" applyProtection="1">
      <alignment horizontal="left" wrapText="1"/>
    </xf>
    <xf numFmtId="0" fontId="2" fillId="3" borderId="18" xfId="7" applyFont="1" applyFill="1" applyBorder="1" applyAlignment="1" applyProtection="1">
      <alignment horizontal="left"/>
    </xf>
    <xf numFmtId="164" fontId="16" fillId="3" borderId="18" xfId="7" applyNumberFormat="1" applyFont="1" applyFill="1" applyBorder="1" applyAlignment="1" applyProtection="1">
      <alignment horizontal="left"/>
    </xf>
    <xf numFmtId="0" fontId="5" fillId="2" borderId="9" xfId="7" applyFont="1" applyFill="1" applyBorder="1" applyAlignment="1" applyProtection="1">
      <alignment horizontal="left"/>
    </xf>
    <xf numFmtId="0" fontId="5" fillId="2" borderId="0" xfId="7" applyFont="1" applyFill="1" applyBorder="1" applyAlignment="1" applyProtection="1">
      <alignment horizontal="left"/>
    </xf>
    <xf numFmtId="0" fontId="12" fillId="2" borderId="0" xfId="7" applyFont="1" applyFill="1" applyBorder="1" applyAlignment="1" applyProtection="1">
      <alignment horizontal="left" vertical="top" wrapText="1"/>
      <protection locked="0"/>
    </xf>
    <xf numFmtId="0" fontId="12" fillId="2" borderId="0" xfId="7" applyFont="1" applyFill="1" applyBorder="1" applyAlignment="1" applyProtection="1">
      <alignment horizontal="left" vertical="top"/>
      <protection locked="0"/>
    </xf>
    <xf numFmtId="0" fontId="6" fillId="2" borderId="9" xfId="7" applyFont="1" applyFill="1" applyBorder="1" applyAlignment="1" applyProtection="1">
      <alignment horizontal="left"/>
    </xf>
    <xf numFmtId="0" fontId="6" fillId="2" borderId="18" xfId="7" applyFont="1" applyFill="1" applyBorder="1" applyAlignment="1" applyProtection="1">
      <alignment horizontal="left"/>
    </xf>
    <xf numFmtId="0" fontId="5" fillId="2" borderId="10" xfId="7" applyFont="1" applyFill="1" applyBorder="1" applyAlignment="1" applyProtection="1">
      <alignment horizontal="left" wrapText="1"/>
    </xf>
    <xf numFmtId="0" fontId="6" fillId="5" borderId="43" xfId="7" applyFont="1" applyFill="1" applyBorder="1" applyAlignment="1" applyProtection="1">
      <alignment horizontal="left"/>
    </xf>
    <xf numFmtId="0" fontId="110" fillId="6" borderId="0" xfId="7" applyFont="1" applyFill="1" applyBorder="1" applyAlignment="1" applyProtection="1">
      <alignment horizontal="center" vertical="center" wrapText="1"/>
    </xf>
    <xf numFmtId="0" fontId="6" fillId="5" borderId="0" xfId="7" applyFont="1" applyFill="1" applyBorder="1" applyAlignment="1" applyProtection="1">
      <alignment horizontal="left"/>
    </xf>
    <xf numFmtId="0" fontId="5" fillId="5" borderId="0" xfId="7" applyFont="1" applyFill="1" applyBorder="1" applyAlignment="1" applyProtection="1">
      <alignment horizontal="left"/>
    </xf>
    <xf numFmtId="0" fontId="5" fillId="5" borderId="45" xfId="7" applyFont="1" applyFill="1" applyBorder="1" applyAlignment="1" applyProtection="1">
      <alignment horizontal="left"/>
    </xf>
    <xf numFmtId="0" fontId="6" fillId="5" borderId="47" xfId="7" applyFont="1" applyFill="1" applyBorder="1" applyAlignment="1" applyProtection="1">
      <alignment horizontal="left"/>
    </xf>
    <xf numFmtId="0" fontId="9" fillId="7" borderId="0" xfId="7" applyFont="1" applyFill="1" applyBorder="1" applyAlignment="1" applyProtection="1">
      <alignment horizontal="left"/>
    </xf>
    <xf numFmtId="0" fontId="9" fillId="5" borderId="0" xfId="7" applyFont="1" applyFill="1" applyBorder="1" applyAlignment="1" applyProtection="1">
      <alignment horizontal="left"/>
    </xf>
    <xf numFmtId="0" fontId="12" fillId="2" borderId="0" xfId="7" applyFont="1" applyFill="1" applyAlignment="1" applyProtection="1">
      <alignment horizontal="left" wrapText="1"/>
      <protection locked="0"/>
    </xf>
    <xf numFmtId="0" fontId="5" fillId="3" borderId="0" xfId="7" applyFont="1" applyFill="1" applyBorder="1" applyAlignment="1" applyProtection="1">
      <alignment horizontal="left"/>
    </xf>
    <xf numFmtId="0" fontId="5" fillId="0" borderId="10" xfId="7" applyFont="1" applyFill="1" applyBorder="1" applyAlignment="1" applyProtection="1">
      <alignment horizontal="left"/>
    </xf>
    <xf numFmtId="0" fontId="5" fillId="0" borderId="0" xfId="7" applyFont="1" applyFill="1" applyBorder="1" applyAlignment="1" applyProtection="1">
      <alignment horizontal="left"/>
    </xf>
    <xf numFmtId="0" fontId="6" fillId="3" borderId="0" xfId="7" applyFont="1" applyFill="1" applyBorder="1" applyAlignment="1" applyProtection="1">
      <alignment horizontal="left"/>
    </xf>
    <xf numFmtId="0" fontId="9" fillId="3" borderId="0" xfId="7" applyFont="1" applyFill="1" applyBorder="1" applyAlignment="1" applyProtection="1">
      <alignment horizontal="left"/>
      <protection locked="0"/>
    </xf>
    <xf numFmtId="0" fontId="12" fillId="0" borderId="10" xfId="7" applyFont="1" applyFill="1" applyBorder="1" applyAlignment="1" applyProtection="1">
      <alignment horizontal="left"/>
    </xf>
    <xf numFmtId="0" fontId="21" fillId="0" borderId="10" xfId="7" applyFont="1" applyFill="1" applyBorder="1" applyAlignment="1" applyProtection="1">
      <alignment horizontal="left"/>
    </xf>
    <xf numFmtId="0" fontId="21" fillId="2" borderId="18" xfId="7" applyFont="1" applyFill="1" applyBorder="1" applyAlignment="1" applyProtection="1">
      <alignment horizontal="left"/>
    </xf>
    <xf numFmtId="0" fontId="9" fillId="3" borderId="0" xfId="7" applyFont="1" applyFill="1" applyBorder="1" applyAlignment="1" applyProtection="1">
      <alignment horizontal="left" vertical="top" wrapText="1"/>
      <protection locked="0"/>
    </xf>
    <xf numFmtId="0" fontId="21" fillId="0" borderId="0" xfId="7" applyFont="1" applyFill="1" applyBorder="1" applyAlignment="1" applyProtection="1">
      <alignment horizontal="left"/>
    </xf>
    <xf numFmtId="0" fontId="5" fillId="2" borderId="0" xfId="7" applyFont="1" applyFill="1" applyBorder="1" applyAlignment="1" applyProtection="1">
      <alignment horizontal="left" wrapText="1"/>
    </xf>
    <xf numFmtId="0" fontId="12" fillId="3" borderId="0" xfId="7" applyFont="1" applyFill="1" applyBorder="1" applyAlignment="1" applyProtection="1">
      <alignment horizontal="left"/>
      <protection locked="0"/>
    </xf>
    <xf numFmtId="0" fontId="80" fillId="3" borderId="0" xfId="7" applyFont="1" applyFill="1" applyBorder="1" applyAlignment="1" applyProtection="1">
      <alignment horizontal="left"/>
      <protection locked="0"/>
    </xf>
    <xf numFmtId="41" fontId="5" fillId="2" borderId="3" xfId="7" applyNumberFormat="1" applyFont="1" applyFill="1" applyBorder="1" applyAlignment="1" applyProtection="1">
      <alignment horizontal="center"/>
    </xf>
    <xf numFmtId="41" fontId="5" fillId="2" borderId="4" xfId="7" applyNumberFormat="1" applyFont="1" applyFill="1" applyBorder="1" applyAlignment="1" applyProtection="1">
      <alignment horizontal="center"/>
    </xf>
    <xf numFmtId="41" fontId="5" fillId="2" borderId="5" xfId="7" applyNumberFormat="1" applyFont="1" applyFill="1" applyBorder="1" applyAlignment="1" applyProtection="1">
      <alignment horizontal="center"/>
    </xf>
    <xf numFmtId="41" fontId="6" fillId="2" borderId="1" xfId="7" applyNumberFormat="1" applyFont="1" applyFill="1" applyBorder="1" applyAlignment="1" applyProtection="1">
      <alignment horizontal="center"/>
    </xf>
    <xf numFmtId="41" fontId="6" fillId="2" borderId="15" xfId="7" applyNumberFormat="1" applyFont="1" applyFill="1" applyBorder="1" applyAlignment="1" applyProtection="1">
      <alignment horizontal="center"/>
    </xf>
    <xf numFmtId="0" fontId="29" fillId="2" borderId="0" xfId="7" applyFont="1" applyFill="1" applyAlignment="1" applyProtection="1">
      <alignment horizontal="left" vertical="top" wrapText="1"/>
      <protection locked="0"/>
    </xf>
    <xf numFmtId="0" fontId="2" fillId="0" borderId="10" xfId="7" applyFont="1" applyFill="1" applyBorder="1" applyAlignment="1" applyProtection="1">
      <alignment horizontal="left"/>
    </xf>
    <xf numFmtId="0" fontId="16" fillId="0" borderId="10" xfId="7" applyFont="1" applyFill="1" applyBorder="1" applyAlignment="1" applyProtection="1">
      <alignment horizontal="left"/>
    </xf>
    <xf numFmtId="0" fontId="9" fillId="2" borderId="0" xfId="7" applyFont="1" applyFill="1" applyBorder="1" applyAlignment="1" applyProtection="1">
      <alignment horizontal="left" vertical="top"/>
      <protection locked="0"/>
    </xf>
    <xf numFmtId="0" fontId="9" fillId="4" borderId="0" xfId="7" applyFont="1" applyFill="1" applyBorder="1" applyAlignment="1" applyProtection="1">
      <alignment horizontal="left" vertical="top" wrapText="1"/>
      <protection locked="0"/>
    </xf>
    <xf numFmtId="0" fontId="9" fillId="4" borderId="0" xfId="7" applyFont="1" applyFill="1" applyBorder="1" applyAlignment="1" applyProtection="1">
      <alignment horizontal="left" vertical="top"/>
      <protection locked="0"/>
    </xf>
    <xf numFmtId="41" fontId="12" fillId="4" borderId="15" xfId="7" applyNumberFormat="1" applyFont="1" applyFill="1" applyBorder="1" applyAlignment="1" applyProtection="1">
      <alignment horizontal="center"/>
    </xf>
    <xf numFmtId="0" fontId="21" fillId="4" borderId="0" xfId="7" applyFont="1" applyFill="1" applyAlignment="1" applyProtection="1">
      <alignment horizontal="left"/>
    </xf>
    <xf numFmtId="0" fontId="9" fillId="4" borderId="0" xfId="7" applyFont="1" applyFill="1" applyAlignment="1" applyProtection="1">
      <alignment horizontal="left"/>
    </xf>
    <xf numFmtId="0" fontId="9" fillId="4" borderId="0" xfId="7" applyFont="1" applyFill="1" applyBorder="1" applyAlignment="1" applyProtection="1">
      <alignment horizontal="left"/>
      <protection locked="0"/>
    </xf>
    <xf numFmtId="0" fontId="9" fillId="4" borderId="0" xfId="7" applyFont="1" applyFill="1" applyBorder="1" applyAlignment="1" applyProtection="1">
      <alignment horizontal="left" wrapText="1"/>
      <protection locked="0"/>
    </xf>
    <xf numFmtId="0" fontId="21" fillId="2" borderId="0" xfId="7" applyFont="1" applyFill="1" applyAlignment="1" applyProtection="1">
      <alignment horizontal="left"/>
    </xf>
    <xf numFmtId="0" fontId="47" fillId="4" borderId="0" xfId="7" quotePrefix="1" applyFont="1" applyFill="1" applyBorder="1" applyAlignment="1" applyProtection="1">
      <alignment horizontal="center"/>
    </xf>
    <xf numFmtId="0" fontId="21" fillId="3" borderId="10" xfId="7" applyFont="1" applyFill="1" applyBorder="1" applyAlignment="1" applyProtection="1">
      <alignment horizontal="left"/>
    </xf>
    <xf numFmtId="0" fontId="9" fillId="2" borderId="0" xfId="7" applyFont="1" applyFill="1" applyBorder="1" applyAlignment="1" applyProtection="1">
      <alignment horizontal="left" vertical="top" wrapText="1"/>
      <protection locked="0"/>
    </xf>
    <xf numFmtId="0" fontId="21" fillId="2" borderId="10" xfId="7" applyFont="1" applyFill="1" applyBorder="1" applyAlignment="1" applyProtection="1">
      <alignment horizontal="left" wrapText="1"/>
    </xf>
    <xf numFmtId="0" fontId="71" fillId="2" borderId="0" xfId="7" applyFont="1" applyFill="1" applyAlignment="1" applyProtection="1">
      <alignment horizontal="left"/>
    </xf>
    <xf numFmtId="0" fontId="21" fillId="3" borderId="18" xfId="7" applyFont="1" applyFill="1" applyBorder="1" applyAlignment="1" applyProtection="1">
      <alignment horizontal="left"/>
    </xf>
    <xf numFmtId="0" fontId="21" fillId="3" borderId="10" xfId="7" applyFont="1" applyFill="1" applyBorder="1" applyAlignment="1" applyProtection="1">
      <alignment horizontal="left" wrapText="1"/>
    </xf>
    <xf numFmtId="0" fontId="12" fillId="3" borderId="10" xfId="7" applyFont="1" applyFill="1" applyBorder="1" applyAlignment="1" applyProtection="1">
      <alignment horizontal="left"/>
    </xf>
    <xf numFmtId="0" fontId="6" fillId="2" borderId="10" xfId="7" applyFont="1" applyFill="1" applyBorder="1" applyAlignment="1" applyProtection="1">
      <alignment horizontal="left"/>
    </xf>
    <xf numFmtId="0" fontId="5" fillId="3" borderId="7" xfId="7" applyFont="1" applyFill="1" applyBorder="1" applyAlignment="1" applyProtection="1">
      <alignment horizontal="left"/>
    </xf>
    <xf numFmtId="0" fontId="5" fillId="3" borderId="0" xfId="7" applyFont="1" applyFill="1" applyAlignment="1" applyProtection="1">
      <alignment horizontal="left"/>
    </xf>
    <xf numFmtId="0" fontId="6" fillId="3" borderId="0" xfId="7" applyFont="1" applyFill="1" applyAlignment="1" applyProtection="1">
      <alignment horizontal="left"/>
    </xf>
    <xf numFmtId="0" fontId="6" fillId="3" borderId="7" xfId="7" applyFont="1" applyFill="1" applyBorder="1" applyAlignment="1" applyProtection="1">
      <alignment horizontal="left"/>
    </xf>
    <xf numFmtId="0" fontId="100" fillId="3" borderId="7" xfId="7" applyFill="1" applyBorder="1" applyAlignment="1" applyProtection="1">
      <alignment horizontal="left"/>
    </xf>
    <xf numFmtId="37" fontId="9" fillId="2" borderId="0" xfId="8" applyFont="1" applyFill="1" applyBorder="1" applyAlignment="1" applyProtection="1">
      <alignment horizontal="left" vertical="top" wrapText="1"/>
      <protection locked="0"/>
    </xf>
    <xf numFmtId="0" fontId="6" fillId="4" borderId="10" xfId="6" applyFont="1" applyFill="1" applyBorder="1" applyAlignment="1" applyProtection="1">
      <alignment horizontal="left"/>
    </xf>
    <xf numFmtId="0" fontId="6" fillId="4" borderId="23" xfId="6" applyFont="1" applyFill="1" applyBorder="1" applyAlignment="1" applyProtection="1">
      <alignment horizontal="left"/>
    </xf>
    <xf numFmtId="0" fontId="5" fillId="4" borderId="0" xfId="6" applyFont="1" applyFill="1" applyBorder="1" applyAlignment="1" applyProtection="1">
      <alignment horizontal="left"/>
    </xf>
    <xf numFmtId="0" fontId="5" fillId="4" borderId="7" xfId="6" applyFont="1" applyFill="1" applyBorder="1" applyAlignment="1" applyProtection="1">
      <alignment horizontal="left"/>
    </xf>
    <xf numFmtId="0" fontId="6" fillId="4" borderId="0" xfId="6" applyFont="1" applyFill="1" applyBorder="1" applyAlignment="1" applyProtection="1">
      <alignment horizontal="center"/>
    </xf>
    <xf numFmtId="0" fontId="5" fillId="4" borderId="0" xfId="6" applyFont="1" applyFill="1" applyBorder="1" applyAlignment="1" applyProtection="1">
      <alignment horizontal="left" wrapText="1"/>
    </xf>
    <xf numFmtId="0" fontId="6" fillId="4" borderId="9" xfId="6" applyFont="1" applyFill="1" applyBorder="1" applyAlignment="1" applyProtection="1">
      <alignment horizontal="left"/>
    </xf>
    <xf numFmtId="0" fontId="6" fillId="4" borderId="22" xfId="6" applyFont="1" applyFill="1" applyBorder="1" applyAlignment="1" applyProtection="1">
      <alignment horizontal="left"/>
    </xf>
    <xf numFmtId="0" fontId="6" fillId="4" borderId="18" xfId="6" applyFont="1" applyFill="1" applyBorder="1" applyAlignment="1" applyProtection="1">
      <alignment horizontal="left"/>
    </xf>
    <xf numFmtId="0" fontId="6" fillId="4" borderId="21" xfId="6" applyFont="1" applyFill="1" applyBorder="1" applyAlignment="1" applyProtection="1">
      <alignment horizontal="left"/>
    </xf>
    <xf numFmtId="10" fontId="6" fillId="4" borderId="9" xfId="1" applyNumberFormat="1" applyFont="1" applyFill="1" applyBorder="1" applyAlignment="1" applyProtection="1">
      <alignment horizontal="left"/>
    </xf>
    <xf numFmtId="10" fontId="6" fillId="4" borderId="22" xfId="1" applyNumberFormat="1" applyFont="1" applyFill="1" applyBorder="1" applyAlignment="1" applyProtection="1">
      <alignment horizontal="left"/>
    </xf>
    <xf numFmtId="0" fontId="1" fillId="6" borderId="0" xfId="6" applyFont="1" applyFill="1" applyBorder="1" applyAlignment="1" applyProtection="1">
      <alignment horizontal="center" vertical="center" wrapText="1"/>
    </xf>
    <xf numFmtId="0" fontId="2" fillId="2" borderId="0" xfId="6" applyFont="1" applyFill="1" applyBorder="1" applyAlignment="1" applyProtection="1">
      <alignment horizontal="left"/>
    </xf>
    <xf numFmtId="0" fontId="5" fillId="2" borderId="0" xfId="6" applyFont="1" applyFill="1" applyBorder="1" applyAlignment="1" applyProtection="1">
      <alignment horizontal="left"/>
    </xf>
    <xf numFmtId="0" fontId="5" fillId="2" borderId="7" xfId="6" applyFont="1" applyFill="1" applyBorder="1" applyAlignment="1" applyProtection="1">
      <alignment horizontal="left"/>
    </xf>
    <xf numFmtId="10" fontId="6" fillId="4" borderId="10" xfId="1" applyNumberFormat="1" applyFont="1" applyFill="1" applyBorder="1" applyAlignment="1" applyProtection="1">
      <alignment horizontal="left"/>
    </xf>
    <xf numFmtId="10" fontId="6" fillId="4" borderId="23" xfId="1" applyNumberFormat="1" applyFont="1" applyFill="1" applyBorder="1" applyAlignment="1" applyProtection="1">
      <alignment horizontal="left"/>
    </xf>
    <xf numFmtId="37" fontId="9" fillId="2" borderId="0" xfId="8" applyFont="1" applyFill="1" applyBorder="1" applyAlignment="1" applyProtection="1">
      <alignment horizontal="left" vertical="top"/>
      <protection locked="0"/>
    </xf>
    <xf numFmtId="37" fontId="6" fillId="4" borderId="0" xfId="8" applyFont="1" applyFill="1" applyAlignment="1" applyProtection="1">
      <alignment horizontal="left" wrapText="1"/>
    </xf>
    <xf numFmtId="37" fontId="9" fillId="4" borderId="0" xfId="8" applyFont="1" applyFill="1" applyBorder="1" applyAlignment="1" applyProtection="1">
      <alignment horizontal="left" vertical="top" wrapText="1"/>
      <protection locked="0"/>
    </xf>
    <xf numFmtId="37" fontId="6" fillId="4" borderId="10" xfId="8" applyFont="1" applyFill="1" applyBorder="1" applyAlignment="1" applyProtection="1">
      <alignment horizontal="left"/>
    </xf>
    <xf numFmtId="0" fontId="0" fillId="4" borderId="0" xfId="10" applyFont="1" applyFill="1" applyBorder="1" applyAlignment="1" applyProtection="1">
      <alignment horizontal="left"/>
    </xf>
    <xf numFmtId="37" fontId="6" fillId="4" borderId="0" xfId="8" applyFont="1" applyFill="1" applyBorder="1" applyAlignment="1" applyProtection="1">
      <alignment horizontal="left"/>
    </xf>
    <xf numFmtId="41" fontId="6" fillId="4" borderId="4" xfId="4" applyNumberFormat="1" applyFont="1" applyFill="1" applyBorder="1" applyAlignment="1" applyProtection="1">
      <alignment horizontal="center"/>
    </xf>
    <xf numFmtId="0" fontId="50" fillId="2" borderId="9" xfId="7" applyFont="1" applyFill="1" applyBorder="1" applyAlignment="1" applyProtection="1">
      <alignment horizontal="left"/>
    </xf>
    <xf numFmtId="37" fontId="11" fillId="0" borderId="0" xfId="34" applyFont="1" applyFill="1" applyProtection="1"/>
    <xf numFmtId="37" fontId="0" fillId="0" borderId="0" xfId="34" applyFont="1" applyFill="1" applyProtection="1"/>
    <xf numFmtId="0" fontId="84" fillId="4" borderId="0" xfId="7" applyFont="1" applyFill="1" applyBorder="1" applyAlignment="1" applyProtection="1">
      <alignment horizontal="left" wrapText="1"/>
      <protection locked="0"/>
    </xf>
    <xf numFmtId="0" fontId="85" fillId="4" borderId="0" xfId="7" applyFont="1" applyFill="1" applyBorder="1" applyAlignment="1" applyProtection="1">
      <alignment horizontal="left" wrapText="1"/>
      <protection locked="0"/>
    </xf>
    <xf numFmtId="0" fontId="84" fillId="0" borderId="0" xfId="7" applyFont="1" applyFill="1" applyAlignment="1" applyProtection="1">
      <alignment horizontal="left"/>
      <protection locked="0"/>
    </xf>
    <xf numFmtId="0" fontId="85" fillId="0" borderId="0" xfId="7" quotePrefix="1" applyFont="1" applyFill="1" applyAlignment="1" applyProtection="1">
      <alignment horizontal="left"/>
      <protection locked="0"/>
    </xf>
    <xf numFmtId="0" fontId="9" fillId="2" borderId="0" xfId="7" applyFont="1" applyFill="1" applyBorder="1" applyAlignment="1" applyProtection="1">
      <alignment horizontal="center"/>
    </xf>
    <xf numFmtId="0" fontId="50" fillId="2" borderId="18" xfId="7" applyFont="1" applyFill="1" applyBorder="1" applyAlignment="1" applyProtection="1">
      <alignment horizontal="left"/>
    </xf>
    <xf numFmtId="0" fontId="9" fillId="2" borderId="4" xfId="7" applyFont="1" applyFill="1" applyBorder="1" applyAlignment="1" applyProtection="1">
      <alignment horizontal="center"/>
    </xf>
    <xf numFmtId="167" fontId="9" fillId="2" borderId="15" xfId="7" applyNumberFormat="1" applyFont="1" applyFill="1" applyBorder="1" applyAlignment="1" applyProtection="1">
      <alignment horizontal="right" wrapText="1"/>
    </xf>
    <xf numFmtId="167" fontId="9" fillId="2" borderId="13" xfId="7" applyNumberFormat="1" applyFont="1" applyFill="1" applyBorder="1" applyAlignment="1" applyProtection="1">
      <alignment horizontal="right" wrapText="1"/>
    </xf>
    <xf numFmtId="41" fontId="9" fillId="2" borderId="4" xfId="7" applyNumberFormat="1" applyFont="1" applyFill="1" applyBorder="1" applyAlignment="1" applyProtection="1">
      <alignment horizontal="center"/>
    </xf>
    <xf numFmtId="0" fontId="9" fillId="2" borderId="13" xfId="7" applyFont="1" applyFill="1" applyBorder="1" applyAlignment="1" applyProtection="1">
      <alignment horizontal="center"/>
    </xf>
    <xf numFmtId="41" fontId="50" fillId="2" borderId="3" xfId="7" applyNumberFormat="1" applyFont="1" applyFill="1" applyBorder="1" applyAlignment="1" applyProtection="1">
      <alignment horizontal="center"/>
    </xf>
    <xf numFmtId="41" fontId="50" fillId="2" borderId="4" xfId="7" applyNumberFormat="1" applyFont="1" applyFill="1" applyBorder="1" applyAlignment="1" applyProtection="1">
      <alignment horizontal="center"/>
    </xf>
    <xf numFmtId="0" fontId="82" fillId="2" borderId="0" xfId="7" quotePrefix="1" applyFont="1" applyFill="1" applyAlignment="1" applyProtection="1">
      <alignment horizontal="left"/>
    </xf>
    <xf numFmtId="0" fontId="9" fillId="4" borderId="0" xfId="7" applyFont="1" applyFill="1" applyAlignment="1" applyProtection="1">
      <alignment horizontal="left"/>
      <protection locked="0"/>
    </xf>
    <xf numFmtId="37" fontId="12" fillId="0" borderId="0" xfId="21" applyFont="1" applyFill="1" applyAlignment="1" applyProtection="1">
      <alignment horizontal="left"/>
      <protection locked="0"/>
    </xf>
    <xf numFmtId="37" fontId="0" fillId="0" borderId="0" xfId="21" applyFont="1" applyFill="1" applyProtection="1">
      <protection locked="0"/>
    </xf>
    <xf numFmtId="0" fontId="2" fillId="4" borderId="10" xfId="7" quotePrefix="1" applyFont="1" applyFill="1" applyBorder="1" applyAlignment="1" applyProtection="1">
      <alignment horizontal="left"/>
    </xf>
    <xf numFmtId="0" fontId="16" fillId="4" borderId="10" xfId="7" applyFont="1" applyFill="1" applyBorder="1" applyAlignment="1" applyProtection="1">
      <alignment horizontal="left"/>
    </xf>
    <xf numFmtId="0" fontId="2" fillId="4" borderId="0" xfId="7" quotePrefix="1" applyFont="1" applyFill="1" applyAlignment="1" applyProtection="1">
      <alignment horizontal="right" wrapText="1" indent="1"/>
    </xf>
    <xf numFmtId="0" fontId="2" fillId="4" borderId="13" xfId="7" quotePrefix="1" applyFont="1" applyFill="1" applyBorder="1" applyAlignment="1" applyProtection="1">
      <alignment horizontal="right" wrapText="1" indent="1"/>
    </xf>
    <xf numFmtId="0" fontId="2" fillId="2" borderId="0" xfId="7" quotePrefix="1" applyFont="1" applyFill="1" applyAlignment="1" applyProtection="1">
      <alignment horizontal="right" wrapText="1" indent="1"/>
    </xf>
    <xf numFmtId="0" fontId="2" fillId="2" borderId="13" xfId="7" quotePrefix="1" applyFont="1" applyFill="1" applyBorder="1" applyAlignment="1" applyProtection="1">
      <alignment horizontal="right" wrapText="1" indent="1"/>
    </xf>
    <xf numFmtId="49" fontId="16" fillId="2" borderId="0" xfId="22" applyNumberFormat="1" applyFont="1" applyFill="1" applyBorder="1" applyAlignment="1" applyProtection="1">
      <alignment horizontal="left" vertical="center"/>
    </xf>
    <xf numFmtId="0" fontId="2" fillId="4" borderId="9" xfId="7" quotePrefix="1" applyFont="1" applyFill="1" applyBorder="1" applyAlignment="1" applyProtection="1">
      <alignment horizontal="left"/>
    </xf>
    <xf numFmtId="0" fontId="52" fillId="6" borderId="0" xfId="7" applyFont="1" applyFill="1" applyAlignment="1" applyProtection="1">
      <alignment horizontal="center" vertical="center" wrapText="1"/>
    </xf>
    <xf numFmtId="0" fontId="2" fillId="4" borderId="4" xfId="7" applyFont="1" applyFill="1" applyBorder="1" applyAlignment="1" applyProtection="1">
      <alignment horizontal="center"/>
    </xf>
    <xf numFmtId="0" fontId="2" fillId="2" borderId="0" xfId="7" quotePrefix="1" applyFont="1" applyFill="1" applyBorder="1" applyAlignment="1" applyProtection="1">
      <alignment horizontal="left" wrapText="1"/>
    </xf>
    <xf numFmtId="0" fontId="2" fillId="4" borderId="0" xfId="7" applyFont="1" applyFill="1" applyAlignment="1" applyProtection="1">
      <alignment horizontal="center"/>
    </xf>
    <xf numFmtId="0" fontId="52" fillId="6" borderId="0" xfId="7" applyFont="1" applyFill="1" applyAlignment="1" applyProtection="1">
      <alignment horizontal="center" wrapText="1"/>
    </xf>
    <xf numFmtId="0" fontId="2" fillId="2" borderId="13" xfId="7" quotePrefix="1" applyFont="1" applyFill="1" applyBorder="1" applyAlignment="1" applyProtection="1">
      <alignment horizontal="center" wrapText="1"/>
    </xf>
    <xf numFmtId="0" fontId="2" fillId="2" borderId="4" xfId="7" applyFont="1" applyFill="1" applyBorder="1" applyAlignment="1" applyProtection="1">
      <alignment horizontal="center" wrapText="1"/>
    </xf>
    <xf numFmtId="0" fontId="29" fillId="2" borderId="0" xfId="14" applyFont="1" applyFill="1" applyAlignment="1" applyProtection="1">
      <alignment horizontal="left"/>
      <protection locked="0"/>
    </xf>
    <xf numFmtId="0" fontId="7" fillId="2" borderId="0" xfId="14" applyFont="1" applyFill="1" applyBorder="1" applyAlignment="1" applyProtection="1">
      <alignment horizontal="left"/>
    </xf>
    <xf numFmtId="0" fontId="29" fillId="3" borderId="0" xfId="14" applyFont="1" applyFill="1" applyAlignment="1" applyProtection="1">
      <alignment horizontal="left"/>
      <protection locked="0"/>
    </xf>
    <xf numFmtId="0" fontId="29" fillId="4" borderId="0" xfId="14" applyFont="1" applyFill="1" applyAlignment="1" applyProtection="1">
      <alignment horizontal="left" wrapText="1"/>
      <protection locked="0"/>
    </xf>
  </cellXfs>
  <cellStyles count="412">
    <cellStyle name="Calc Currency (0)" xfId="50"/>
    <cellStyle name="Calculation 2" xfId="51"/>
    <cellStyle name="Calculation 2 2" xfId="52"/>
    <cellStyle name="Calculation 2 3" xfId="53"/>
    <cellStyle name="Calculation 3" xfId="54"/>
    <cellStyle name="Calculation 3 2" xfId="55"/>
    <cellStyle name="Calculation 3 3" xfId="56"/>
    <cellStyle name="Check Cell 2" xfId="57"/>
    <cellStyle name="Check Cell 3" xfId="58"/>
    <cellStyle name="checkExposure" xfId="59"/>
    <cellStyle name="checkExposure 2" xfId="60"/>
    <cellStyle name="checkExposure 3" xfId="61"/>
    <cellStyle name="Comma" xfId="4"/>
    <cellStyle name="Comma [0]" xfId="5"/>
    <cellStyle name="Comma [0] 2" xfId="62"/>
    <cellStyle name="Comma [0] 3" xfId="63"/>
    <cellStyle name="Comma [0] 4" xfId="64"/>
    <cellStyle name="Comma [0] 5" xfId="65"/>
    <cellStyle name="Comma 10" xfId="27"/>
    <cellStyle name="Comma 14" xfId="38"/>
    <cellStyle name="Comma 15" xfId="39"/>
    <cellStyle name="Comma 16" xfId="40"/>
    <cellStyle name="Comma 2" xfId="41"/>
    <cellStyle name="Comma 3" xfId="66"/>
    <cellStyle name="Comma 4" xfId="67"/>
    <cellStyle name="Comma 5" xfId="68"/>
    <cellStyle name="Comma 7" xfId="25"/>
    <cellStyle name="Comma 8" xfId="26"/>
    <cellStyle name="Comma 9" xfId="42"/>
    <cellStyle name="Comma_Q4-11-SFI-P1-49-v10" xfId="43"/>
    <cellStyle name="Copied" xfId="69"/>
    <cellStyle name="Currency" xfId="2"/>
    <cellStyle name="Currency [0]" xfId="3"/>
    <cellStyle name="Currency [0] 2" xfId="70"/>
    <cellStyle name="Currency [0] 3" xfId="71"/>
    <cellStyle name="Currency [0] 4" xfId="72"/>
    <cellStyle name="Currency [0] 5" xfId="73"/>
    <cellStyle name="Currency 2" xfId="44"/>
    <cellStyle name="Currency 3" xfId="74"/>
    <cellStyle name="Currency 4" xfId="75"/>
    <cellStyle name="Currency 5" xfId="76"/>
    <cellStyle name="Entered" xfId="77"/>
    <cellStyle name="Explanatory Text 2" xfId="78"/>
    <cellStyle name="Explanatory Text 3" xfId="79"/>
    <cellStyle name="Grey" xfId="80"/>
    <cellStyle name="greyed" xfId="81"/>
    <cellStyle name="greyed 2" xfId="82"/>
    <cellStyle name="greyed 3" xfId="83"/>
    <cellStyle name="greyed_Display" xfId="84"/>
    <cellStyle name="Header1" xfId="85"/>
    <cellStyle name="Header2" xfId="86"/>
    <cellStyle name="Header2 2" xfId="87"/>
    <cellStyle name="Header2 3" xfId="88"/>
    <cellStyle name="highlightExposure" xfId="89"/>
    <cellStyle name="highlightExposure 2" xfId="90"/>
    <cellStyle name="highlightExposure 3" xfId="91"/>
    <cellStyle name="highlightPD" xfId="92"/>
    <cellStyle name="highlightPD 2" xfId="93"/>
    <cellStyle name="highlightPD 3" xfId="94"/>
    <cellStyle name="highlightPercentage" xfId="95"/>
    <cellStyle name="highlightPercentage 2" xfId="96"/>
    <cellStyle name="highlightPercentage 3" xfId="97"/>
    <cellStyle name="highlightText" xfId="98"/>
    <cellStyle name="highlightText 2" xfId="99"/>
    <cellStyle name="highlightText 3" xfId="100"/>
    <cellStyle name="highlightText_Display" xfId="101"/>
    <cellStyle name="inputDate" xfId="102"/>
    <cellStyle name="inputDate 2" xfId="103"/>
    <cellStyle name="inputDate 3" xfId="104"/>
    <cellStyle name="inputExposure" xfId="105"/>
    <cellStyle name="inputExposure 2" xfId="106"/>
    <cellStyle name="inputExposure 3" xfId="107"/>
    <cellStyle name="inputMaturity" xfId="108"/>
    <cellStyle name="inputMaturity 2" xfId="109"/>
    <cellStyle name="inputMaturity 3" xfId="110"/>
    <cellStyle name="inputPD" xfId="111"/>
    <cellStyle name="inputPD 2" xfId="112"/>
    <cellStyle name="inputPD 3" xfId="113"/>
    <cellStyle name="inputPercentage" xfId="114"/>
    <cellStyle name="inputPercentage 2" xfId="115"/>
    <cellStyle name="inputPercentage 3" xfId="116"/>
    <cellStyle name="inputSelection" xfId="117"/>
    <cellStyle name="inputSelection 2" xfId="118"/>
    <cellStyle name="inputSelection 3" xfId="119"/>
    <cellStyle name="inputText" xfId="120"/>
    <cellStyle name="inputText 2" xfId="121"/>
    <cellStyle name="inputText 3" xfId="122"/>
    <cellStyle name="Lien hypertexte" xfId="37"/>
    <cellStyle name="Linked Cell 2" xfId="123"/>
    <cellStyle name="Linked Cell 3" xfId="124"/>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optionalExposure" xfId="125"/>
    <cellStyle name="optionalExposure 2" xfId="126"/>
    <cellStyle name="optionalExposure 3" xfId="127"/>
    <cellStyle name="optionalExposure_Display" xfId="128"/>
    <cellStyle name="optionalMaturity" xfId="129"/>
    <cellStyle name="optionalMaturity 2" xfId="130"/>
    <cellStyle name="optionalMaturity 3" xfId="131"/>
    <cellStyle name="optionalMaturity_Display" xfId="132"/>
    <cellStyle name="optionalPD" xfId="133"/>
    <cellStyle name="optionalPD 2" xfId="134"/>
    <cellStyle name="optionalPD 3" xfId="135"/>
    <cellStyle name="optionalPercentage" xfId="136"/>
    <cellStyle name="optionalPercentage 2" xfId="137"/>
    <cellStyle name="optionalPercentage 3" xfId="138"/>
    <cellStyle name="optionalPercentage_Display" xfId="139"/>
    <cellStyle name="optionalSelection" xfId="140"/>
    <cellStyle name="optionalSelection 2" xfId="141"/>
    <cellStyle name="optionalSelection 3" xfId="142"/>
    <cellStyle name="optionalSelection_Display" xfId="143"/>
    <cellStyle name="optionalText" xfId="144"/>
    <cellStyle name="optionalText 2" xfId="145"/>
    <cellStyle name="optionalText 3" xfId="146"/>
    <cellStyle name="OPXArea" xfId="147"/>
    <cellStyle name="OPXButtonBar" xfId="148"/>
    <cellStyle name="OPXHeadingArea" xfId="149"/>
    <cellStyle name="OPXHeadingRange" xfId="150"/>
    <cellStyle name="OPXHeadingRange 2" xfId="151"/>
    <cellStyle name="OPXHeadingRange 3" xfId="152"/>
    <cellStyle name="OPXHeadingWorkbook" xfId="153"/>
    <cellStyle name="OPXInDate" xfId="154"/>
    <cellStyle name="OPXInDate 2" xfId="155"/>
    <cellStyle name="OPXInDate 3" xfId="156"/>
    <cellStyle name="OPXInDate_Display" xfId="157"/>
    <cellStyle name="OPXInFmat1" xfId="158"/>
    <cellStyle name="OPXInFmat1 2" xfId="159"/>
    <cellStyle name="OPXInFmat1 3" xfId="160"/>
    <cellStyle name="OPXInFmat1_Display" xfId="161"/>
    <cellStyle name="OPXInFmat10" xfId="162"/>
    <cellStyle name="OPXInFmat10 2" xfId="163"/>
    <cellStyle name="OPXInFmat10 3" xfId="164"/>
    <cellStyle name="OPXInFmat10_Display" xfId="165"/>
    <cellStyle name="OPXInFmat11" xfId="166"/>
    <cellStyle name="OPXInFmat11 2" xfId="167"/>
    <cellStyle name="OPXInFmat11 3" xfId="168"/>
    <cellStyle name="OPXInFmat11_Display" xfId="169"/>
    <cellStyle name="OPXInFmat2" xfId="170"/>
    <cellStyle name="OPXInFmat2 2" xfId="171"/>
    <cellStyle name="OPXInFmat2 3" xfId="172"/>
    <cellStyle name="OPXInFmat2_Display" xfId="173"/>
    <cellStyle name="OPXInFmat5" xfId="174"/>
    <cellStyle name="OPXInFmat5 2" xfId="175"/>
    <cellStyle name="OPXInFmat5 3" xfId="176"/>
    <cellStyle name="OPXInFmat5_Display" xfId="177"/>
    <cellStyle name="OPXInFmat6" xfId="178"/>
    <cellStyle name="OPXInFmat6 2" xfId="179"/>
    <cellStyle name="OPXInFmat6 3" xfId="180"/>
    <cellStyle name="OPXInFmat6_Display" xfId="181"/>
    <cellStyle name="OPXInFmat7" xfId="182"/>
    <cellStyle name="OPXInFmat7 2" xfId="183"/>
    <cellStyle name="OPXInFmat7 3" xfId="184"/>
    <cellStyle name="OPXInFmat7_Display" xfId="185"/>
    <cellStyle name="OPXInFmat8" xfId="186"/>
    <cellStyle name="OPXInFmat8 2" xfId="187"/>
    <cellStyle name="OPXInFmat8 3" xfId="188"/>
    <cellStyle name="OPXInFmat8_Display" xfId="189"/>
    <cellStyle name="OPXInFmat9" xfId="190"/>
    <cellStyle name="OPXInFmat9 2" xfId="191"/>
    <cellStyle name="OPXInFmat9 3" xfId="192"/>
    <cellStyle name="OPXInFmat9_Display" xfId="193"/>
    <cellStyle name="OPXInFmatRate61" xfId="194"/>
    <cellStyle name="OPXInFmatRate61 2" xfId="195"/>
    <cellStyle name="OPXInFmatRate61 3" xfId="196"/>
    <cellStyle name="OPXInFmatRate61_Display" xfId="197"/>
    <cellStyle name="OPXInFmatRate62" xfId="198"/>
    <cellStyle name="OPXInFmatRate62 2" xfId="199"/>
    <cellStyle name="OPXInFmatRate62 3" xfId="200"/>
    <cellStyle name="OPXInFmatRate62_Display" xfId="201"/>
    <cellStyle name="OPXInFmatRate63" xfId="202"/>
    <cellStyle name="OPXInFmatRate63 2" xfId="203"/>
    <cellStyle name="OPXInFmatRate63 3" xfId="204"/>
    <cellStyle name="OPXInFmatRate63_Display" xfId="205"/>
    <cellStyle name="OPXInFmatRate64" xfId="206"/>
    <cellStyle name="OPXInFmatRate64 2" xfId="207"/>
    <cellStyle name="OPXInFmatRate64 3" xfId="208"/>
    <cellStyle name="OPXInFmatRate64_Display" xfId="209"/>
    <cellStyle name="OPXInFmatRate65" xfId="210"/>
    <cellStyle name="OPXInFmatRate65 2" xfId="211"/>
    <cellStyle name="OPXInFmatRate65 3" xfId="212"/>
    <cellStyle name="OPXInFmatRate65_Display" xfId="213"/>
    <cellStyle name="OPXInFmatRate66" xfId="214"/>
    <cellStyle name="OPXInFmatRate66 2" xfId="215"/>
    <cellStyle name="OPXInFmatRate66 3" xfId="216"/>
    <cellStyle name="OPXInFmatRate66_Display" xfId="217"/>
    <cellStyle name="OPXInFmatRate67" xfId="218"/>
    <cellStyle name="OPXInFmatRate67 2" xfId="219"/>
    <cellStyle name="OPXInFmatRate67 3" xfId="220"/>
    <cellStyle name="OPXInFmatRate67_Display" xfId="221"/>
    <cellStyle name="OPXInFmatRate68" xfId="222"/>
    <cellStyle name="OPXInFmatRate68 2" xfId="223"/>
    <cellStyle name="OPXInFmatRate68 3" xfId="224"/>
    <cellStyle name="OPXInFmatRate68_Display" xfId="225"/>
    <cellStyle name="OPXInText" xfId="226"/>
    <cellStyle name="OPXInText 2" xfId="227"/>
    <cellStyle name="OPXInText 3" xfId="228"/>
    <cellStyle name="OPXInText_Display" xfId="229"/>
    <cellStyle name="OPXInTextWrap" xfId="230"/>
    <cellStyle name="OPXInTextWrap 2" xfId="231"/>
    <cellStyle name="OPXInTextWrap 3" xfId="232"/>
    <cellStyle name="OPXInTextWrap_Display" xfId="233"/>
    <cellStyle name="OPXInTime" xfId="234"/>
    <cellStyle name="OPXInTime 2" xfId="235"/>
    <cellStyle name="OPXInTime 3" xfId="236"/>
    <cellStyle name="OPXInTime_Display" xfId="237"/>
    <cellStyle name="OPXLiteralCenter" xfId="238"/>
    <cellStyle name="OPXLiteralCenter 2" xfId="239"/>
    <cellStyle name="OPXLiteralCenter 3" xfId="240"/>
    <cellStyle name="OPXLiteralCenterWrap" xfId="241"/>
    <cellStyle name="OPXLiteralCenterWrap 2" xfId="242"/>
    <cellStyle name="OPXLiteralCenterWrap 3" xfId="243"/>
    <cellStyle name="OPXLiteralDateLeft" xfId="244"/>
    <cellStyle name="OPXLiteralDateLeft 2" xfId="245"/>
    <cellStyle name="OPXLiteralDateLeft 3" xfId="246"/>
    <cellStyle name="OPXLiteralDateLeft_Display" xfId="247"/>
    <cellStyle name="OPXLiteralLeft" xfId="248"/>
    <cellStyle name="OPXLiteralLeft 2" xfId="249"/>
    <cellStyle name="OPXLiteralLeft 3" xfId="250"/>
    <cellStyle name="OPXLiteralLeftWrap" xfId="251"/>
    <cellStyle name="OPXLiteralLeftWrap 2" xfId="252"/>
    <cellStyle name="OPXLiteralLeftWrap 3" xfId="253"/>
    <cellStyle name="OPXLiteralRight" xfId="254"/>
    <cellStyle name="OPXLiteralRight 2" xfId="255"/>
    <cellStyle name="OPXLiteralRight 3" xfId="256"/>
    <cellStyle name="OPXLiteralRightWrap" xfId="257"/>
    <cellStyle name="OPXLiteralRightWrap 2" xfId="258"/>
    <cellStyle name="OPXLiteralRightWrap 3" xfId="259"/>
    <cellStyle name="OPXOutDate" xfId="260"/>
    <cellStyle name="OPXOutDate 2" xfId="261"/>
    <cellStyle name="OPXOutDate 3" xfId="262"/>
    <cellStyle name="OPXOutDate_Display" xfId="263"/>
    <cellStyle name="OPXOutFmat1" xfId="264"/>
    <cellStyle name="OPXOutFmat1 2" xfId="265"/>
    <cellStyle name="OPXOutFmat1 3" xfId="266"/>
    <cellStyle name="OPXOutFmat1_Display" xfId="267"/>
    <cellStyle name="OPXOutFmat10" xfId="268"/>
    <cellStyle name="OPXOutFmat10 2" xfId="269"/>
    <cellStyle name="OPXOutFmat10 3" xfId="270"/>
    <cellStyle name="OPXOutFmat10_Display" xfId="271"/>
    <cellStyle name="OPXOutFmat11" xfId="272"/>
    <cellStyle name="OPXOutFmat11 2" xfId="273"/>
    <cellStyle name="OPXOutFmat11 3" xfId="274"/>
    <cellStyle name="OPXOutFmat11_Display" xfId="275"/>
    <cellStyle name="OPXOutFmat2" xfId="276"/>
    <cellStyle name="OPXOutFmat2 2" xfId="277"/>
    <cellStyle name="OPXOutFmat2 3" xfId="278"/>
    <cellStyle name="OPXOutFmat2_Display" xfId="279"/>
    <cellStyle name="OPXOutFmat5" xfId="280"/>
    <cellStyle name="OPXOutFmat5 2" xfId="281"/>
    <cellStyle name="OPXOutFmat5 3" xfId="282"/>
    <cellStyle name="OPXOutFmat5_Display" xfId="283"/>
    <cellStyle name="OPXOutFmat6" xfId="284"/>
    <cellStyle name="OPXOutFmat6 2" xfId="285"/>
    <cellStyle name="OPXOutFmat6 3" xfId="286"/>
    <cellStyle name="OPXOutFmat6_Display" xfId="287"/>
    <cellStyle name="OPXOutFmat7" xfId="288"/>
    <cellStyle name="OPXOutFmat7 2" xfId="289"/>
    <cellStyle name="OPXOutFmat7 3" xfId="290"/>
    <cellStyle name="OPXOutFmat7_Display" xfId="291"/>
    <cellStyle name="OPXOutFmat8" xfId="292"/>
    <cellStyle name="OPXOutFmat8 2" xfId="293"/>
    <cellStyle name="OPXOutFmat8 3" xfId="294"/>
    <cellStyle name="OPXOutFmat8_Display" xfId="295"/>
    <cellStyle name="OPXOutFmat9" xfId="296"/>
    <cellStyle name="OPXOutFmat9 2" xfId="297"/>
    <cellStyle name="OPXOutFmat9 3" xfId="298"/>
    <cellStyle name="OPXOutFmat9_Display" xfId="299"/>
    <cellStyle name="OPXOutFmatRate61" xfId="300"/>
    <cellStyle name="OPXOutFmatRate61 2" xfId="301"/>
    <cellStyle name="OPXOutFmatRate61 3" xfId="302"/>
    <cellStyle name="OPXOutFmatRate61_Display" xfId="303"/>
    <cellStyle name="OPXOutFmatRate62" xfId="304"/>
    <cellStyle name="OPXOutFmatRate62 2" xfId="305"/>
    <cellStyle name="OPXOutFmatRate62 3" xfId="306"/>
    <cellStyle name="OPXOutFmatRate62_Display" xfId="307"/>
    <cellStyle name="OPXOutFmatRate63" xfId="308"/>
    <cellStyle name="OPXOutFmatRate63 2" xfId="309"/>
    <cellStyle name="OPXOutFmatRate63 3" xfId="310"/>
    <cellStyle name="OPXOutFmatRate63_Display" xfId="311"/>
    <cellStyle name="OPXOutFmatRate64" xfId="312"/>
    <cellStyle name="OPXOutFmatRate64 2" xfId="313"/>
    <cellStyle name="OPXOutFmatRate64 3" xfId="314"/>
    <cellStyle name="OPXOutFmatRate64_Display" xfId="315"/>
    <cellStyle name="OPXOutFmatRate65" xfId="316"/>
    <cellStyle name="OPXOutFmatRate65 2" xfId="317"/>
    <cellStyle name="OPXOutFmatRate65 3" xfId="318"/>
    <cellStyle name="OPXOutFmatRate65_Display" xfId="319"/>
    <cellStyle name="OPXOutFmatRate66" xfId="320"/>
    <cellStyle name="OPXOutFmatRate66 2" xfId="321"/>
    <cellStyle name="OPXOutFmatRate66 3" xfId="322"/>
    <cellStyle name="OPXOutFmatRate66_Display" xfId="323"/>
    <cellStyle name="OPXOutFmatRate67" xfId="324"/>
    <cellStyle name="OPXOutFmatRate67 2" xfId="325"/>
    <cellStyle name="OPXOutFmatRate67 3" xfId="326"/>
    <cellStyle name="OPXOutFmatRate67_Display" xfId="327"/>
    <cellStyle name="OPXOutFmatRate68" xfId="328"/>
    <cellStyle name="OPXOutFmatRate68 2" xfId="329"/>
    <cellStyle name="OPXOutFmatRate68 3" xfId="330"/>
    <cellStyle name="OPXOutFmatRate68_Display" xfId="331"/>
    <cellStyle name="OPXOutText" xfId="332"/>
    <cellStyle name="OPXOutText 2" xfId="333"/>
    <cellStyle name="OPXOutText 3" xfId="334"/>
    <cellStyle name="OPXOutText_Display" xfId="335"/>
    <cellStyle name="OPXOutTextWrap" xfId="336"/>
    <cellStyle name="OPXOutTextWrap 2" xfId="337"/>
    <cellStyle name="OPXOutTextWrap 3" xfId="338"/>
    <cellStyle name="OPXOutTextWrap_Display" xfId="339"/>
    <cellStyle name="OPXOutTime" xfId="340"/>
    <cellStyle name="OPXOutTime 2" xfId="341"/>
    <cellStyle name="OPXOutTime 3" xfId="342"/>
    <cellStyle name="OPXOutTime_Display" xfId="343"/>
    <cellStyle name="OPXProtected" xfId="344"/>
    <cellStyle name="OPXProtected 2" xfId="345"/>
    <cellStyle name="OPXProtected 3" xfId="346"/>
    <cellStyle name="OPXProtected_Display" xfId="347"/>
    <cellStyle name="Percent" xfId="1"/>
    <cellStyle name="Percent [2]" xfId="348"/>
    <cellStyle name="Percent 14" xfId="46"/>
    <cellStyle name="Percent 15" xfId="47"/>
    <cellStyle name="Percent 16" xfId="48"/>
    <cellStyle name="Percent 2" xfId="49"/>
    <cellStyle name="Percent 3" xfId="349"/>
    <cellStyle name="Percent 4" xfId="350"/>
    <cellStyle name="Percent 5" xfId="351"/>
    <cellStyle name="RevList" xfId="352"/>
    <cellStyle name="showExposure" xfId="353"/>
    <cellStyle name="showExposure 2" xfId="354"/>
    <cellStyle name="showExposure 3" xfId="355"/>
    <cellStyle name="showParameterE" xfId="356"/>
    <cellStyle name="showParameterE 2" xfId="357"/>
    <cellStyle name="showParameterE 3" xfId="358"/>
    <cellStyle name="showParameterS" xfId="359"/>
    <cellStyle name="showParameterS 2" xfId="360"/>
    <cellStyle name="showParameterS 3" xfId="361"/>
    <cellStyle name="showPD" xfId="362"/>
    <cellStyle name="showPD 2" xfId="363"/>
    <cellStyle name="showPD 3" xfId="364"/>
    <cellStyle name="showPercentage" xfId="365"/>
    <cellStyle name="showPercentage 2" xfId="366"/>
    <cellStyle name="showPercentage 3" xfId="367"/>
    <cellStyle name="showSelection" xfId="368"/>
    <cellStyle name="showSelection 2" xfId="369"/>
    <cellStyle name="showSelection 3" xfId="370"/>
    <cellStyle name="Style 1" xfId="371"/>
    <cellStyle name="Subtotal" xfId="372"/>
    <cellStyle name="supFloat" xfId="373"/>
    <cellStyle name="supFloat 2" xfId="374"/>
    <cellStyle name="supFloat 3" xfId="375"/>
    <cellStyle name="supInt" xfId="376"/>
    <cellStyle name="supInt 2" xfId="377"/>
    <cellStyle name="supInt 3" xfId="378"/>
    <cellStyle name="supParameterE" xfId="379"/>
    <cellStyle name="supParameterE 2" xfId="380"/>
    <cellStyle name="supParameterE 3" xfId="381"/>
    <cellStyle name="supParameterS" xfId="382"/>
    <cellStyle name="supParameterS 2" xfId="383"/>
    <cellStyle name="supParameterS 3" xfId="384"/>
    <cellStyle name="supPD" xfId="385"/>
    <cellStyle name="supPD 2" xfId="386"/>
    <cellStyle name="supPD 3" xfId="387"/>
    <cellStyle name="supPercentage" xfId="388"/>
    <cellStyle name="supPercentage 2" xfId="389"/>
    <cellStyle name="supPercentage 3" xfId="390"/>
    <cellStyle name="supPercentageL" xfId="391"/>
    <cellStyle name="supPercentageL 2" xfId="392"/>
    <cellStyle name="supPercentageL 3" xfId="393"/>
    <cellStyle name="supSelection" xfId="394"/>
    <cellStyle name="supSelection 2" xfId="395"/>
    <cellStyle name="supSelection 3" xfId="396"/>
    <cellStyle name="supSelection_Display" xfId="397"/>
    <cellStyle name="supText" xfId="398"/>
    <cellStyle name="supText 2" xfId="399"/>
    <cellStyle name="supText 3" xfId="400"/>
    <cellStyle name="Title 2" xfId="401"/>
    <cellStyle name="Title 3" xfId="402"/>
    <cellStyle name="Total 2" xfId="403"/>
    <cellStyle name="Total 2 2" xfId="404"/>
    <cellStyle name="Total 2 3" xfId="405"/>
    <cellStyle name="Total 3" xfId="406"/>
    <cellStyle name="Total 3 2" xfId="407"/>
    <cellStyle name="Total 3 3" xfId="408"/>
    <cellStyle name="Unlocked" xfId="409"/>
    <cellStyle name="Warning Text 2" xfId="410"/>
    <cellStyle name="Warning Text 3" xfId="411"/>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50" zoomScaleNormal="50" workbookViewId="0">
      <selection activeCell="B8" sqref="B8"/>
    </sheetView>
  </sheetViews>
  <sheetFormatPr defaultColWidth="8.85546875" defaultRowHeight="12.75"/>
  <cols>
    <col min="1" max="1" width="118.7109375" style="1240" customWidth="1"/>
    <col min="2" max="2" width="118.85546875" style="1240" customWidth="1"/>
    <col min="3" max="3" width="16.7109375" style="1240" customWidth="1"/>
    <col min="4" max="256" width="9.140625" style="1240" customWidth="1"/>
    <col min="257" max="258" width="118.7109375" style="1240" customWidth="1"/>
    <col min="259" max="259" width="16.7109375" style="1240" customWidth="1"/>
    <col min="260" max="512" width="9.140625" style="1240" customWidth="1"/>
    <col min="513" max="514" width="118.7109375" style="1240" customWidth="1"/>
    <col min="515" max="515" width="16.7109375" style="1240" customWidth="1"/>
    <col min="516" max="768" width="9.140625" style="1240" customWidth="1"/>
    <col min="769" max="770" width="118.7109375" style="1240" customWidth="1"/>
    <col min="771" max="771" width="16.7109375" style="1240" customWidth="1"/>
    <col min="772" max="1024" width="9.140625" style="1240" customWidth="1"/>
    <col min="1025" max="1026" width="118.7109375" style="1240" customWidth="1"/>
    <col min="1027" max="1027" width="16.7109375" style="1240" customWidth="1"/>
    <col min="1028" max="1280" width="9.140625" style="1240" customWidth="1"/>
    <col min="1281" max="1282" width="118.7109375" style="1240" customWidth="1"/>
    <col min="1283" max="1283" width="16.7109375" style="1240" customWidth="1"/>
    <col min="1284" max="1536" width="9.140625" style="1240" customWidth="1"/>
    <col min="1537" max="1538" width="118.7109375" style="1240" customWidth="1"/>
    <col min="1539" max="1539" width="16.7109375" style="1240" customWidth="1"/>
    <col min="1540" max="1792" width="9.140625" style="1240" customWidth="1"/>
    <col min="1793" max="1794" width="118.7109375" style="1240" customWidth="1"/>
    <col min="1795" max="1795" width="16.7109375" style="1240" customWidth="1"/>
    <col min="1796" max="2048" width="9.140625" style="1240" customWidth="1"/>
    <col min="2049" max="2050" width="118.7109375" style="1240" customWidth="1"/>
    <col min="2051" max="2051" width="16.7109375" style="1240" customWidth="1"/>
    <col min="2052" max="2304" width="9.140625" style="1240" customWidth="1"/>
    <col min="2305" max="2306" width="118.7109375" style="1240" customWidth="1"/>
    <col min="2307" max="2307" width="16.7109375" style="1240" customWidth="1"/>
    <col min="2308" max="2560" width="9.140625" style="1240" customWidth="1"/>
    <col min="2561" max="2562" width="118.7109375" style="1240" customWidth="1"/>
    <col min="2563" max="2563" width="16.7109375" style="1240" customWidth="1"/>
    <col min="2564" max="2816" width="9.140625" style="1240" customWidth="1"/>
    <col min="2817" max="2818" width="118.7109375" style="1240" customWidth="1"/>
    <col min="2819" max="2819" width="16.7109375" style="1240" customWidth="1"/>
    <col min="2820" max="3072" width="9.140625" style="1240" customWidth="1"/>
    <col min="3073" max="3074" width="118.7109375" style="1240" customWidth="1"/>
    <col min="3075" max="3075" width="16.7109375" style="1240" customWidth="1"/>
    <col min="3076" max="3328" width="9.140625" style="1240" customWidth="1"/>
    <col min="3329" max="3330" width="118.7109375" style="1240" customWidth="1"/>
    <col min="3331" max="3331" width="16.7109375" style="1240" customWidth="1"/>
    <col min="3332" max="3584" width="9.140625" style="1240" customWidth="1"/>
    <col min="3585" max="3586" width="118.7109375" style="1240" customWidth="1"/>
    <col min="3587" max="3587" width="16.7109375" style="1240" customWidth="1"/>
    <col min="3588" max="3840" width="9.140625" style="1240" customWidth="1"/>
    <col min="3841" max="3842" width="118.7109375" style="1240" customWidth="1"/>
    <col min="3843" max="3843" width="16.7109375" style="1240" customWidth="1"/>
    <col min="3844" max="4096" width="9.140625" style="1240" customWidth="1"/>
    <col min="4097" max="4098" width="118.7109375" style="1240" customWidth="1"/>
    <col min="4099" max="4099" width="16.7109375" style="1240" customWidth="1"/>
    <col min="4100" max="4352" width="9.140625" style="1240" customWidth="1"/>
    <col min="4353" max="4354" width="118.7109375" style="1240" customWidth="1"/>
    <col min="4355" max="4355" width="16.7109375" style="1240" customWidth="1"/>
    <col min="4356" max="4608" width="9.140625" style="1240" customWidth="1"/>
    <col min="4609" max="4610" width="118.7109375" style="1240" customWidth="1"/>
    <col min="4611" max="4611" width="16.7109375" style="1240" customWidth="1"/>
    <col min="4612" max="4864" width="9.140625" style="1240" customWidth="1"/>
    <col min="4865" max="4866" width="118.7109375" style="1240" customWidth="1"/>
    <col min="4867" max="4867" width="16.7109375" style="1240" customWidth="1"/>
    <col min="4868" max="5120" width="9.140625" style="1240" customWidth="1"/>
    <col min="5121" max="5122" width="118.7109375" style="1240" customWidth="1"/>
    <col min="5123" max="5123" width="16.7109375" style="1240" customWidth="1"/>
    <col min="5124" max="5376" width="9.140625" style="1240" customWidth="1"/>
    <col min="5377" max="5378" width="118.7109375" style="1240" customWidth="1"/>
    <col min="5379" max="5379" width="16.7109375" style="1240" customWidth="1"/>
    <col min="5380" max="5632" width="9.140625" style="1240" customWidth="1"/>
    <col min="5633" max="5634" width="118.7109375" style="1240" customWidth="1"/>
    <col min="5635" max="5635" width="16.7109375" style="1240" customWidth="1"/>
    <col min="5636" max="5888" width="9.140625" style="1240" customWidth="1"/>
    <col min="5889" max="5890" width="118.7109375" style="1240" customWidth="1"/>
    <col min="5891" max="5891" width="16.7109375" style="1240" customWidth="1"/>
    <col min="5892" max="6144" width="9.140625" style="1240" customWidth="1"/>
    <col min="6145" max="6146" width="118.7109375" style="1240" customWidth="1"/>
    <col min="6147" max="6147" width="16.7109375" style="1240" customWidth="1"/>
    <col min="6148" max="6400" width="9.140625" style="1240" customWidth="1"/>
    <col min="6401" max="6402" width="118.7109375" style="1240" customWidth="1"/>
    <col min="6403" max="6403" width="16.7109375" style="1240" customWidth="1"/>
    <col min="6404" max="6656" width="9.140625" style="1240" customWidth="1"/>
    <col min="6657" max="6658" width="118.7109375" style="1240" customWidth="1"/>
    <col min="6659" max="6659" width="16.7109375" style="1240" customWidth="1"/>
    <col min="6660" max="6912" width="9.140625" style="1240" customWidth="1"/>
    <col min="6913" max="6914" width="118.7109375" style="1240" customWidth="1"/>
    <col min="6915" max="6915" width="16.7109375" style="1240" customWidth="1"/>
    <col min="6916" max="7168" width="9.140625" style="1240" customWidth="1"/>
    <col min="7169" max="7170" width="118.7109375" style="1240" customWidth="1"/>
    <col min="7171" max="7171" width="16.7109375" style="1240" customWidth="1"/>
    <col min="7172" max="7424" width="9.140625" style="1240" customWidth="1"/>
    <col min="7425" max="7426" width="118.7109375" style="1240" customWidth="1"/>
    <col min="7427" max="7427" width="16.7109375" style="1240" customWidth="1"/>
    <col min="7428" max="7680" width="9.140625" style="1240" customWidth="1"/>
    <col min="7681" max="7682" width="118.7109375" style="1240" customWidth="1"/>
    <col min="7683" max="7683" width="16.7109375" style="1240" customWidth="1"/>
    <col min="7684" max="7936" width="9.140625" style="1240" customWidth="1"/>
    <col min="7937" max="7938" width="118.7109375" style="1240" customWidth="1"/>
    <col min="7939" max="7939" width="16.7109375" style="1240" customWidth="1"/>
    <col min="7940" max="8192" width="9.140625" style="1240" customWidth="1"/>
    <col min="8193" max="8194" width="118.7109375" style="1240" customWidth="1"/>
    <col min="8195" max="8195" width="16.7109375" style="1240" customWidth="1"/>
    <col min="8196" max="8448" width="9.140625" style="1240" customWidth="1"/>
    <col min="8449" max="8450" width="118.7109375" style="1240" customWidth="1"/>
    <col min="8451" max="8451" width="16.7109375" style="1240" customWidth="1"/>
    <col min="8452" max="8704" width="9.140625" style="1240" customWidth="1"/>
    <col min="8705" max="8706" width="118.7109375" style="1240" customWidth="1"/>
    <col min="8707" max="8707" width="16.7109375" style="1240" customWidth="1"/>
    <col min="8708" max="8960" width="9.140625" style="1240" customWidth="1"/>
    <col min="8961" max="8962" width="118.7109375" style="1240" customWidth="1"/>
    <col min="8963" max="8963" width="16.7109375" style="1240" customWidth="1"/>
    <col min="8964" max="9216" width="9.140625" style="1240" customWidth="1"/>
    <col min="9217" max="9218" width="118.7109375" style="1240" customWidth="1"/>
    <col min="9219" max="9219" width="16.7109375" style="1240" customWidth="1"/>
    <col min="9220" max="9472" width="9.140625" style="1240" customWidth="1"/>
    <col min="9473" max="9474" width="118.7109375" style="1240" customWidth="1"/>
    <col min="9475" max="9475" width="16.7109375" style="1240" customWidth="1"/>
    <col min="9476" max="9728" width="9.140625" style="1240" customWidth="1"/>
    <col min="9729" max="9730" width="118.7109375" style="1240" customWidth="1"/>
    <col min="9731" max="9731" width="16.7109375" style="1240" customWidth="1"/>
    <col min="9732" max="9984" width="9.140625" style="1240" customWidth="1"/>
    <col min="9985" max="9986" width="118.7109375" style="1240" customWidth="1"/>
    <col min="9987" max="9987" width="16.7109375" style="1240" customWidth="1"/>
    <col min="9988" max="10240" width="9.140625" style="1240" customWidth="1"/>
    <col min="10241" max="10242" width="118.7109375" style="1240" customWidth="1"/>
    <col min="10243" max="10243" width="16.7109375" style="1240" customWidth="1"/>
    <col min="10244" max="10496" width="9.140625" style="1240" customWidth="1"/>
    <col min="10497" max="10498" width="118.7109375" style="1240" customWidth="1"/>
    <col min="10499" max="10499" width="16.7109375" style="1240" customWidth="1"/>
    <col min="10500" max="10752" width="9.140625" style="1240" customWidth="1"/>
    <col min="10753" max="10754" width="118.7109375" style="1240" customWidth="1"/>
    <col min="10755" max="10755" width="16.7109375" style="1240" customWidth="1"/>
    <col min="10756" max="11008" width="9.140625" style="1240" customWidth="1"/>
    <col min="11009" max="11010" width="118.7109375" style="1240" customWidth="1"/>
    <col min="11011" max="11011" width="16.7109375" style="1240" customWidth="1"/>
    <col min="11012" max="11264" width="9.140625" style="1240" customWidth="1"/>
    <col min="11265" max="11266" width="118.7109375" style="1240" customWidth="1"/>
    <col min="11267" max="11267" width="16.7109375" style="1240" customWidth="1"/>
    <col min="11268" max="11520" width="9.140625" style="1240" customWidth="1"/>
    <col min="11521" max="11522" width="118.7109375" style="1240" customWidth="1"/>
    <col min="11523" max="11523" width="16.7109375" style="1240" customWidth="1"/>
    <col min="11524" max="11776" width="9.140625" style="1240" customWidth="1"/>
    <col min="11777" max="11778" width="118.7109375" style="1240" customWidth="1"/>
    <col min="11779" max="11779" width="16.7109375" style="1240" customWidth="1"/>
    <col min="11780" max="12032" width="9.140625" style="1240" customWidth="1"/>
    <col min="12033" max="12034" width="118.7109375" style="1240" customWidth="1"/>
    <col min="12035" max="12035" width="16.7109375" style="1240" customWidth="1"/>
    <col min="12036" max="12288" width="9.140625" style="1240" customWidth="1"/>
    <col min="12289" max="12290" width="118.7109375" style="1240" customWidth="1"/>
    <col min="12291" max="12291" width="16.7109375" style="1240" customWidth="1"/>
    <col min="12292" max="12544" width="9.140625" style="1240" customWidth="1"/>
    <col min="12545" max="12546" width="118.7109375" style="1240" customWidth="1"/>
    <col min="12547" max="12547" width="16.7109375" style="1240" customWidth="1"/>
    <col min="12548" max="12800" width="9.140625" style="1240" customWidth="1"/>
    <col min="12801" max="12802" width="118.7109375" style="1240" customWidth="1"/>
    <col min="12803" max="12803" width="16.7109375" style="1240" customWidth="1"/>
    <col min="12804" max="13056" width="9.140625" style="1240" customWidth="1"/>
    <col min="13057" max="13058" width="118.7109375" style="1240" customWidth="1"/>
    <col min="13059" max="13059" width="16.7109375" style="1240" customWidth="1"/>
    <col min="13060" max="13312" width="9.140625" style="1240" customWidth="1"/>
    <col min="13313" max="13314" width="118.7109375" style="1240" customWidth="1"/>
    <col min="13315" max="13315" width="16.7109375" style="1240" customWidth="1"/>
    <col min="13316" max="13568" width="9.140625" style="1240" customWidth="1"/>
    <col min="13569" max="13570" width="118.7109375" style="1240" customWidth="1"/>
    <col min="13571" max="13571" width="16.7109375" style="1240" customWidth="1"/>
    <col min="13572" max="13824" width="9.140625" style="1240" customWidth="1"/>
    <col min="13825" max="13826" width="118.7109375" style="1240" customWidth="1"/>
    <col min="13827" max="13827" width="16.7109375" style="1240" customWidth="1"/>
    <col min="13828" max="14080" width="9.140625" style="1240" customWidth="1"/>
    <col min="14081" max="14082" width="118.7109375" style="1240" customWidth="1"/>
    <col min="14083" max="14083" width="16.7109375" style="1240" customWidth="1"/>
    <col min="14084" max="14336" width="9.140625" style="1240" customWidth="1"/>
    <col min="14337" max="14338" width="118.7109375" style="1240" customWidth="1"/>
    <col min="14339" max="14339" width="16.7109375" style="1240" customWidth="1"/>
    <col min="14340" max="14592" width="9.140625" style="1240" customWidth="1"/>
    <col min="14593" max="14594" width="118.7109375" style="1240" customWidth="1"/>
    <col min="14595" max="14595" width="16.7109375" style="1240" customWidth="1"/>
    <col min="14596" max="14848" width="9.140625" style="1240" customWidth="1"/>
    <col min="14849" max="14850" width="118.7109375" style="1240" customWidth="1"/>
    <col min="14851" max="14851" width="16.7109375" style="1240" customWidth="1"/>
    <col min="14852" max="15104" width="9.140625" style="1240" customWidth="1"/>
    <col min="15105" max="15106" width="118.7109375" style="1240" customWidth="1"/>
    <col min="15107" max="15107" width="16.7109375" style="1240" customWidth="1"/>
    <col min="15108" max="15360" width="9.140625" style="1240" customWidth="1"/>
    <col min="15361" max="15362" width="118.7109375" style="1240" customWidth="1"/>
    <col min="15363" max="15363" width="16.7109375" style="1240" customWidth="1"/>
    <col min="15364" max="15616" width="9.140625" style="1240" customWidth="1"/>
    <col min="15617" max="15618" width="118.7109375" style="1240" customWidth="1"/>
    <col min="15619" max="15619" width="16.7109375" style="1240" customWidth="1"/>
    <col min="15620" max="15872" width="9.140625" style="1240" customWidth="1"/>
    <col min="15873" max="15874" width="118.7109375" style="1240" customWidth="1"/>
    <col min="15875" max="15875" width="16.7109375" style="1240" customWidth="1"/>
    <col min="15876" max="16128" width="9.140625" style="1240" customWidth="1"/>
    <col min="16129" max="16130" width="118.7109375" style="1240" customWidth="1"/>
    <col min="16131" max="16131" width="16.7109375" style="1240" customWidth="1"/>
    <col min="16132" max="16384" width="9.140625" style="1240" customWidth="1"/>
  </cols>
  <sheetData>
    <row r="1" spans="1:8" s="1241" customFormat="1" ht="39.950000000000003" customHeight="1">
      <c r="A1" s="1239"/>
      <c r="B1" s="1239"/>
      <c r="C1" s="1240"/>
      <c r="D1" s="1240"/>
      <c r="E1" s="1240"/>
      <c r="F1" s="1240"/>
      <c r="G1" s="1240"/>
    </row>
    <row r="2" spans="1:8" s="1241" customFormat="1" ht="39.950000000000003" customHeight="1">
      <c r="A2" s="1239"/>
      <c r="B2" s="1239"/>
      <c r="C2" s="1240"/>
      <c r="D2" s="1240"/>
      <c r="E2" s="1240"/>
      <c r="F2" s="1240"/>
      <c r="G2" s="1240"/>
    </row>
    <row r="3" spans="1:8" ht="75.75">
      <c r="A3" s="1239"/>
      <c r="B3" s="1242" t="s">
        <v>491</v>
      </c>
    </row>
    <row r="4" spans="1:8" s="1241" customFormat="1" ht="75.75">
      <c r="A4" s="1239"/>
      <c r="B4" s="1242" t="s">
        <v>492</v>
      </c>
      <c r="C4" s="1240"/>
      <c r="D4" s="1240"/>
      <c r="E4" s="1240"/>
      <c r="F4" s="1240"/>
      <c r="G4" s="1240"/>
    </row>
    <row r="5" spans="1:8" s="1241" customFormat="1" ht="75.75">
      <c r="A5" s="1239"/>
      <c r="B5" s="1242" t="s">
        <v>493</v>
      </c>
      <c r="C5" s="1240"/>
      <c r="D5" s="1240"/>
      <c r="E5" s="1240"/>
      <c r="F5" s="1240"/>
      <c r="G5" s="1240"/>
    </row>
    <row r="6" spans="1:8" s="1241" customFormat="1" ht="39.950000000000003" customHeight="1">
      <c r="A6" s="1239"/>
      <c r="B6" s="1243"/>
      <c r="C6" s="1240"/>
      <c r="D6" s="1240"/>
      <c r="E6" s="1240"/>
      <c r="F6" s="1240"/>
      <c r="G6" s="1240"/>
    </row>
    <row r="7" spans="1:8" s="1241" customFormat="1" ht="49.5">
      <c r="A7" s="1239"/>
      <c r="B7" s="1244" t="s">
        <v>494</v>
      </c>
      <c r="C7" s="1240"/>
      <c r="D7" s="1240"/>
      <c r="E7" s="1240"/>
      <c r="F7" s="1240"/>
      <c r="G7" s="1240"/>
    </row>
    <row r="8" spans="1:8" s="1246" customFormat="1" ht="49.5">
      <c r="A8" s="1239"/>
      <c r="B8" s="1245" t="s">
        <v>834</v>
      </c>
      <c r="C8" s="1240"/>
      <c r="D8" s="1240"/>
      <c r="E8" s="1240"/>
      <c r="F8" s="1240"/>
      <c r="G8" s="1240"/>
    </row>
    <row r="9" spans="1:8" s="1246" customFormat="1" ht="39.950000000000003" customHeight="1">
      <c r="A9" s="1239"/>
      <c r="B9" s="1247"/>
      <c r="C9" s="1240"/>
      <c r="D9" s="1240"/>
      <c r="E9" s="1240"/>
      <c r="F9" s="1240"/>
      <c r="G9" s="1240"/>
    </row>
    <row r="10" spans="1:8" s="1241" customFormat="1" ht="39.950000000000003" customHeight="1">
      <c r="A10" s="1239"/>
      <c r="B10" s="1239"/>
      <c r="C10" s="1240"/>
      <c r="D10" s="1240"/>
      <c r="E10" s="1240"/>
      <c r="F10" s="1240"/>
      <c r="G10" s="1240"/>
      <c r="H10" s="1248"/>
    </row>
    <row r="11" spans="1:8" s="1241" customFormat="1" ht="39.950000000000003" customHeight="1">
      <c r="A11" s="1239"/>
      <c r="B11" s="1239"/>
      <c r="C11" s="1240"/>
      <c r="D11" s="1240"/>
      <c r="E11" s="1240"/>
      <c r="F11" s="1240"/>
      <c r="G11" s="1240"/>
    </row>
    <row r="12" spans="1:8" s="1241" customFormat="1" ht="39.950000000000003" customHeight="1">
      <c r="A12" s="2310" t="s">
        <v>495</v>
      </c>
      <c r="B12" s="2310"/>
      <c r="C12" s="1240"/>
      <c r="D12" s="1240"/>
      <c r="E12" s="1240"/>
      <c r="F12" s="1240"/>
      <c r="G12" s="1240"/>
    </row>
    <row r="13" spans="1:8" s="1241" customFormat="1" ht="30.75" customHeight="1">
      <c r="A13" s="2311" t="s">
        <v>807</v>
      </c>
      <c r="B13" s="2312"/>
    </row>
    <row r="14" spans="1:8" s="1241" customFormat="1" ht="30.75" customHeight="1">
      <c r="A14" s="2310" t="s">
        <v>808</v>
      </c>
      <c r="B14" s="2310"/>
    </row>
    <row r="15" spans="1:8" s="1241" customFormat="1" ht="39.950000000000003" customHeight="1">
      <c r="A15" s="2313"/>
      <c r="B15" s="2313"/>
    </row>
    <row r="16" spans="1:8" s="1241" customFormat="1" ht="39.950000000000003" customHeight="1">
      <c r="A16" s="2314"/>
      <c r="B16" s="2314"/>
    </row>
    <row r="17" s="1241" customFormat="1" ht="39.950000000000003" customHeight="1"/>
    <row r="18" ht="39.950000000000003" customHeight="1"/>
    <row r="19" ht="39.950000000000003" customHeight="1"/>
  </sheetData>
  <mergeCells count="5">
    <mergeCell ref="A12:B12"/>
    <mergeCell ref="A13:B13"/>
    <mergeCell ref="A14:B14"/>
    <mergeCell ref="A15:B15"/>
    <mergeCell ref="A16:B16"/>
  </mergeCells>
  <printOptions horizontalCentered="1"/>
  <pageMargins left="0.23622047244094491" right="0.23622047244094491" top="0.27559055118110237" bottom="0.23622047244094491" header="0.15748031496062992" footer="0.11811023622047245"/>
  <pageSetup scale="56"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A9" sqref="A9:R9"/>
    </sheetView>
  </sheetViews>
  <sheetFormatPr defaultColWidth="9.140625" defaultRowHeight="12.75"/>
  <cols>
    <col min="1" max="1" width="2.140625" style="654" customWidth="1"/>
    <col min="2" max="2" width="49.85546875" style="654" customWidth="1"/>
    <col min="3" max="3" width="7" style="655" customWidth="1"/>
    <col min="4" max="4" width="6.5703125" style="656" customWidth="1"/>
    <col min="5" max="11" width="6.5703125" style="654" customWidth="1"/>
    <col min="12" max="12" width="1.28515625" style="654" customWidth="1"/>
    <col min="13" max="13" width="2.140625" style="654" customWidth="1"/>
    <col min="14" max="14" width="1.28515625" style="654" customWidth="1"/>
    <col min="15" max="15" width="7" style="657" customWidth="1"/>
    <col min="16" max="16" width="6.42578125" style="657" customWidth="1"/>
    <col min="17" max="17" width="6.42578125" style="654" customWidth="1"/>
    <col min="18" max="18" width="1.28515625" style="658" customWidth="1"/>
    <col min="19" max="20" width="9.140625" style="654" customWidth="1"/>
    <col min="21" max="21" width="9.140625" style="659" customWidth="1"/>
    <col min="22" max="22" width="9.140625" style="654" customWidth="1"/>
    <col min="23" max="16384" width="9.140625" style="654"/>
  </cols>
  <sheetData>
    <row r="1" spans="1:18" ht="15.75" customHeight="1">
      <c r="A1" s="2372" t="s">
        <v>206</v>
      </c>
      <c r="B1" s="2372"/>
      <c r="C1" s="2372"/>
      <c r="D1" s="2372"/>
      <c r="E1" s="2372"/>
      <c r="F1" s="2372"/>
      <c r="G1" s="2372"/>
      <c r="H1" s="2372"/>
      <c r="I1" s="2372"/>
      <c r="J1" s="2372"/>
      <c r="K1" s="2372"/>
      <c r="L1" s="2372"/>
      <c r="M1" s="2372"/>
      <c r="N1" s="2372"/>
      <c r="O1" s="2372"/>
      <c r="P1" s="2372"/>
      <c r="Q1" s="2372"/>
      <c r="R1" s="2372"/>
    </row>
    <row r="2" spans="1:18" ht="10.5" customHeight="1">
      <c r="A2" s="616"/>
      <c r="B2" s="616"/>
      <c r="C2" s="616"/>
      <c r="D2" s="616"/>
      <c r="E2" s="616"/>
      <c r="F2" s="616"/>
      <c r="G2" s="616"/>
      <c r="H2" s="616"/>
      <c r="I2" s="616"/>
      <c r="J2" s="616"/>
      <c r="K2" s="616"/>
      <c r="L2" s="616"/>
      <c r="M2" s="616"/>
      <c r="N2" s="616"/>
      <c r="O2" s="616"/>
      <c r="P2" s="616"/>
      <c r="Q2" s="616"/>
      <c r="R2" s="528"/>
    </row>
    <row r="3" spans="1:18" ht="10.5" customHeight="1">
      <c r="A3" s="2438" t="s">
        <v>676</v>
      </c>
      <c r="B3" s="2438"/>
      <c r="C3" s="618"/>
      <c r="D3" s="618"/>
      <c r="E3" s="618"/>
      <c r="F3" s="618"/>
      <c r="G3" s="618"/>
      <c r="H3" s="618"/>
      <c r="I3" s="618"/>
      <c r="J3" s="618"/>
      <c r="K3" s="618"/>
      <c r="L3" s="618"/>
      <c r="M3" s="618"/>
      <c r="N3" s="618"/>
      <c r="O3" s="618"/>
      <c r="P3" s="618"/>
      <c r="Q3" s="618"/>
      <c r="R3" s="619"/>
    </row>
    <row r="4" spans="1:18" ht="10.5" customHeight="1">
      <c r="A4" s="617"/>
      <c r="B4" s="617"/>
      <c r="C4" s="618"/>
      <c r="D4" s="618"/>
      <c r="E4" s="618"/>
      <c r="F4" s="618"/>
      <c r="G4" s="618"/>
      <c r="H4" s="618"/>
      <c r="I4" s="618"/>
      <c r="J4" s="618"/>
      <c r="K4" s="618"/>
      <c r="L4" s="618"/>
      <c r="M4" s="618"/>
      <c r="N4" s="618"/>
      <c r="O4" s="618"/>
      <c r="P4" s="618"/>
      <c r="Q4" s="618"/>
      <c r="R4" s="619"/>
    </row>
    <row r="5" spans="1:18" ht="22.5" customHeight="1">
      <c r="A5" s="2296" t="s">
        <v>207</v>
      </c>
      <c r="B5" s="2443" t="s">
        <v>923</v>
      </c>
      <c r="C5" s="2443"/>
      <c r="D5" s="2443"/>
      <c r="E5" s="2443"/>
      <c r="F5" s="2443"/>
      <c r="G5" s="2443"/>
      <c r="H5" s="2443"/>
      <c r="I5" s="2443"/>
      <c r="J5" s="2443"/>
      <c r="K5" s="2443"/>
      <c r="L5" s="2443"/>
      <c r="M5" s="2443"/>
      <c r="N5" s="2443"/>
      <c r="O5" s="2443"/>
      <c r="P5" s="2443"/>
      <c r="Q5" s="2443"/>
      <c r="R5" s="2443"/>
    </row>
    <row r="6" spans="1:18" ht="24" customHeight="1">
      <c r="A6" s="2296" t="s">
        <v>207</v>
      </c>
      <c r="B6" s="2443" t="s">
        <v>924</v>
      </c>
      <c r="C6" s="2443"/>
      <c r="D6" s="2443"/>
      <c r="E6" s="2443"/>
      <c r="F6" s="2443"/>
      <c r="G6" s="2443"/>
      <c r="H6" s="2443"/>
      <c r="I6" s="2443"/>
      <c r="J6" s="2443"/>
      <c r="K6" s="2443"/>
      <c r="L6" s="2443"/>
      <c r="M6" s="2443"/>
      <c r="N6" s="2443"/>
      <c r="O6" s="2443"/>
      <c r="P6" s="2443"/>
      <c r="Q6" s="2443"/>
      <c r="R6" s="2443"/>
    </row>
    <row r="7" spans="1:18" ht="34.5" customHeight="1">
      <c r="A7" s="2296" t="s">
        <v>207</v>
      </c>
      <c r="B7" s="2444" t="s">
        <v>925</v>
      </c>
      <c r="C7" s="2443"/>
      <c r="D7" s="2443"/>
      <c r="E7" s="2443"/>
      <c r="F7" s="2443"/>
      <c r="G7" s="2443"/>
      <c r="H7" s="2443"/>
      <c r="I7" s="2443"/>
      <c r="J7" s="2443"/>
      <c r="K7" s="2443"/>
      <c r="L7" s="2443"/>
      <c r="M7" s="2443"/>
      <c r="N7" s="2443"/>
      <c r="O7" s="2443"/>
      <c r="P7" s="2443"/>
      <c r="Q7" s="2443"/>
      <c r="R7" s="2443"/>
    </row>
    <row r="8" spans="1:18" ht="24.75" customHeight="1">
      <c r="A8" s="2296" t="s">
        <v>207</v>
      </c>
      <c r="B8" s="2443" t="s">
        <v>588</v>
      </c>
      <c r="C8" s="2443"/>
      <c r="D8" s="2443"/>
      <c r="E8" s="2443"/>
      <c r="F8" s="2443"/>
      <c r="G8" s="2443"/>
      <c r="H8" s="2443"/>
      <c r="I8" s="2443"/>
      <c r="J8" s="2443"/>
      <c r="K8" s="2443"/>
      <c r="L8" s="2443"/>
      <c r="M8" s="2443"/>
      <c r="N8" s="2443"/>
      <c r="O8" s="2443"/>
      <c r="P8" s="2443"/>
      <c r="Q8" s="2443"/>
      <c r="R8" s="2443"/>
    </row>
    <row r="9" spans="1:18" ht="58.5" customHeight="1">
      <c r="A9" s="2442" t="s">
        <v>926</v>
      </c>
      <c r="B9" s="2442"/>
      <c r="C9" s="2442"/>
      <c r="D9" s="2442"/>
      <c r="E9" s="2442"/>
      <c r="F9" s="2442"/>
      <c r="G9" s="2442"/>
      <c r="H9" s="2442"/>
      <c r="I9" s="2442"/>
      <c r="J9" s="2442"/>
      <c r="K9" s="2442"/>
      <c r="L9" s="2442"/>
      <c r="M9" s="2442"/>
      <c r="N9" s="2442"/>
      <c r="O9" s="2442"/>
      <c r="P9" s="2442"/>
      <c r="Q9" s="2442"/>
      <c r="R9" s="2442"/>
    </row>
    <row r="10" spans="1:18" ht="10.5" customHeight="1">
      <c r="A10" s="620"/>
      <c r="B10" s="620"/>
      <c r="C10" s="620"/>
      <c r="D10" s="620"/>
      <c r="E10" s="620"/>
      <c r="F10" s="620"/>
      <c r="G10" s="620"/>
      <c r="H10" s="620"/>
      <c r="I10" s="620"/>
      <c r="J10" s="620"/>
      <c r="K10" s="620"/>
      <c r="L10" s="620"/>
      <c r="M10" s="620"/>
      <c r="N10" s="620"/>
      <c r="O10" s="620"/>
      <c r="P10" s="1295"/>
      <c r="Q10" s="620"/>
      <c r="R10" s="620"/>
    </row>
    <row r="11" spans="1:18" ht="10.5" customHeight="1">
      <c r="A11" s="2445" t="s">
        <v>208</v>
      </c>
      <c r="B11" s="2445"/>
      <c r="C11" s="2445"/>
      <c r="D11" s="2445"/>
      <c r="E11" s="2445"/>
      <c r="F11" s="2445"/>
      <c r="G11" s="2445"/>
      <c r="H11" s="2445"/>
      <c r="I11" s="2445"/>
      <c r="J11" s="2445"/>
      <c r="K11" s="2445"/>
      <c r="L11" s="2445"/>
      <c r="M11" s="2445"/>
      <c r="N11" s="2445"/>
      <c r="O11" s="2445"/>
      <c r="P11" s="2445"/>
      <c r="Q11" s="2445"/>
      <c r="R11" s="2445"/>
    </row>
    <row r="12" spans="1:18" ht="10.5" customHeight="1">
      <c r="A12" s="621"/>
      <c r="B12" s="621"/>
      <c r="C12" s="621"/>
      <c r="D12" s="621"/>
      <c r="E12" s="621"/>
      <c r="F12" s="621"/>
      <c r="G12" s="621"/>
      <c r="H12" s="621"/>
      <c r="I12" s="621"/>
      <c r="J12" s="621"/>
      <c r="K12" s="621"/>
      <c r="L12" s="621"/>
      <c r="M12" s="621"/>
      <c r="N12" s="621"/>
      <c r="O12" s="622"/>
      <c r="P12" s="622"/>
      <c r="Q12" s="621"/>
      <c r="R12" s="621"/>
    </row>
    <row r="13" spans="1:18" ht="10.5" customHeight="1">
      <c r="A13" s="618"/>
      <c r="B13" s="618"/>
      <c r="C13" s="623"/>
      <c r="D13" s="623"/>
      <c r="E13" s="624"/>
      <c r="F13" s="624"/>
      <c r="G13" s="624"/>
      <c r="H13" s="624"/>
      <c r="I13" s="624"/>
      <c r="J13" s="624"/>
      <c r="K13" s="624"/>
      <c r="L13" s="623"/>
      <c r="M13" s="623"/>
      <c r="N13" s="623"/>
      <c r="O13" s="624"/>
      <c r="P13" s="624"/>
      <c r="Q13" s="623"/>
      <c r="R13" s="619"/>
    </row>
    <row r="14" spans="1:18" ht="11.25" customHeight="1">
      <c r="A14" s="2441" t="s">
        <v>505</v>
      </c>
      <c r="B14" s="2441"/>
      <c r="C14" s="625"/>
      <c r="D14" s="626"/>
      <c r="E14" s="626"/>
      <c r="F14" s="626"/>
      <c r="G14" s="626"/>
      <c r="H14" s="626"/>
      <c r="I14" s="626"/>
      <c r="J14" s="626"/>
      <c r="K14" s="626"/>
      <c r="L14" s="627"/>
      <c r="M14" s="628"/>
      <c r="N14" s="3"/>
      <c r="O14" s="1328" t="s">
        <v>713</v>
      </c>
      <c r="P14" s="629" t="s">
        <v>22</v>
      </c>
      <c r="Q14" s="629" t="s">
        <v>23</v>
      </c>
      <c r="R14" s="630"/>
    </row>
    <row r="15" spans="1:18" ht="11.25" customHeight="1">
      <c r="A15" s="1"/>
      <c r="B15" s="2"/>
      <c r="C15" s="631" t="s">
        <v>835</v>
      </c>
      <c r="D15" s="632" t="s">
        <v>799</v>
      </c>
      <c r="E15" s="632" t="s">
        <v>706</v>
      </c>
      <c r="F15" s="632" t="s">
        <v>236</v>
      </c>
      <c r="G15" s="632" t="s">
        <v>506</v>
      </c>
      <c r="H15" s="632" t="s">
        <v>507</v>
      </c>
      <c r="I15" s="632" t="s">
        <v>508</v>
      </c>
      <c r="J15" s="632" t="s">
        <v>509</v>
      </c>
      <c r="K15" s="632" t="s">
        <v>510</v>
      </c>
      <c r="L15" s="633"/>
      <c r="M15" s="634"/>
      <c r="N15" s="635"/>
      <c r="O15" s="1329" t="s">
        <v>24</v>
      </c>
      <c r="P15" s="632" t="s">
        <v>24</v>
      </c>
      <c r="Q15" s="632" t="s">
        <v>24</v>
      </c>
      <c r="R15" s="636"/>
    </row>
    <row r="16" spans="1:18" ht="11.25" customHeight="1">
      <c r="A16" s="618"/>
      <c r="B16" s="618"/>
      <c r="C16" s="618"/>
      <c r="D16" s="618"/>
      <c r="E16" s="618"/>
      <c r="F16" s="618"/>
      <c r="G16" s="618"/>
      <c r="H16" s="618"/>
      <c r="I16" s="618"/>
      <c r="J16" s="618"/>
      <c r="K16" s="618"/>
      <c r="L16" s="618"/>
      <c r="M16" s="618"/>
      <c r="N16" s="618"/>
      <c r="O16" s="7"/>
      <c r="P16" s="618"/>
      <c r="Q16" s="618"/>
      <c r="R16" s="618"/>
    </row>
    <row r="17" spans="1:18" ht="11.25" customHeight="1">
      <c r="A17" s="2439" t="s">
        <v>209</v>
      </c>
      <c r="B17" s="2439"/>
      <c r="C17" s="637"/>
      <c r="D17" s="638"/>
      <c r="E17" s="638"/>
      <c r="F17" s="638"/>
      <c r="G17" s="638"/>
      <c r="H17" s="638"/>
      <c r="I17" s="638"/>
      <c r="J17" s="638"/>
      <c r="K17" s="638"/>
      <c r="L17" s="639"/>
      <c r="M17" s="618"/>
      <c r="N17" s="637"/>
      <c r="O17" s="1330"/>
      <c r="P17" s="638"/>
      <c r="Q17" s="638"/>
      <c r="R17" s="639"/>
    </row>
    <row r="18" spans="1:18" ht="11.25" customHeight="1">
      <c r="A18" s="640"/>
      <c r="B18" s="641" t="s">
        <v>210</v>
      </c>
      <c r="C18" s="1995">
        <v>668</v>
      </c>
      <c r="D18" s="1698">
        <v>639</v>
      </c>
      <c r="E18" s="1698">
        <v>584</v>
      </c>
      <c r="F18" s="1698">
        <v>656</v>
      </c>
      <c r="G18" s="1698">
        <v>551</v>
      </c>
      <c r="H18" s="1698">
        <v>561</v>
      </c>
      <c r="I18" s="1698">
        <v>503</v>
      </c>
      <c r="J18" s="1698">
        <v>805</v>
      </c>
      <c r="K18" s="1698">
        <v>559</v>
      </c>
      <c r="L18" s="1996"/>
      <c r="M18" s="1420"/>
      <c r="N18" s="1995"/>
      <c r="O18" s="1997">
        <f>SUM(C18:F18)</f>
        <v>2547</v>
      </c>
      <c r="P18" s="643">
        <v>2420</v>
      </c>
      <c r="Q18" s="643">
        <v>2160</v>
      </c>
      <c r="R18" s="645"/>
    </row>
    <row r="19" spans="1:18" ht="11.25" customHeight="1">
      <c r="A19" s="640"/>
      <c r="B19" s="641" t="s">
        <v>211</v>
      </c>
      <c r="C19" s="1995">
        <v>333</v>
      </c>
      <c r="D19" s="1698">
        <v>350</v>
      </c>
      <c r="E19" s="1698">
        <v>310</v>
      </c>
      <c r="F19" s="1698">
        <v>314</v>
      </c>
      <c r="G19" s="1698">
        <v>287</v>
      </c>
      <c r="H19" s="1698">
        <v>291</v>
      </c>
      <c r="I19" s="1698">
        <v>284</v>
      </c>
      <c r="J19" s="1698">
        <v>276</v>
      </c>
      <c r="K19" s="1698">
        <v>254</v>
      </c>
      <c r="L19" s="1996"/>
      <c r="M19" s="1420"/>
      <c r="N19" s="1995"/>
      <c r="O19" s="1997">
        <f>SUM(C19:F19)</f>
        <v>1307</v>
      </c>
      <c r="P19" s="643">
        <v>1138</v>
      </c>
      <c r="Q19" s="643">
        <v>991</v>
      </c>
      <c r="R19" s="645"/>
    </row>
    <row r="20" spans="1:18" ht="11.25" customHeight="1">
      <c r="A20" s="646"/>
      <c r="B20" s="641" t="s">
        <v>212</v>
      </c>
      <c r="C20" s="1995">
        <v>131</v>
      </c>
      <c r="D20" s="1698">
        <v>162</v>
      </c>
      <c r="E20" s="1698">
        <v>138</v>
      </c>
      <c r="F20" s="1698">
        <v>134</v>
      </c>
      <c r="G20" s="1698">
        <v>107</v>
      </c>
      <c r="H20" s="1698">
        <v>41</v>
      </c>
      <c r="I20" s="1698">
        <v>26</v>
      </c>
      <c r="J20" s="1698">
        <v>29</v>
      </c>
      <c r="K20" s="1698">
        <v>23</v>
      </c>
      <c r="L20" s="1996"/>
      <c r="M20" s="1420"/>
      <c r="N20" s="1995"/>
      <c r="O20" s="1997">
        <f>SUM(C20:F20)</f>
        <v>565</v>
      </c>
      <c r="P20" s="643">
        <v>203</v>
      </c>
      <c r="Q20" s="643">
        <v>87</v>
      </c>
      <c r="R20" s="645"/>
    </row>
    <row r="21" spans="1:18" ht="11.25" customHeight="1">
      <c r="A21" s="646"/>
      <c r="B21" s="642" t="s">
        <v>213</v>
      </c>
      <c r="C21" s="1995">
        <v>233</v>
      </c>
      <c r="D21" s="1698">
        <v>265</v>
      </c>
      <c r="E21" s="1698">
        <v>249</v>
      </c>
      <c r="F21" s="1698">
        <v>322</v>
      </c>
      <c r="G21" s="1698">
        <v>222</v>
      </c>
      <c r="H21" s="1698">
        <v>252</v>
      </c>
      <c r="I21" s="1698">
        <v>269</v>
      </c>
      <c r="J21" s="1698">
        <v>347</v>
      </c>
      <c r="K21" s="1698">
        <v>255</v>
      </c>
      <c r="L21" s="1996"/>
      <c r="M21" s="1420"/>
      <c r="N21" s="1995"/>
      <c r="O21" s="1997">
        <f>SUM(C21:F21)</f>
        <v>1069</v>
      </c>
      <c r="P21" s="643">
        <v>1090</v>
      </c>
      <c r="Q21" s="643">
        <v>992</v>
      </c>
      <c r="R21" s="645"/>
    </row>
    <row r="22" spans="1:18" ht="11.25" customHeight="1">
      <c r="A22" s="646"/>
      <c r="B22" s="642" t="s">
        <v>214</v>
      </c>
      <c r="C22" s="1998">
        <v>-97</v>
      </c>
      <c r="D22" s="1420">
        <v>-47</v>
      </c>
      <c r="E22" s="1420">
        <v>38</v>
      </c>
      <c r="F22" s="1420">
        <v>-98</v>
      </c>
      <c r="G22" s="1420">
        <v>-3</v>
      </c>
      <c r="H22" s="1420">
        <v>-48</v>
      </c>
      <c r="I22" s="1420">
        <v>-32</v>
      </c>
      <c r="J22" s="1420">
        <v>-50</v>
      </c>
      <c r="K22" s="1420">
        <v>-160</v>
      </c>
      <c r="L22" s="1996"/>
      <c r="M22" s="1420"/>
      <c r="N22" s="1999"/>
      <c r="O22" s="2000">
        <f>SUM(C22:F22)</f>
        <v>-204</v>
      </c>
      <c r="P22" s="644">
        <v>-133</v>
      </c>
      <c r="Q22" s="644">
        <v>65</v>
      </c>
      <c r="R22" s="650"/>
    </row>
    <row r="23" spans="1:18" ht="11.25" customHeight="1">
      <c r="A23" s="2440" t="s">
        <v>84</v>
      </c>
      <c r="B23" s="2440"/>
      <c r="C23" s="2001">
        <f>SUM(C18:C22)</f>
        <v>1268</v>
      </c>
      <c r="D23" s="1699">
        <f>SUM(D18:D22)</f>
        <v>1369</v>
      </c>
      <c r="E23" s="1699">
        <f>SUM(E18:E22)</f>
        <v>1319</v>
      </c>
      <c r="F23" s="1699">
        <f>SUM(F18:F22)</f>
        <v>1328</v>
      </c>
      <c r="G23" s="1699">
        <f t="shared" ref="G23" si="0">SUM(G18:G22)</f>
        <v>1164</v>
      </c>
      <c r="H23" s="1699">
        <f t="shared" ref="H23" si="1">SUM(H18:H22)</f>
        <v>1097</v>
      </c>
      <c r="I23" s="1699">
        <f t="shared" ref="I23" si="2">SUM(I18:I22)</f>
        <v>1050</v>
      </c>
      <c r="J23" s="1699">
        <f t="shared" ref="J23" si="3">SUM(J18:J22)</f>
        <v>1407</v>
      </c>
      <c r="K23" s="1699">
        <f t="shared" ref="K23" si="4">SUM(K18:K22)</f>
        <v>931</v>
      </c>
      <c r="L23" s="2002"/>
      <c r="M23" s="1420"/>
      <c r="N23" s="2001"/>
      <c r="O23" s="2003">
        <f>SUM(O18:O22)</f>
        <v>5284</v>
      </c>
      <c r="P23" s="651">
        <f>SUM(P18:P22)</f>
        <v>4718</v>
      </c>
      <c r="Q23" s="651">
        <f>SUM(Q18:Q22)</f>
        <v>4295</v>
      </c>
      <c r="R23" s="653"/>
    </row>
    <row r="24" spans="1:18" ht="7.5" customHeight="1">
      <c r="A24" s="2437"/>
      <c r="B24" s="2437"/>
      <c r="C24" s="2437"/>
      <c r="D24" s="2437"/>
      <c r="E24" s="2437"/>
      <c r="F24" s="2437"/>
      <c r="G24" s="2437"/>
      <c r="H24" s="2437"/>
      <c r="I24" s="2437"/>
      <c r="J24" s="2437"/>
      <c r="K24" s="2437"/>
      <c r="L24" s="2437"/>
      <c r="M24" s="2437"/>
      <c r="N24" s="2437"/>
      <c r="O24" s="2437"/>
      <c r="P24" s="2437"/>
      <c r="Q24" s="2437"/>
      <c r="R24" s="2437"/>
    </row>
  </sheetData>
  <mergeCells count="12">
    <mergeCell ref="A24:R24"/>
    <mergeCell ref="A1:R1"/>
    <mergeCell ref="A3:B3"/>
    <mergeCell ref="A17:B17"/>
    <mergeCell ref="A23:B23"/>
    <mergeCell ref="A14:B14"/>
    <mergeCell ref="A9:R9"/>
    <mergeCell ref="B5:R5"/>
    <mergeCell ref="B6:R6"/>
    <mergeCell ref="B7:R7"/>
    <mergeCell ref="B8:R8"/>
    <mergeCell ref="A11:R11"/>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zoomScaleNormal="100" workbookViewId="0">
      <selection activeCell="A9" sqref="A9:H9"/>
    </sheetView>
  </sheetViews>
  <sheetFormatPr defaultColWidth="7" defaultRowHeight="12.75"/>
  <cols>
    <col min="1" max="1" width="2.140625" style="333" customWidth="1"/>
    <col min="2" max="2" width="43.7109375" style="333" customWidth="1"/>
    <col min="3" max="3" width="8.42578125" style="334" customWidth="1"/>
    <col min="4" max="4" width="7.42578125" style="335" bestFit="1" customWidth="1"/>
    <col min="5" max="8" width="7.42578125" style="332" bestFit="1" customWidth="1"/>
    <col min="9" max="10" width="7.28515625" style="332" bestFit="1" customWidth="1"/>
    <col min="11" max="11" width="7.140625" style="332" bestFit="1" customWidth="1"/>
    <col min="12" max="12" width="1.28515625" style="332" customWidth="1"/>
    <col min="13" max="13" width="2.140625" style="336" customWidth="1"/>
    <col min="14" max="14" width="1.28515625" style="335" customWidth="1"/>
    <col min="15" max="15" width="8.5703125" style="337" customWidth="1"/>
    <col min="16" max="16" width="7.42578125" style="1296" bestFit="1" customWidth="1"/>
    <col min="17" max="17" width="7.140625" style="337" bestFit="1" customWidth="1"/>
    <col min="18" max="18" width="1.28515625" style="332" customWidth="1"/>
    <col min="19" max="19" width="7" style="332" customWidth="1"/>
    <col min="20" max="20" width="8.42578125" style="332" customWidth="1"/>
    <col min="21" max="21" width="7" style="338" customWidth="1"/>
    <col min="22" max="22" width="7" style="332" customWidth="1"/>
    <col min="23" max="16384" width="7" style="332"/>
  </cols>
  <sheetData>
    <row r="1" spans="1:18" ht="19.5" customHeight="1">
      <c r="A1" s="2406" t="s">
        <v>677</v>
      </c>
      <c r="B1" s="2406"/>
      <c r="C1" s="2406"/>
      <c r="D1" s="2406"/>
      <c r="E1" s="2406"/>
      <c r="F1" s="2406"/>
      <c r="G1" s="2406"/>
      <c r="H1" s="2406"/>
      <c r="I1" s="2406"/>
      <c r="J1" s="2406"/>
      <c r="K1" s="2406"/>
      <c r="L1" s="2406"/>
      <c r="M1" s="2406"/>
      <c r="N1" s="2406"/>
      <c r="O1" s="2406"/>
      <c r="P1" s="2406"/>
      <c r="Q1" s="2406"/>
      <c r="R1" s="2406"/>
    </row>
    <row r="2" spans="1:18" ht="6" customHeight="1">
      <c r="A2" s="250"/>
      <c r="B2" s="250"/>
      <c r="C2" s="251"/>
      <c r="D2" s="251"/>
      <c r="E2" s="251"/>
      <c r="F2" s="251"/>
      <c r="G2" s="251"/>
      <c r="H2" s="251"/>
      <c r="I2" s="251"/>
      <c r="J2" s="251"/>
      <c r="K2" s="251"/>
      <c r="L2" s="251"/>
      <c r="M2" s="251"/>
      <c r="N2" s="251"/>
      <c r="O2" s="251"/>
      <c r="P2" s="251"/>
      <c r="Q2" s="251"/>
      <c r="R2" s="252"/>
    </row>
    <row r="3" spans="1:18" ht="11.1" customHeight="1">
      <c r="A3" s="2446" t="s">
        <v>505</v>
      </c>
      <c r="B3" s="2446"/>
      <c r="C3" s="255"/>
      <c r="D3" s="256"/>
      <c r="E3" s="256"/>
      <c r="F3" s="256"/>
      <c r="G3" s="256"/>
      <c r="H3" s="256"/>
      <c r="I3" s="256"/>
      <c r="J3" s="256"/>
      <c r="K3" s="256"/>
      <c r="L3" s="257"/>
      <c r="M3" s="258"/>
      <c r="N3" s="259"/>
      <c r="O3" s="1322" t="s">
        <v>713</v>
      </c>
      <c r="P3" s="260" t="s">
        <v>22</v>
      </c>
      <c r="Q3" s="260" t="s">
        <v>23</v>
      </c>
      <c r="R3" s="261"/>
    </row>
    <row r="4" spans="1:18" ht="11.1" customHeight="1">
      <c r="A4" s="262"/>
      <c r="B4" s="262"/>
      <c r="C4" s="263" t="s">
        <v>835</v>
      </c>
      <c r="D4" s="264" t="s">
        <v>799</v>
      </c>
      <c r="E4" s="264" t="s">
        <v>706</v>
      </c>
      <c r="F4" s="264" t="s">
        <v>236</v>
      </c>
      <c r="G4" s="264" t="s">
        <v>506</v>
      </c>
      <c r="H4" s="264" t="s">
        <v>507</v>
      </c>
      <c r="I4" s="264" t="s">
        <v>508</v>
      </c>
      <c r="J4" s="264" t="s">
        <v>509</v>
      </c>
      <c r="K4" s="264" t="s">
        <v>510</v>
      </c>
      <c r="L4" s="265"/>
      <c r="M4" s="266"/>
      <c r="N4" s="267"/>
      <c r="O4" s="1323" t="s">
        <v>24</v>
      </c>
      <c r="P4" s="264" t="s">
        <v>24</v>
      </c>
      <c r="Q4" s="264" t="s">
        <v>24</v>
      </c>
      <c r="R4" s="268"/>
    </row>
    <row r="5" spans="1:18" ht="6.75" customHeight="1">
      <c r="A5" s="269"/>
      <c r="B5" s="269"/>
      <c r="C5" s="270"/>
      <c r="D5" s="270"/>
      <c r="E5" s="270"/>
      <c r="F5" s="270"/>
      <c r="G5" s="270"/>
      <c r="H5" s="270"/>
      <c r="I5" s="270"/>
      <c r="J5" s="270"/>
      <c r="K5" s="270"/>
      <c r="L5" s="270"/>
      <c r="M5" s="271"/>
      <c r="N5" s="270"/>
      <c r="O5" s="1331"/>
      <c r="P5" s="272"/>
      <c r="Q5" s="272"/>
      <c r="R5" s="273"/>
    </row>
    <row r="6" spans="1:18" ht="11.1" customHeight="1">
      <c r="A6" s="2407" t="s">
        <v>529</v>
      </c>
      <c r="B6" s="2407"/>
      <c r="C6" s="275"/>
      <c r="D6" s="276"/>
      <c r="E6" s="276"/>
      <c r="F6" s="276"/>
      <c r="G6" s="276"/>
      <c r="H6" s="276"/>
      <c r="I6" s="276"/>
      <c r="J6" s="276"/>
      <c r="K6" s="276"/>
      <c r="L6" s="277"/>
      <c r="M6" s="271"/>
      <c r="N6" s="278"/>
      <c r="O6" s="1332"/>
      <c r="P6" s="271"/>
      <c r="Q6" s="271"/>
      <c r="R6" s="279"/>
    </row>
    <row r="7" spans="1:18" ht="11.1" customHeight="1">
      <c r="A7" s="280"/>
      <c r="B7" s="281" t="s">
        <v>93</v>
      </c>
      <c r="C7" s="1856">
        <v>2190</v>
      </c>
      <c r="D7" s="1376">
        <v>2165</v>
      </c>
      <c r="E7" s="1376">
        <v>2076</v>
      </c>
      <c r="F7" s="1376">
        <v>2125</v>
      </c>
      <c r="G7" s="1376">
        <v>2086</v>
      </c>
      <c r="H7" s="1376">
        <v>2028</v>
      </c>
      <c r="I7" s="1376">
        <v>1927</v>
      </c>
      <c r="J7" s="1376">
        <v>1992</v>
      </c>
      <c r="K7" s="1376">
        <v>1981</v>
      </c>
      <c r="L7" s="1580"/>
      <c r="M7" s="1581"/>
      <c r="N7" s="1582"/>
      <c r="O7" s="1397">
        <f>SUM(C7:F7)</f>
        <v>8556</v>
      </c>
      <c r="P7" s="62">
        <v>8033</v>
      </c>
      <c r="Q7" s="62">
        <v>7675</v>
      </c>
      <c r="R7" s="230"/>
    </row>
    <row r="8" spans="1:18" ht="11.1" customHeight="1">
      <c r="A8" s="282"/>
      <c r="B8" s="281" t="s">
        <v>530</v>
      </c>
      <c r="C8" s="2004">
        <v>11</v>
      </c>
      <c r="D8" s="1605">
        <v>11</v>
      </c>
      <c r="E8" s="1605">
        <v>14</v>
      </c>
      <c r="F8" s="1605">
        <v>13</v>
      </c>
      <c r="G8" s="1606">
        <v>7</v>
      </c>
      <c r="H8" s="1606">
        <v>11</v>
      </c>
      <c r="I8" s="1606">
        <v>10</v>
      </c>
      <c r="J8" s="1606">
        <v>311</v>
      </c>
      <c r="K8" s="1606">
        <v>24</v>
      </c>
      <c r="L8" s="2005"/>
      <c r="M8" s="1703"/>
      <c r="N8" s="2006"/>
      <c r="O8" s="1405">
        <f>SUM(C8:F8)</f>
        <v>49</v>
      </c>
      <c r="P8" s="283">
        <v>339</v>
      </c>
      <c r="Q8" s="283">
        <v>73</v>
      </c>
      <c r="R8" s="286"/>
    </row>
    <row r="9" spans="1:18" ht="11.1" customHeight="1">
      <c r="A9" s="282"/>
      <c r="B9" s="281" t="s">
        <v>235</v>
      </c>
      <c r="C9" s="1856">
        <f>SUM(C7:C8)</f>
        <v>2201</v>
      </c>
      <c r="D9" s="1376">
        <f>SUM(D7:D8)</f>
        <v>2176</v>
      </c>
      <c r="E9" s="1376">
        <f>SUM(E7:E8)</f>
        <v>2090</v>
      </c>
      <c r="F9" s="1376">
        <f t="shared" ref="F9:K9" si="0">SUM(F7:F8)</f>
        <v>2138</v>
      </c>
      <c r="G9" s="1376">
        <f t="shared" si="0"/>
        <v>2093</v>
      </c>
      <c r="H9" s="1376">
        <f t="shared" si="0"/>
        <v>2039</v>
      </c>
      <c r="I9" s="1376">
        <f t="shared" si="0"/>
        <v>1937</v>
      </c>
      <c r="J9" s="1376">
        <f t="shared" si="0"/>
        <v>2303</v>
      </c>
      <c r="K9" s="1376">
        <f t="shared" si="0"/>
        <v>2005</v>
      </c>
      <c r="L9" s="1580"/>
      <c r="M9" s="1581"/>
      <c r="N9" s="1582"/>
      <c r="O9" s="1397">
        <f>SUM(O7:O8)</f>
        <v>8605</v>
      </c>
      <c r="P9" s="62">
        <f>SUM(P7:P8)</f>
        <v>8372</v>
      </c>
      <c r="Q9" s="62">
        <f>SUM(Q7:Q8)</f>
        <v>7748</v>
      </c>
      <c r="R9" s="230"/>
    </row>
    <row r="10" spans="1:18" ht="13.5" customHeight="1">
      <c r="A10" s="287"/>
      <c r="B10" s="281" t="s">
        <v>927</v>
      </c>
      <c r="C10" s="1856">
        <v>182</v>
      </c>
      <c r="D10" s="1376">
        <v>199</v>
      </c>
      <c r="E10" s="1376">
        <v>199</v>
      </c>
      <c r="F10" s="1376">
        <v>180</v>
      </c>
      <c r="G10" s="1598">
        <v>181</v>
      </c>
      <c r="H10" s="1598">
        <v>188</v>
      </c>
      <c r="I10" s="1598">
        <v>195</v>
      </c>
      <c r="J10" s="1598">
        <v>196</v>
      </c>
      <c r="K10" s="1598">
        <v>186</v>
      </c>
      <c r="L10" s="1580"/>
      <c r="M10" s="1581"/>
      <c r="N10" s="1599"/>
      <c r="O10" s="1404">
        <f>SUM(C10:F10)</f>
        <v>760</v>
      </c>
      <c r="P10" s="236">
        <v>760</v>
      </c>
      <c r="Q10" s="236">
        <v>728</v>
      </c>
      <c r="R10" s="230"/>
    </row>
    <row r="11" spans="1:18" ht="13.5" customHeight="1">
      <c r="A11" s="287"/>
      <c r="B11" s="2297" t="s">
        <v>928</v>
      </c>
      <c r="C11" s="2004">
        <v>9</v>
      </c>
      <c r="D11" s="1605">
        <v>0</v>
      </c>
      <c r="E11" s="1605">
        <v>4</v>
      </c>
      <c r="F11" s="1605">
        <v>-32</v>
      </c>
      <c r="G11" s="1605">
        <v>2</v>
      </c>
      <c r="H11" s="1605">
        <v>2</v>
      </c>
      <c r="I11" s="1605">
        <v>-4</v>
      </c>
      <c r="J11" s="1605">
        <v>6</v>
      </c>
      <c r="K11" s="1605">
        <v>3</v>
      </c>
      <c r="L11" s="1922"/>
      <c r="M11" s="1581"/>
      <c r="N11" s="2006"/>
      <c r="O11" s="1400">
        <f>SUM(C11:F11)</f>
        <v>-19</v>
      </c>
      <c r="P11" s="285">
        <v>6</v>
      </c>
      <c r="Q11" s="285">
        <v>8</v>
      </c>
      <c r="R11" s="286"/>
    </row>
    <row r="12" spans="1:18" ht="11.1" customHeight="1">
      <c r="A12" s="287"/>
      <c r="B12" s="281" t="s">
        <v>531</v>
      </c>
      <c r="C12" s="1856">
        <f>SUM(C10:C11)</f>
        <v>191</v>
      </c>
      <c r="D12" s="1376">
        <f>SUM(D10:D11)</f>
        <v>199</v>
      </c>
      <c r="E12" s="1376">
        <f>SUM(E10:E11)</f>
        <v>203</v>
      </c>
      <c r="F12" s="1376">
        <f t="shared" ref="F12:K12" si="1">SUM(F10:F11)</f>
        <v>148</v>
      </c>
      <c r="G12" s="1376">
        <f t="shared" si="1"/>
        <v>183</v>
      </c>
      <c r="H12" s="1376">
        <f t="shared" si="1"/>
        <v>190</v>
      </c>
      <c r="I12" s="1376">
        <f t="shared" si="1"/>
        <v>191</v>
      </c>
      <c r="J12" s="1376">
        <f t="shared" si="1"/>
        <v>202</v>
      </c>
      <c r="K12" s="1376">
        <f t="shared" si="1"/>
        <v>189</v>
      </c>
      <c r="L12" s="1580"/>
      <c r="M12" s="1581"/>
      <c r="N12" s="1582"/>
      <c r="O12" s="1397">
        <f>SUM(O10:O11)</f>
        <v>741</v>
      </c>
      <c r="P12" s="62">
        <f>SUM(P10:P11)</f>
        <v>766</v>
      </c>
      <c r="Q12" s="62">
        <f>SUM(Q10:Q11)</f>
        <v>736</v>
      </c>
      <c r="R12" s="230"/>
    </row>
    <row r="13" spans="1:18" ht="11.1" customHeight="1">
      <c r="A13" s="287"/>
      <c r="B13" s="289" t="s">
        <v>514</v>
      </c>
      <c r="C13" s="2007">
        <v>1100</v>
      </c>
      <c r="D13" s="1701">
        <v>1105</v>
      </c>
      <c r="E13" s="1701">
        <v>1092</v>
      </c>
      <c r="F13" s="1701">
        <v>1098</v>
      </c>
      <c r="G13" s="1606">
        <v>1161</v>
      </c>
      <c r="H13" s="1606">
        <v>1085</v>
      </c>
      <c r="I13" s="1606">
        <v>1061</v>
      </c>
      <c r="J13" s="1606">
        <v>1041</v>
      </c>
      <c r="K13" s="1606">
        <v>1056</v>
      </c>
      <c r="L13" s="2005"/>
      <c r="M13" s="1703"/>
      <c r="N13" s="2008"/>
      <c r="O13" s="1400">
        <f>SUM(C13:F13)</f>
        <v>4395</v>
      </c>
      <c r="P13" s="285">
        <v>4348</v>
      </c>
      <c r="Q13" s="285">
        <v>4114</v>
      </c>
      <c r="R13" s="286"/>
    </row>
    <row r="14" spans="1:18" ht="11.1" customHeight="1">
      <c r="A14" s="282"/>
      <c r="B14" s="290" t="s">
        <v>532</v>
      </c>
      <c r="C14" s="1856">
        <f>C9-C12-C13</f>
        <v>910</v>
      </c>
      <c r="D14" s="1376">
        <f>D9-D12-D13</f>
        <v>872</v>
      </c>
      <c r="E14" s="1376">
        <f>E9-E12-E13</f>
        <v>795</v>
      </c>
      <c r="F14" s="1376">
        <f>F9-F12-F13</f>
        <v>892</v>
      </c>
      <c r="G14" s="1376">
        <f t="shared" ref="G14:K14" si="2">G9-G12-G13</f>
        <v>749</v>
      </c>
      <c r="H14" s="1376">
        <f t="shared" si="2"/>
        <v>764</v>
      </c>
      <c r="I14" s="1376">
        <f t="shared" si="2"/>
        <v>685</v>
      </c>
      <c r="J14" s="1376">
        <f t="shared" si="2"/>
        <v>1060</v>
      </c>
      <c r="K14" s="1376">
        <f t="shared" si="2"/>
        <v>760</v>
      </c>
      <c r="L14" s="1580"/>
      <c r="M14" s="1581"/>
      <c r="N14" s="1582"/>
      <c r="O14" s="1397">
        <f>O9-O12-O13</f>
        <v>3469</v>
      </c>
      <c r="P14" s="62">
        <f t="shared" ref="P14:Q14" si="3">P9-P12-P13</f>
        <v>3258</v>
      </c>
      <c r="Q14" s="62">
        <f t="shared" si="3"/>
        <v>2898</v>
      </c>
      <c r="R14" s="230"/>
    </row>
    <row r="15" spans="1:18" ht="11.1" customHeight="1">
      <c r="A15" s="282"/>
      <c r="B15" s="290" t="s">
        <v>516</v>
      </c>
      <c r="C15" s="2009">
        <v>242</v>
      </c>
      <c r="D15" s="1589">
        <v>233</v>
      </c>
      <c r="E15" s="1589">
        <v>211</v>
      </c>
      <c r="F15" s="1589">
        <v>236</v>
      </c>
      <c r="G15" s="1589">
        <v>198</v>
      </c>
      <c r="H15" s="1589">
        <v>203</v>
      </c>
      <c r="I15" s="1589">
        <v>182</v>
      </c>
      <c r="J15" s="1589">
        <v>255</v>
      </c>
      <c r="K15" s="1589">
        <v>201</v>
      </c>
      <c r="L15" s="1580"/>
      <c r="M15" s="1581"/>
      <c r="N15" s="1588"/>
      <c r="O15" s="1401">
        <f>SUM(C15:F15)</f>
        <v>922</v>
      </c>
      <c r="P15" s="75">
        <v>838</v>
      </c>
      <c r="Q15" s="75">
        <v>738</v>
      </c>
      <c r="R15" s="230"/>
    </row>
    <row r="16" spans="1:18" ht="11.1" customHeight="1">
      <c r="A16" s="2447" t="s">
        <v>517</v>
      </c>
      <c r="B16" s="2447"/>
      <c r="C16" s="2010">
        <f>C14-C15</f>
        <v>668</v>
      </c>
      <c r="D16" s="1702">
        <f>D14-D15</f>
        <v>639</v>
      </c>
      <c r="E16" s="1702">
        <f>E14-E15</f>
        <v>584</v>
      </c>
      <c r="F16" s="1702">
        <f t="shared" ref="F16:K16" si="4">F14-F15</f>
        <v>656</v>
      </c>
      <c r="G16" s="1702">
        <f t="shared" si="4"/>
        <v>551</v>
      </c>
      <c r="H16" s="1702">
        <f t="shared" si="4"/>
        <v>561</v>
      </c>
      <c r="I16" s="1702">
        <f t="shared" si="4"/>
        <v>503</v>
      </c>
      <c r="J16" s="1702">
        <f t="shared" si="4"/>
        <v>805</v>
      </c>
      <c r="K16" s="1702">
        <f t="shared" si="4"/>
        <v>559</v>
      </c>
      <c r="L16" s="2011"/>
      <c r="M16" s="1703"/>
      <c r="N16" s="2012"/>
      <c r="O16" s="2013">
        <f>O14-O15</f>
        <v>2547</v>
      </c>
      <c r="P16" s="291">
        <f t="shared" ref="P16:Q16" si="5">P14-P15</f>
        <v>2420</v>
      </c>
      <c r="Q16" s="291">
        <f t="shared" si="5"/>
        <v>2160</v>
      </c>
      <c r="R16" s="79"/>
    </row>
    <row r="17" spans="1:18" ht="11.1" customHeight="1">
      <c r="A17" s="2448" t="s">
        <v>520</v>
      </c>
      <c r="B17" s="2448"/>
      <c r="C17" s="2007">
        <f>C16</f>
        <v>668</v>
      </c>
      <c r="D17" s="1701">
        <f>D16</f>
        <v>639</v>
      </c>
      <c r="E17" s="1701">
        <f>E16</f>
        <v>584</v>
      </c>
      <c r="F17" s="1701">
        <f t="shared" ref="F17:K17" si="6">F16</f>
        <v>656</v>
      </c>
      <c r="G17" s="1701">
        <f t="shared" si="6"/>
        <v>551</v>
      </c>
      <c r="H17" s="1701">
        <f t="shared" si="6"/>
        <v>561</v>
      </c>
      <c r="I17" s="1701">
        <f t="shared" si="6"/>
        <v>503</v>
      </c>
      <c r="J17" s="1701">
        <f t="shared" si="6"/>
        <v>805</v>
      </c>
      <c r="K17" s="1701">
        <f t="shared" si="6"/>
        <v>559</v>
      </c>
      <c r="L17" s="2014"/>
      <c r="M17" s="1703"/>
      <c r="N17" s="2015"/>
      <c r="O17" s="2016">
        <f>O16</f>
        <v>2547</v>
      </c>
      <c r="P17" s="292">
        <f t="shared" ref="P17:Q17" si="7">P16</f>
        <v>2420</v>
      </c>
      <c r="Q17" s="292">
        <f t="shared" si="7"/>
        <v>2160</v>
      </c>
      <c r="R17" s="293"/>
    </row>
    <row r="18" spans="1:18" ht="9" customHeight="1">
      <c r="A18" s="269"/>
      <c r="B18" s="269"/>
      <c r="C18" s="1398"/>
      <c r="D18" s="1591"/>
      <c r="E18" s="1591"/>
      <c r="F18" s="1591"/>
      <c r="G18" s="1591"/>
      <c r="H18" s="1591"/>
      <c r="I18" s="1591"/>
      <c r="J18" s="1591"/>
      <c r="K18" s="1591"/>
      <c r="L18" s="1591"/>
      <c r="M18" s="1581"/>
      <c r="N18" s="1591"/>
      <c r="O18" s="1398"/>
      <c r="P18" s="72"/>
      <c r="Q18" s="72"/>
      <c r="R18" s="294"/>
    </row>
    <row r="19" spans="1:18" ht="11.1" customHeight="1">
      <c r="A19" s="2407" t="s">
        <v>235</v>
      </c>
      <c r="B19" s="2407"/>
      <c r="C19" s="2017"/>
      <c r="D19" s="1703"/>
      <c r="E19" s="1703"/>
      <c r="F19" s="1703"/>
      <c r="G19" s="1703"/>
      <c r="H19" s="1703"/>
      <c r="I19" s="1703"/>
      <c r="J19" s="1703"/>
      <c r="K19" s="1703"/>
      <c r="L19" s="2018"/>
      <c r="M19" s="1703"/>
      <c r="N19" s="2019"/>
      <c r="O19" s="2020"/>
      <c r="P19" s="284"/>
      <c r="Q19" s="284"/>
      <c r="R19" s="295"/>
    </row>
    <row r="20" spans="1:18" ht="11.1" customHeight="1">
      <c r="A20" s="296"/>
      <c r="B20" s="289" t="s">
        <v>443</v>
      </c>
      <c r="C20" s="1856">
        <v>1586</v>
      </c>
      <c r="D20" s="1376">
        <v>1575</v>
      </c>
      <c r="E20" s="1376">
        <v>1489</v>
      </c>
      <c r="F20" s="1376">
        <v>1517</v>
      </c>
      <c r="G20" s="1376">
        <v>1505</v>
      </c>
      <c r="H20" s="1376">
        <v>1467</v>
      </c>
      <c r="I20" s="1376">
        <v>1370</v>
      </c>
      <c r="J20" s="1376">
        <v>1410</v>
      </c>
      <c r="K20" s="1376">
        <v>1410</v>
      </c>
      <c r="L20" s="1580"/>
      <c r="M20" s="1581"/>
      <c r="N20" s="1582"/>
      <c r="O20" s="1397">
        <f>SUM(C20:F20)</f>
        <v>6167</v>
      </c>
      <c r="P20" s="62">
        <v>5752</v>
      </c>
      <c r="Q20" s="62">
        <v>5473</v>
      </c>
      <c r="R20" s="230"/>
    </row>
    <row r="21" spans="1:18" ht="11.1" customHeight="1">
      <c r="A21" s="282"/>
      <c r="B21" s="289" t="s">
        <v>533</v>
      </c>
      <c r="C21" s="1856">
        <v>500</v>
      </c>
      <c r="D21" s="1376">
        <v>484</v>
      </c>
      <c r="E21" s="1376">
        <v>488</v>
      </c>
      <c r="F21" s="1376">
        <v>504</v>
      </c>
      <c r="G21" s="1376">
        <v>480</v>
      </c>
      <c r="H21" s="1376">
        <v>460</v>
      </c>
      <c r="I21" s="1376">
        <v>463</v>
      </c>
      <c r="J21" s="1376">
        <v>790</v>
      </c>
      <c r="K21" s="1376">
        <v>494</v>
      </c>
      <c r="L21" s="1580"/>
      <c r="M21" s="1581"/>
      <c r="N21" s="1599"/>
      <c r="O21" s="1397">
        <f>SUM(C21:F21)</f>
        <v>1976</v>
      </c>
      <c r="P21" s="62">
        <v>2193</v>
      </c>
      <c r="Q21" s="62">
        <v>1896</v>
      </c>
      <c r="R21" s="230"/>
    </row>
    <row r="22" spans="1:18" ht="12" customHeight="1">
      <c r="A22" s="282"/>
      <c r="B22" s="289" t="s">
        <v>596</v>
      </c>
      <c r="C22" s="2009">
        <v>115</v>
      </c>
      <c r="D22" s="1589">
        <v>117</v>
      </c>
      <c r="E22" s="1589">
        <v>113</v>
      </c>
      <c r="F22" s="1589">
        <v>117</v>
      </c>
      <c r="G22" s="1589">
        <v>108</v>
      </c>
      <c r="H22" s="1589">
        <v>112</v>
      </c>
      <c r="I22" s="1589">
        <v>104</v>
      </c>
      <c r="J22" s="1589">
        <v>103</v>
      </c>
      <c r="K22" s="1589">
        <v>101</v>
      </c>
      <c r="L22" s="1580"/>
      <c r="M22" s="1581"/>
      <c r="N22" s="1588"/>
      <c r="O22" s="1401">
        <f>SUM(C22:F22)</f>
        <v>462</v>
      </c>
      <c r="P22" s="75">
        <v>427</v>
      </c>
      <c r="Q22" s="75">
        <v>379</v>
      </c>
      <c r="R22" s="230"/>
    </row>
    <row r="23" spans="1:18" ht="11.25" customHeight="1">
      <c r="A23" s="297"/>
      <c r="B23" s="298"/>
      <c r="C23" s="1870">
        <f>SUM(C20:C22)</f>
        <v>2201</v>
      </c>
      <c r="D23" s="1591">
        <f>SUM(D20:D22)</f>
        <v>2176</v>
      </c>
      <c r="E23" s="1591">
        <f>SUM(E20:E22)</f>
        <v>2090</v>
      </c>
      <c r="F23" s="1591">
        <f t="shared" ref="F23:K23" si="8">SUM(F20:F22)</f>
        <v>2138</v>
      </c>
      <c r="G23" s="1591">
        <f t="shared" si="8"/>
        <v>2093</v>
      </c>
      <c r="H23" s="1591">
        <f t="shared" si="8"/>
        <v>2039</v>
      </c>
      <c r="I23" s="1591">
        <f t="shared" si="8"/>
        <v>1937</v>
      </c>
      <c r="J23" s="1591">
        <f t="shared" si="8"/>
        <v>2303</v>
      </c>
      <c r="K23" s="1591">
        <f t="shared" si="8"/>
        <v>2005</v>
      </c>
      <c r="L23" s="1592"/>
      <c r="M23" s="1581"/>
      <c r="N23" s="1593"/>
      <c r="O23" s="1398">
        <f>SUM(O20:O22)</f>
        <v>8605</v>
      </c>
      <c r="P23" s="72">
        <f>SUM(P20:P22)</f>
        <v>8372</v>
      </c>
      <c r="Q23" s="72">
        <f>SUM(Q20:Q22)</f>
        <v>7748</v>
      </c>
      <c r="R23" s="79"/>
    </row>
    <row r="24" spans="1:18" ht="9" customHeight="1">
      <c r="A24" s="274"/>
      <c r="B24" s="274"/>
      <c r="C24" s="1405"/>
      <c r="D24" s="1606"/>
      <c r="E24" s="1606"/>
      <c r="F24" s="1606"/>
      <c r="G24" s="1606"/>
      <c r="H24" s="1606"/>
      <c r="I24" s="1606"/>
      <c r="J24" s="1606"/>
      <c r="K24" s="1606"/>
      <c r="L24" s="1606"/>
      <c r="M24" s="1581"/>
      <c r="N24" s="1606"/>
      <c r="O24" s="1405"/>
      <c r="P24" s="283"/>
      <c r="Q24" s="283"/>
      <c r="R24" s="299"/>
    </row>
    <row r="25" spans="1:18" ht="11.1" customHeight="1">
      <c r="A25" s="2407" t="s">
        <v>595</v>
      </c>
      <c r="B25" s="2407"/>
      <c r="C25" s="1943"/>
      <c r="D25" s="1411"/>
      <c r="E25" s="1411"/>
      <c r="F25" s="1411"/>
      <c r="G25" s="1411"/>
      <c r="H25" s="1411"/>
      <c r="I25" s="1411"/>
      <c r="J25" s="1411"/>
      <c r="K25" s="1411"/>
      <c r="L25" s="2021"/>
      <c r="M25" s="1411"/>
      <c r="N25" s="2022"/>
      <c r="O25" s="2023"/>
      <c r="P25" s="300"/>
      <c r="Q25" s="300"/>
      <c r="R25" s="301"/>
    </row>
    <row r="26" spans="1:18" ht="11.1" customHeight="1">
      <c r="A26" s="287"/>
      <c r="B26" s="303" t="s">
        <v>94</v>
      </c>
      <c r="C26" s="1856">
        <v>225268</v>
      </c>
      <c r="D26" s="1376">
        <v>225611</v>
      </c>
      <c r="E26" s="1376">
        <v>225352</v>
      </c>
      <c r="F26" s="1376">
        <v>224840</v>
      </c>
      <c r="G26" s="1376">
        <v>222202</v>
      </c>
      <c r="H26" s="1376">
        <v>216287</v>
      </c>
      <c r="I26" s="1376">
        <v>209622</v>
      </c>
      <c r="J26" s="1376">
        <v>205141</v>
      </c>
      <c r="K26" s="1376">
        <v>199013</v>
      </c>
      <c r="L26" s="1580"/>
      <c r="M26" s="1411"/>
      <c r="N26" s="2024"/>
      <c r="O26" s="1397">
        <v>225267</v>
      </c>
      <c r="P26" s="228">
        <v>213343</v>
      </c>
      <c r="Q26" s="228">
        <v>191055</v>
      </c>
      <c r="R26" s="302"/>
    </row>
    <row r="27" spans="1:18" ht="11.1" customHeight="1">
      <c r="A27" s="287"/>
      <c r="B27" s="303" t="s">
        <v>802</v>
      </c>
      <c r="C27" s="1856">
        <v>17012</v>
      </c>
      <c r="D27" s="1376">
        <v>16575</v>
      </c>
      <c r="E27" s="1376">
        <v>16225</v>
      </c>
      <c r="F27" s="1376">
        <v>15857</v>
      </c>
      <c r="G27" s="1376">
        <v>15605</v>
      </c>
      <c r="H27" s="1376">
        <v>15395</v>
      </c>
      <c r="I27" s="1376">
        <v>15036</v>
      </c>
      <c r="J27" s="1376">
        <v>14772</v>
      </c>
      <c r="K27" s="1376">
        <v>14702</v>
      </c>
      <c r="L27" s="1580"/>
      <c r="M27" s="1411"/>
      <c r="N27" s="2024"/>
      <c r="O27" s="1397">
        <v>16419</v>
      </c>
      <c r="P27" s="228">
        <v>15204</v>
      </c>
      <c r="Q27" s="228">
        <v>14381</v>
      </c>
      <c r="R27" s="302"/>
    </row>
    <row r="28" spans="1:18" ht="11.1" customHeight="1">
      <c r="A28" s="287"/>
      <c r="B28" s="303" t="s">
        <v>535</v>
      </c>
      <c r="C28" s="1856">
        <v>12463</v>
      </c>
      <c r="D28" s="1376">
        <v>12435</v>
      </c>
      <c r="E28" s="1376">
        <v>12137</v>
      </c>
      <c r="F28" s="1376">
        <v>12346</v>
      </c>
      <c r="G28" s="1376">
        <v>12199</v>
      </c>
      <c r="H28" s="1376">
        <v>12156</v>
      </c>
      <c r="I28" s="1376">
        <v>11932</v>
      </c>
      <c r="J28" s="1376">
        <v>12184</v>
      </c>
      <c r="K28" s="1376">
        <v>12004</v>
      </c>
      <c r="L28" s="1580"/>
      <c r="M28" s="1411"/>
      <c r="N28" s="2024"/>
      <c r="O28" s="1397">
        <v>12347</v>
      </c>
      <c r="P28" s="228">
        <v>12119</v>
      </c>
      <c r="Q28" s="228">
        <v>11823</v>
      </c>
      <c r="R28" s="304"/>
    </row>
    <row r="29" spans="1:18" ht="11.1" customHeight="1">
      <c r="A29" s="287"/>
      <c r="B29" s="303" t="s">
        <v>96</v>
      </c>
      <c r="C29" s="1856">
        <v>3008</v>
      </c>
      <c r="D29" s="1376">
        <v>3007</v>
      </c>
      <c r="E29" s="1376">
        <v>3001</v>
      </c>
      <c r="F29" s="1376">
        <v>2973</v>
      </c>
      <c r="G29" s="1376">
        <v>3001</v>
      </c>
      <c r="H29" s="1376">
        <v>2922</v>
      </c>
      <c r="I29" s="1376">
        <v>2851</v>
      </c>
      <c r="J29" s="1376">
        <v>2755</v>
      </c>
      <c r="K29" s="1376">
        <v>2697</v>
      </c>
      <c r="L29" s="1580"/>
      <c r="M29" s="1411"/>
      <c r="N29" s="2024"/>
      <c r="O29" s="1397">
        <v>2997</v>
      </c>
      <c r="P29" s="228">
        <v>2882</v>
      </c>
      <c r="Q29" s="228">
        <v>2583</v>
      </c>
      <c r="R29" s="304"/>
    </row>
    <row r="30" spans="1:18" ht="12" customHeight="1">
      <c r="A30" s="287"/>
      <c r="B30" s="289" t="s">
        <v>594</v>
      </c>
      <c r="C30" s="1856">
        <v>257106</v>
      </c>
      <c r="D30" s="1376">
        <v>256995</v>
      </c>
      <c r="E30" s="1376">
        <v>256053</v>
      </c>
      <c r="F30" s="1376">
        <v>255552</v>
      </c>
      <c r="G30" s="1376">
        <v>253133</v>
      </c>
      <c r="H30" s="1376">
        <v>246889</v>
      </c>
      <c r="I30" s="1598">
        <v>239557</v>
      </c>
      <c r="J30" s="1598">
        <v>235096</v>
      </c>
      <c r="K30" s="1598">
        <v>228541</v>
      </c>
      <c r="L30" s="1580"/>
      <c r="M30" s="1411"/>
      <c r="N30" s="2024"/>
      <c r="O30" s="1404">
        <v>256430</v>
      </c>
      <c r="P30" s="305">
        <v>243703</v>
      </c>
      <c r="Q30" s="305">
        <v>219967</v>
      </c>
      <c r="R30" s="302"/>
    </row>
    <row r="31" spans="1:18" ht="11.1" customHeight="1">
      <c r="A31" s="306"/>
      <c r="B31" s="289" t="s">
        <v>536</v>
      </c>
      <c r="C31" s="1856">
        <v>166911</v>
      </c>
      <c r="D31" s="1376">
        <v>165730</v>
      </c>
      <c r="E31" s="1376">
        <v>166840</v>
      </c>
      <c r="F31" s="1376">
        <v>167335</v>
      </c>
      <c r="G31" s="1376">
        <v>164290</v>
      </c>
      <c r="H31" s="1376">
        <v>163756</v>
      </c>
      <c r="I31" s="1598">
        <v>162448</v>
      </c>
      <c r="J31" s="1598">
        <v>161105</v>
      </c>
      <c r="K31" s="1598">
        <v>156343</v>
      </c>
      <c r="L31" s="1580"/>
      <c r="M31" s="1411"/>
      <c r="N31" s="2025"/>
      <c r="O31" s="1397">
        <v>166703</v>
      </c>
      <c r="P31" s="62">
        <v>162904</v>
      </c>
      <c r="Q31" s="62">
        <v>152499</v>
      </c>
      <c r="R31" s="304"/>
    </row>
    <row r="32" spans="1:18" ht="12" customHeight="1">
      <c r="A32" s="282"/>
      <c r="B32" s="289" t="s">
        <v>593</v>
      </c>
      <c r="C32" s="2026">
        <v>3829</v>
      </c>
      <c r="D32" s="1606">
        <v>3789</v>
      </c>
      <c r="E32" s="1606">
        <v>3742</v>
      </c>
      <c r="F32" s="1606">
        <v>3741</v>
      </c>
      <c r="G32" s="1606">
        <v>3758</v>
      </c>
      <c r="H32" s="1606">
        <v>3598</v>
      </c>
      <c r="I32" s="1605">
        <v>3754</v>
      </c>
      <c r="J32" s="1605">
        <v>3911</v>
      </c>
      <c r="K32" s="1605">
        <v>3809</v>
      </c>
      <c r="L32" s="1935"/>
      <c r="M32" s="1411"/>
      <c r="N32" s="2027"/>
      <c r="O32" s="1400">
        <v>3775</v>
      </c>
      <c r="P32" s="308">
        <v>3752</v>
      </c>
      <c r="Q32" s="308">
        <v>3667</v>
      </c>
      <c r="R32" s="309"/>
    </row>
    <row r="33" spans="1:18" ht="8.25" customHeight="1">
      <c r="A33" s="269"/>
      <c r="B33" s="269"/>
      <c r="C33" s="2028"/>
      <c r="D33" s="1700"/>
      <c r="E33" s="1700"/>
      <c r="F33" s="1700"/>
      <c r="G33" s="2029"/>
      <c r="H33" s="2029"/>
      <c r="I33" s="2029"/>
      <c r="J33" s="2029"/>
      <c r="K33" s="2029"/>
      <c r="L33" s="2029"/>
      <c r="M33" s="2029"/>
      <c r="N33" s="2029"/>
      <c r="O33" s="2030"/>
      <c r="P33" s="310"/>
      <c r="Q33" s="310"/>
      <c r="R33" s="311"/>
    </row>
    <row r="34" spans="1:18" ht="11.1" customHeight="1">
      <c r="A34" s="2407" t="s">
        <v>521</v>
      </c>
      <c r="B34" s="2407"/>
      <c r="C34" s="2031"/>
      <c r="D34" s="1704"/>
      <c r="E34" s="1704"/>
      <c r="F34" s="1704"/>
      <c r="G34" s="2032"/>
      <c r="H34" s="2032"/>
      <c r="I34" s="2032"/>
      <c r="J34" s="2032"/>
      <c r="K34" s="2032"/>
      <c r="L34" s="2033"/>
      <c r="M34" s="2029"/>
      <c r="N34" s="2034"/>
      <c r="O34" s="2035"/>
      <c r="P34" s="312"/>
      <c r="Q34" s="312"/>
      <c r="R34" s="314"/>
    </row>
    <row r="35" spans="1:18" ht="12.75" customHeight="1">
      <c r="A35" s="287"/>
      <c r="B35" s="289" t="s">
        <v>592</v>
      </c>
      <c r="C35" s="2036">
        <v>2.4500000000000001E-2</v>
      </c>
      <c r="D35" s="1705">
        <v>2.4299999999999999E-2</v>
      </c>
      <c r="E35" s="1705">
        <v>2.3800000000000002E-2</v>
      </c>
      <c r="F35" s="1705">
        <v>2.35E-2</v>
      </c>
      <c r="G35" s="1705">
        <v>2.3599999999999999E-2</v>
      </c>
      <c r="H35" s="1705">
        <v>2.3599999999999999E-2</v>
      </c>
      <c r="I35" s="1705">
        <v>2.35E-2</v>
      </c>
      <c r="J35" s="2037">
        <v>2.3800000000000002E-2</v>
      </c>
      <c r="K35" s="2037">
        <v>2.4500000000000001E-2</v>
      </c>
      <c r="L35" s="2038"/>
      <c r="M35" s="2029"/>
      <c r="N35" s="2039"/>
      <c r="O35" s="2040">
        <v>2.41E-2</v>
      </c>
      <c r="P35" s="1276">
        <v>2.3599999999999999E-2</v>
      </c>
      <c r="Q35" s="1276">
        <v>2.4899999999999999E-2</v>
      </c>
      <c r="R35" s="315"/>
    </row>
    <row r="36" spans="1:18" ht="11.1" customHeight="1">
      <c r="A36" s="287"/>
      <c r="B36" s="289" t="s">
        <v>537</v>
      </c>
      <c r="C36" s="2041">
        <v>0.5</v>
      </c>
      <c r="D36" s="1706">
        <v>0.50800000000000001</v>
      </c>
      <c r="E36" s="1706">
        <v>0.52300000000000002</v>
      </c>
      <c r="F36" s="1706">
        <v>0.51300000000000001</v>
      </c>
      <c r="G36" s="1706">
        <v>0.55500000000000005</v>
      </c>
      <c r="H36" s="1706">
        <v>0.53200000000000003</v>
      </c>
      <c r="I36" s="1706">
        <v>0.54700000000000004</v>
      </c>
      <c r="J36" s="1732">
        <v>0.45200000000000001</v>
      </c>
      <c r="K36" s="1732">
        <v>0.52700000000000002</v>
      </c>
      <c r="L36" s="1583"/>
      <c r="M36" s="1947"/>
      <c r="N36" s="2042"/>
      <c r="O36" s="2043">
        <v>0.51100000000000001</v>
      </c>
      <c r="P36" s="1278">
        <v>0.51900000000000002</v>
      </c>
      <c r="Q36" s="1278">
        <v>0.53100000000000003</v>
      </c>
      <c r="R36" s="316"/>
    </row>
    <row r="37" spans="1:18" ht="12" customHeight="1">
      <c r="A37" s="282"/>
      <c r="B37" s="289" t="s">
        <v>591</v>
      </c>
      <c r="C37" s="2041">
        <v>0.68899999999999995</v>
      </c>
      <c r="D37" s="1706">
        <v>0.66700000000000004</v>
      </c>
      <c r="E37" s="1706">
        <v>0.63600000000000001</v>
      </c>
      <c r="F37" s="1706">
        <v>0.69299999999999995</v>
      </c>
      <c r="G37" s="1706">
        <v>0.57799999999999996</v>
      </c>
      <c r="H37" s="1706">
        <v>0.61699999999999999</v>
      </c>
      <c r="I37" s="1706">
        <v>0.54800000000000004</v>
      </c>
      <c r="J37" s="2044">
        <v>0.81499999999999995</v>
      </c>
      <c r="K37" s="2044">
        <v>0.58199999999999996</v>
      </c>
      <c r="L37" s="1583"/>
      <c r="M37" s="2045"/>
      <c r="N37" s="2046"/>
      <c r="O37" s="2047">
        <v>0.67200000000000004</v>
      </c>
      <c r="P37" s="1279">
        <v>0.64300000000000002</v>
      </c>
      <c r="Q37" s="1279">
        <v>0.58699999999999997</v>
      </c>
      <c r="R37" s="316"/>
    </row>
    <row r="38" spans="1:18" ht="11.1" customHeight="1">
      <c r="A38" s="282"/>
      <c r="B38" s="289" t="s">
        <v>520</v>
      </c>
      <c r="C38" s="1856">
        <f>C17</f>
        <v>668</v>
      </c>
      <c r="D38" s="1376">
        <f>D17</f>
        <v>639</v>
      </c>
      <c r="E38" s="1376">
        <f>E17</f>
        <v>584</v>
      </c>
      <c r="F38" s="1376">
        <f t="shared" ref="F38:K38" si="9">F17</f>
        <v>656</v>
      </c>
      <c r="G38" s="1376">
        <f t="shared" si="9"/>
        <v>551</v>
      </c>
      <c r="H38" s="1376">
        <f t="shared" si="9"/>
        <v>561</v>
      </c>
      <c r="I38" s="1376">
        <f t="shared" si="9"/>
        <v>503</v>
      </c>
      <c r="J38" s="1376">
        <f t="shared" si="9"/>
        <v>805</v>
      </c>
      <c r="K38" s="1376">
        <f t="shared" si="9"/>
        <v>559</v>
      </c>
      <c r="L38" s="1580"/>
      <c r="M38" s="2048"/>
      <c r="N38" s="1599"/>
      <c r="O38" s="1397">
        <f>O17</f>
        <v>2547</v>
      </c>
      <c r="P38" s="62">
        <f t="shared" ref="P38:Q38" si="10">P17</f>
        <v>2420</v>
      </c>
      <c r="Q38" s="62">
        <f t="shared" si="10"/>
        <v>2160</v>
      </c>
      <c r="R38" s="317"/>
    </row>
    <row r="39" spans="1:18" ht="12" customHeight="1">
      <c r="A39" s="282"/>
      <c r="B39" s="289" t="s">
        <v>590</v>
      </c>
      <c r="C39" s="2026">
        <v>-95</v>
      </c>
      <c r="D39" s="1606">
        <v>-94</v>
      </c>
      <c r="E39" s="1606">
        <v>-90</v>
      </c>
      <c r="F39" s="1606">
        <v>-93</v>
      </c>
      <c r="G39" s="1581">
        <v>-93</v>
      </c>
      <c r="H39" s="1581">
        <v>-89</v>
      </c>
      <c r="I39" s="1581">
        <v>-89</v>
      </c>
      <c r="J39" s="1581">
        <v>-96</v>
      </c>
      <c r="K39" s="1581">
        <v>-94</v>
      </c>
      <c r="L39" s="2049"/>
      <c r="M39" s="2048"/>
      <c r="N39" s="1597"/>
      <c r="O39" s="1403">
        <f>SUM(C39:F39)</f>
        <v>-372</v>
      </c>
      <c r="P39" s="77">
        <v>-367</v>
      </c>
      <c r="Q39" s="77">
        <v>-359</v>
      </c>
      <c r="R39" s="317"/>
    </row>
    <row r="40" spans="1:18" ht="12" customHeight="1">
      <c r="A40" s="282"/>
      <c r="B40" s="289" t="s">
        <v>589</v>
      </c>
      <c r="C40" s="1870">
        <f>SUM(C38:C39)</f>
        <v>573</v>
      </c>
      <c r="D40" s="1591">
        <f>SUM(D38:D39)</f>
        <v>545</v>
      </c>
      <c r="E40" s="1591">
        <f>SUM(E38:E39)</f>
        <v>494</v>
      </c>
      <c r="F40" s="1591">
        <f t="shared" ref="F40:K40" si="11">SUM(F38:F39)</f>
        <v>563</v>
      </c>
      <c r="G40" s="1591">
        <f t="shared" si="11"/>
        <v>458</v>
      </c>
      <c r="H40" s="1591">
        <f t="shared" si="11"/>
        <v>472</v>
      </c>
      <c r="I40" s="1591">
        <f t="shared" si="11"/>
        <v>414</v>
      </c>
      <c r="J40" s="1591">
        <f t="shared" si="11"/>
        <v>709</v>
      </c>
      <c r="K40" s="1591">
        <f t="shared" si="11"/>
        <v>465</v>
      </c>
      <c r="L40" s="1592"/>
      <c r="M40" s="1581"/>
      <c r="N40" s="1593"/>
      <c r="O40" s="1398">
        <f>SUM(O38:O39)</f>
        <v>2175</v>
      </c>
      <c r="P40" s="72">
        <f t="shared" ref="P40:Q40" si="12">SUM(P38:P39)</f>
        <v>2053</v>
      </c>
      <c r="Q40" s="72">
        <f t="shared" si="12"/>
        <v>1801</v>
      </c>
      <c r="R40" s="79"/>
    </row>
    <row r="41" spans="1:18" ht="5.25" customHeight="1">
      <c r="A41" s="269"/>
      <c r="B41" s="269"/>
      <c r="C41" s="1403"/>
      <c r="D41" s="1581"/>
      <c r="E41" s="1581"/>
      <c r="F41" s="1581"/>
      <c r="G41" s="1581"/>
      <c r="H41" s="1581"/>
      <c r="I41" s="1581"/>
      <c r="J41" s="1581"/>
      <c r="K41" s="1581"/>
      <c r="L41" s="1581"/>
      <c r="M41" s="1581"/>
      <c r="N41" s="1581"/>
      <c r="O41" s="1403"/>
      <c r="P41" s="108"/>
      <c r="Q41" s="108"/>
      <c r="R41" s="311"/>
    </row>
    <row r="42" spans="1:18" ht="11.1" customHeight="1">
      <c r="A42" s="2407" t="s">
        <v>220</v>
      </c>
      <c r="B42" s="2407"/>
      <c r="C42" s="2050"/>
      <c r="D42" s="1595"/>
      <c r="E42" s="1595"/>
      <c r="F42" s="1595"/>
      <c r="G42" s="1595"/>
      <c r="H42" s="1595"/>
      <c r="I42" s="1595"/>
      <c r="J42" s="1595"/>
      <c r="K42" s="1595"/>
      <c r="L42" s="1601"/>
      <c r="M42" s="1581"/>
      <c r="N42" s="1596"/>
      <c r="O42" s="1399"/>
      <c r="P42" s="321"/>
      <c r="Q42" s="321"/>
      <c r="R42" s="314"/>
    </row>
    <row r="43" spans="1:18" ht="11.1" customHeight="1">
      <c r="A43" s="287"/>
      <c r="B43" s="289" t="s">
        <v>98</v>
      </c>
      <c r="C43" s="1856">
        <v>1049</v>
      </c>
      <c r="D43" s="1376">
        <v>1056</v>
      </c>
      <c r="E43" s="1376">
        <v>1067</v>
      </c>
      <c r="F43" s="1376">
        <v>1076</v>
      </c>
      <c r="G43" s="1376">
        <v>1076</v>
      </c>
      <c r="H43" s="1376">
        <v>1088</v>
      </c>
      <c r="I43" s="1376">
        <v>1096</v>
      </c>
      <c r="J43" s="1376">
        <v>1105</v>
      </c>
      <c r="K43" s="1376">
        <v>1108</v>
      </c>
      <c r="L43" s="1580"/>
      <c r="M43" s="1581"/>
      <c r="N43" s="1582"/>
      <c r="O43" s="1397">
        <f>C43</f>
        <v>1049</v>
      </c>
      <c r="P43" s="228">
        <v>1076</v>
      </c>
      <c r="Q43" s="228">
        <v>1108</v>
      </c>
      <c r="R43" s="230"/>
    </row>
    <row r="44" spans="1:18" ht="11.1" customHeight="1">
      <c r="A44" s="282"/>
      <c r="B44" s="325" t="s">
        <v>99</v>
      </c>
      <c r="C44" s="1856">
        <v>3063</v>
      </c>
      <c r="D44" s="1376">
        <v>3045</v>
      </c>
      <c r="E44" s="1376">
        <v>3361</v>
      </c>
      <c r="F44" s="1376">
        <v>3794</v>
      </c>
      <c r="G44" s="1598">
        <v>3880</v>
      </c>
      <c r="H44" s="1598">
        <v>3882</v>
      </c>
      <c r="I44" s="1598">
        <v>3924</v>
      </c>
      <c r="J44" s="1598">
        <v>3923</v>
      </c>
      <c r="K44" s="1598">
        <v>3931</v>
      </c>
      <c r="L44" s="1580"/>
      <c r="M44" s="1581"/>
      <c r="N44" s="1599"/>
      <c r="O44" s="1404">
        <f>C44</f>
        <v>3063</v>
      </c>
      <c r="P44" s="305">
        <v>3880</v>
      </c>
      <c r="Q44" s="305">
        <v>3931</v>
      </c>
      <c r="R44" s="230"/>
    </row>
    <row r="45" spans="1:18" ht="11.1" customHeight="1">
      <c r="A45" s="282"/>
      <c r="B45" s="325" t="s">
        <v>455</v>
      </c>
      <c r="C45" s="1856">
        <v>36566</v>
      </c>
      <c r="D45" s="1376">
        <v>37884</v>
      </c>
      <c r="E45" s="1376">
        <v>36153</v>
      </c>
      <c r="F45" s="1376">
        <v>36484</v>
      </c>
      <c r="G45" s="1598">
        <v>34225</v>
      </c>
      <c r="H45" s="1598">
        <v>32367</v>
      </c>
      <c r="I45" s="1598">
        <v>32529</v>
      </c>
      <c r="J45" s="1598">
        <v>31209</v>
      </c>
      <c r="K45" s="1598">
        <v>29702</v>
      </c>
      <c r="L45" s="1580"/>
      <c r="M45" s="1581"/>
      <c r="N45" s="1599"/>
      <c r="O45" s="1404">
        <f>C45</f>
        <v>36566</v>
      </c>
      <c r="P45" s="236">
        <v>34225</v>
      </c>
      <c r="Q45" s="236">
        <v>29702</v>
      </c>
      <c r="R45" s="230"/>
    </row>
    <row r="46" spans="1:18" ht="11.1" customHeight="1">
      <c r="A46" s="282"/>
      <c r="B46" s="325" t="s">
        <v>219</v>
      </c>
      <c r="C46" s="2004">
        <v>14086</v>
      </c>
      <c r="D46" s="1605">
        <v>14425</v>
      </c>
      <c r="E46" s="1605">
        <v>14593</v>
      </c>
      <c r="F46" s="1605">
        <v>14773</v>
      </c>
      <c r="G46" s="1605">
        <v>14709</v>
      </c>
      <c r="H46" s="1605">
        <v>15127</v>
      </c>
      <c r="I46" s="1605">
        <v>15374</v>
      </c>
      <c r="J46" s="1605">
        <v>15568</v>
      </c>
      <c r="K46" s="1605">
        <v>15501</v>
      </c>
      <c r="L46" s="1922"/>
      <c r="M46" s="1581"/>
      <c r="N46" s="2006"/>
      <c r="O46" s="1400">
        <f>C46</f>
        <v>14086</v>
      </c>
      <c r="P46" s="308">
        <v>14709</v>
      </c>
      <c r="Q46" s="308">
        <v>15501</v>
      </c>
      <c r="R46" s="286"/>
    </row>
    <row r="47" spans="1:18" ht="4.5" customHeight="1">
      <c r="A47" s="327"/>
      <c r="B47" s="327"/>
      <c r="C47" s="328"/>
      <c r="D47" s="328"/>
      <c r="E47" s="328"/>
      <c r="F47" s="328"/>
      <c r="G47" s="328"/>
      <c r="H47" s="328"/>
      <c r="I47" s="328"/>
      <c r="J47" s="328"/>
      <c r="K47" s="328"/>
      <c r="L47" s="328"/>
      <c r="M47" s="328"/>
      <c r="N47" s="328"/>
      <c r="O47" s="328"/>
      <c r="P47" s="328"/>
      <c r="Q47" s="328"/>
      <c r="R47" s="328"/>
    </row>
    <row r="48" spans="1:18" s="329" customFormat="1" ht="28.5" customHeight="1">
      <c r="A48" s="330">
        <v>1</v>
      </c>
      <c r="B48" s="2449" t="s">
        <v>929</v>
      </c>
      <c r="C48" s="2449"/>
      <c r="D48" s="2449"/>
      <c r="E48" s="2449"/>
      <c r="F48" s="2449"/>
      <c r="G48" s="2449"/>
      <c r="H48" s="2449"/>
      <c r="I48" s="2449"/>
      <c r="J48" s="2449"/>
      <c r="K48" s="2449"/>
      <c r="L48" s="2449"/>
      <c r="M48" s="2449"/>
      <c r="N48" s="2449"/>
      <c r="O48" s="2449"/>
      <c r="P48" s="2449"/>
      <c r="Q48" s="2449"/>
      <c r="R48" s="2449"/>
    </row>
    <row r="49" spans="1:18" s="329" customFormat="1" ht="10.5" customHeight="1">
      <c r="A49" s="330">
        <v>2</v>
      </c>
      <c r="B49" s="2404" t="s">
        <v>538</v>
      </c>
      <c r="C49" s="2404"/>
      <c r="D49" s="2404"/>
      <c r="E49" s="2404"/>
      <c r="F49" s="2404"/>
      <c r="G49" s="2404"/>
      <c r="H49" s="2404"/>
      <c r="I49" s="2404"/>
      <c r="J49" s="2404"/>
      <c r="K49" s="2404"/>
      <c r="L49" s="2404"/>
      <c r="M49" s="2404"/>
      <c r="N49" s="2404"/>
      <c r="O49" s="2404"/>
      <c r="P49" s="2404"/>
      <c r="Q49" s="2404"/>
      <c r="R49" s="2404"/>
    </row>
    <row r="50" spans="1:18" s="329" customFormat="1" ht="11.1" customHeight="1">
      <c r="A50" s="330">
        <v>3</v>
      </c>
      <c r="B50" s="2404" t="s">
        <v>102</v>
      </c>
      <c r="C50" s="2404"/>
      <c r="D50" s="2404"/>
      <c r="E50" s="2404"/>
      <c r="F50" s="2404"/>
      <c r="G50" s="2404"/>
      <c r="H50" s="2404"/>
      <c r="I50" s="2404"/>
      <c r="J50" s="2404"/>
      <c r="K50" s="2404"/>
      <c r="L50" s="2404"/>
      <c r="M50" s="2404"/>
      <c r="N50" s="2404"/>
      <c r="O50" s="2404"/>
      <c r="P50" s="2404"/>
      <c r="Q50" s="2404"/>
      <c r="R50" s="2404"/>
    </row>
    <row r="51" spans="1:18" s="329" customFormat="1" ht="11.1" customHeight="1">
      <c r="A51" s="331">
        <v>4</v>
      </c>
      <c r="B51" s="2450" t="s">
        <v>539</v>
      </c>
      <c r="C51" s="2450"/>
      <c r="D51" s="2450"/>
      <c r="E51" s="2450"/>
      <c r="F51" s="2450"/>
      <c r="G51" s="2450"/>
      <c r="H51" s="2450"/>
      <c r="I51" s="2450"/>
      <c r="J51" s="2450"/>
      <c r="K51" s="2450"/>
      <c r="L51" s="2450"/>
      <c r="M51" s="2450"/>
      <c r="N51" s="2450"/>
      <c r="O51" s="2450"/>
      <c r="P51" s="2450"/>
      <c r="Q51" s="2450"/>
      <c r="R51" s="2450"/>
    </row>
    <row r="52" spans="1:18" s="329" customFormat="1" ht="11.1" customHeight="1">
      <c r="A52" s="331">
        <v>5</v>
      </c>
      <c r="B52" s="2450" t="s">
        <v>218</v>
      </c>
      <c r="C52" s="2450"/>
      <c r="D52" s="2450"/>
      <c r="E52" s="2450"/>
      <c r="F52" s="2450"/>
      <c r="G52" s="2450"/>
      <c r="H52" s="2450"/>
      <c r="I52" s="2450"/>
      <c r="J52" s="2450"/>
      <c r="K52" s="2450"/>
      <c r="L52" s="2450"/>
      <c r="M52" s="2450"/>
      <c r="N52" s="2450"/>
      <c r="O52" s="2450"/>
      <c r="P52" s="2450"/>
      <c r="Q52" s="2450"/>
      <c r="R52" s="2450"/>
    </row>
  </sheetData>
  <mergeCells count="14">
    <mergeCell ref="B50:R50"/>
    <mergeCell ref="B49:R49"/>
    <mergeCell ref="B48:R48"/>
    <mergeCell ref="B51:R51"/>
    <mergeCell ref="B52:R52"/>
    <mergeCell ref="A1:R1"/>
    <mergeCell ref="A3:B3"/>
    <mergeCell ref="A6:B6"/>
    <mergeCell ref="A16:B16"/>
    <mergeCell ref="A42:B42"/>
    <mergeCell ref="A17:B17"/>
    <mergeCell ref="A19:B19"/>
    <mergeCell ref="A25:B25"/>
    <mergeCell ref="A34:B34"/>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1"/>
  <sheetViews>
    <sheetView zoomScaleNormal="100" workbookViewId="0">
      <selection activeCell="A9" sqref="A9:H9"/>
    </sheetView>
  </sheetViews>
  <sheetFormatPr defaultColWidth="9.140625" defaultRowHeight="12.75"/>
  <cols>
    <col min="1" max="1" width="2.42578125" style="406" customWidth="1"/>
    <col min="2" max="2" width="2.140625" style="406" customWidth="1"/>
    <col min="3" max="3" width="45" style="406" customWidth="1"/>
    <col min="4" max="4" width="7.85546875" style="406" customWidth="1"/>
    <col min="5" max="5" width="6.5703125" style="407" bestFit="1" customWidth="1"/>
    <col min="6" max="6" width="6.5703125" style="408" bestFit="1" customWidth="1"/>
    <col min="7" max="12" width="6.5703125" style="409" bestFit="1" customWidth="1"/>
    <col min="13" max="13" width="1.28515625" style="409" customWidth="1"/>
    <col min="14" max="14" width="2.140625" style="409" customWidth="1"/>
    <col min="15" max="15" width="1.28515625" style="410" customWidth="1"/>
    <col min="16" max="16" width="7.28515625" style="409" customWidth="1"/>
    <col min="17" max="17" width="6.42578125" style="409" customWidth="1"/>
    <col min="18" max="18" width="6.5703125" style="409" bestFit="1" customWidth="1"/>
    <col min="19" max="19" width="1.28515625" style="409" customWidth="1"/>
    <col min="20" max="20" width="9.140625" style="411" customWidth="1"/>
    <col min="21" max="21" width="9.140625" style="409" customWidth="1"/>
    <col min="22" max="22" width="9.140625" style="412" customWidth="1"/>
    <col min="23" max="23" width="9.140625" style="409" customWidth="1"/>
    <col min="24" max="16384" width="9.140625" style="409"/>
  </cols>
  <sheetData>
    <row r="1" spans="1:19" ht="15.75" customHeight="1">
      <c r="A1" s="2372" t="s">
        <v>103</v>
      </c>
      <c r="B1" s="2372"/>
      <c r="C1" s="2372"/>
      <c r="D1" s="2372"/>
      <c r="E1" s="2372"/>
      <c r="F1" s="2372"/>
      <c r="G1" s="2372"/>
      <c r="H1" s="2372"/>
      <c r="I1" s="2372"/>
      <c r="J1" s="2372"/>
      <c r="K1" s="2372"/>
      <c r="L1" s="2372"/>
      <c r="M1" s="2372"/>
      <c r="N1" s="2372"/>
      <c r="O1" s="2372"/>
      <c r="P1" s="2372"/>
      <c r="Q1" s="2372"/>
      <c r="R1" s="2372"/>
      <c r="S1" s="2372"/>
    </row>
    <row r="2" spans="1:19" s="339" customFormat="1" ht="7.5" customHeight="1">
      <c r="A2" s="2375"/>
      <c r="B2" s="2375"/>
      <c r="C2" s="2375"/>
      <c r="D2" s="2375"/>
      <c r="E2" s="2375"/>
      <c r="F2" s="2375"/>
      <c r="G2" s="2375"/>
      <c r="H2" s="2375"/>
      <c r="I2" s="2375"/>
      <c r="J2" s="2375"/>
      <c r="K2" s="2375"/>
      <c r="L2" s="2375"/>
      <c r="M2" s="2375"/>
      <c r="N2" s="2375"/>
      <c r="O2" s="2375"/>
      <c r="P2" s="2375"/>
      <c r="Q2" s="2375"/>
      <c r="R2" s="2375"/>
      <c r="S2" s="2375"/>
    </row>
    <row r="3" spans="1:19" s="340" customFormat="1" ht="9" customHeight="1">
      <c r="A3" s="2340" t="s">
        <v>505</v>
      </c>
      <c r="B3" s="2340"/>
      <c r="C3" s="2340"/>
      <c r="D3" s="342"/>
      <c r="E3" s="343"/>
      <c r="F3" s="343"/>
      <c r="G3" s="343"/>
      <c r="H3" s="343"/>
      <c r="I3" s="343"/>
      <c r="J3" s="343"/>
      <c r="K3" s="343"/>
      <c r="L3" s="343"/>
      <c r="M3" s="344"/>
      <c r="N3" s="345"/>
      <c r="O3" s="342"/>
      <c r="P3" s="1324" t="s">
        <v>713</v>
      </c>
      <c r="Q3" s="138" t="s">
        <v>22</v>
      </c>
      <c r="R3" s="138" t="s">
        <v>23</v>
      </c>
      <c r="S3" s="346"/>
    </row>
    <row r="4" spans="1:19" s="340" customFormat="1" ht="9" customHeight="1">
      <c r="A4" s="140"/>
      <c r="B4" s="140"/>
      <c r="C4" s="140"/>
      <c r="D4" s="1466" t="s">
        <v>835</v>
      </c>
      <c r="E4" s="143" t="s">
        <v>799</v>
      </c>
      <c r="F4" s="143" t="s">
        <v>706</v>
      </c>
      <c r="G4" s="143" t="s">
        <v>236</v>
      </c>
      <c r="H4" s="143" t="s">
        <v>506</v>
      </c>
      <c r="I4" s="143" t="s">
        <v>507</v>
      </c>
      <c r="J4" s="143" t="s">
        <v>508</v>
      </c>
      <c r="K4" s="143" t="s">
        <v>509</v>
      </c>
      <c r="L4" s="143" t="s">
        <v>510</v>
      </c>
      <c r="M4" s="347"/>
      <c r="N4" s="348"/>
      <c r="O4" s="349"/>
      <c r="P4" s="1325" t="s">
        <v>24</v>
      </c>
      <c r="Q4" s="143" t="s">
        <v>24</v>
      </c>
      <c r="R4" s="143" t="s">
        <v>24</v>
      </c>
      <c r="S4" s="147"/>
    </row>
    <row r="5" spans="1:19" s="340" customFormat="1" ht="7.5" customHeight="1">
      <c r="A5" s="173"/>
      <c r="B5" s="173"/>
      <c r="C5" s="173"/>
      <c r="D5" s="1714"/>
      <c r="E5" s="350"/>
      <c r="F5" s="350"/>
      <c r="G5" s="350"/>
      <c r="H5" s="350"/>
      <c r="I5" s="350"/>
      <c r="J5" s="350"/>
      <c r="K5" s="350"/>
      <c r="L5" s="350"/>
      <c r="M5" s="351"/>
      <c r="N5" s="352"/>
      <c r="O5" s="350"/>
      <c r="P5" s="1337"/>
      <c r="Q5" s="350"/>
      <c r="R5" s="350"/>
      <c r="S5" s="353"/>
    </row>
    <row r="6" spans="1:19" s="340" customFormat="1" ht="9" customHeight="1">
      <c r="A6" s="2335" t="s">
        <v>529</v>
      </c>
      <c r="B6" s="2335"/>
      <c r="C6" s="2335"/>
      <c r="D6" s="1715"/>
      <c r="E6" s="355"/>
      <c r="F6" s="355"/>
      <c r="G6" s="355"/>
      <c r="H6" s="355"/>
      <c r="I6" s="355"/>
      <c r="J6" s="355"/>
      <c r="K6" s="355"/>
      <c r="L6" s="355"/>
      <c r="M6" s="356"/>
      <c r="N6" s="352"/>
      <c r="O6" s="354"/>
      <c r="P6" s="1338"/>
      <c r="Q6" s="355"/>
      <c r="R6" s="355"/>
      <c r="S6" s="341"/>
    </row>
    <row r="7" spans="1:19" s="340" customFormat="1" ht="9" customHeight="1">
      <c r="A7" s="357"/>
      <c r="B7" s="2451" t="s">
        <v>540</v>
      </c>
      <c r="C7" s="2418"/>
      <c r="D7" s="1983">
        <v>386</v>
      </c>
      <c r="E7" s="1394">
        <v>389</v>
      </c>
      <c r="F7" s="1394">
        <v>359</v>
      </c>
      <c r="G7" s="1394">
        <v>354</v>
      </c>
      <c r="H7" s="1394">
        <v>348</v>
      </c>
      <c r="I7" s="1394">
        <v>333</v>
      </c>
      <c r="J7" s="1394">
        <v>320</v>
      </c>
      <c r="K7" s="1394">
        <v>323</v>
      </c>
      <c r="L7" s="1394">
        <v>312</v>
      </c>
      <c r="M7" s="1560"/>
      <c r="N7" s="1393"/>
      <c r="O7" s="1495"/>
      <c r="P7" s="1984">
        <f>SUM(D7:G7)</f>
        <v>1488</v>
      </c>
      <c r="Q7" s="187">
        <v>1324</v>
      </c>
      <c r="R7" s="187">
        <v>1211</v>
      </c>
      <c r="S7" s="160"/>
    </row>
    <row r="8" spans="1:19" s="340" customFormat="1" ht="9" customHeight="1">
      <c r="A8" s="358"/>
      <c r="B8" s="2451" t="s">
        <v>541</v>
      </c>
      <c r="C8" s="2418"/>
      <c r="D8" s="1992">
        <v>600</v>
      </c>
      <c r="E8" s="1396">
        <v>599</v>
      </c>
      <c r="F8" s="1396">
        <v>578</v>
      </c>
      <c r="G8" s="1396">
        <v>600</v>
      </c>
      <c r="H8" s="1396">
        <v>574</v>
      </c>
      <c r="I8" s="1396">
        <v>570</v>
      </c>
      <c r="J8" s="1396">
        <v>566</v>
      </c>
      <c r="K8" s="1396">
        <v>556</v>
      </c>
      <c r="L8" s="1396">
        <v>534</v>
      </c>
      <c r="M8" s="1564"/>
      <c r="N8" s="1393"/>
      <c r="O8" s="1498"/>
      <c r="P8" s="1993">
        <f>SUM(D8:G8)</f>
        <v>2377</v>
      </c>
      <c r="Q8" s="362">
        <v>2266</v>
      </c>
      <c r="R8" s="362">
        <v>2061</v>
      </c>
      <c r="S8" s="781"/>
    </row>
    <row r="9" spans="1:19" s="340" customFormat="1" ht="9" customHeight="1">
      <c r="A9" s="358"/>
      <c r="B9" s="2418" t="s">
        <v>542</v>
      </c>
      <c r="C9" s="2418"/>
      <c r="D9" s="1983">
        <f>SUM(D7:D8)</f>
        <v>986</v>
      </c>
      <c r="E9" s="1394">
        <f>SUM(E7:E8)</f>
        <v>988</v>
      </c>
      <c r="F9" s="1394">
        <f>SUM(F7:F8)</f>
        <v>937</v>
      </c>
      <c r="G9" s="1394">
        <f>SUM(G7:G8)</f>
        <v>954</v>
      </c>
      <c r="H9" s="1394">
        <f t="shared" ref="H9" si="0">SUM(H7:H8)</f>
        <v>922</v>
      </c>
      <c r="I9" s="1394">
        <f t="shared" ref="I9" si="1">SUM(I7:I8)</f>
        <v>903</v>
      </c>
      <c r="J9" s="1394">
        <f t="shared" ref="J9" si="2">SUM(J7:J8)</f>
        <v>886</v>
      </c>
      <c r="K9" s="1394">
        <f t="shared" ref="K9" si="3">SUM(K7:K8)</f>
        <v>879</v>
      </c>
      <c r="L9" s="1394">
        <f t="shared" ref="L9" si="4">SUM(L7:L8)</f>
        <v>846</v>
      </c>
      <c r="M9" s="1560"/>
      <c r="N9" s="1393"/>
      <c r="O9" s="1495"/>
      <c r="P9" s="1984">
        <f>SUM(P7:P8)</f>
        <v>3865</v>
      </c>
      <c r="Q9" s="187">
        <f t="shared" ref="Q9:R9" si="5">SUM(Q7:Q8)</f>
        <v>3590</v>
      </c>
      <c r="R9" s="187">
        <f t="shared" si="5"/>
        <v>3272</v>
      </c>
      <c r="S9" s="160"/>
    </row>
    <row r="10" spans="1:19" s="340" customFormat="1" ht="10.5" customHeight="1">
      <c r="A10" s="358"/>
      <c r="B10" s="2451" t="s">
        <v>930</v>
      </c>
      <c r="C10" s="2418"/>
      <c r="D10" s="1983">
        <v>8</v>
      </c>
      <c r="E10" s="1394">
        <v>2</v>
      </c>
      <c r="F10" s="1394">
        <v>1</v>
      </c>
      <c r="G10" s="1394">
        <v>4</v>
      </c>
      <c r="H10" s="1395">
        <v>11</v>
      </c>
      <c r="I10" s="1395">
        <v>-3</v>
      </c>
      <c r="J10" s="1395">
        <v>4</v>
      </c>
      <c r="K10" s="1395">
        <v>4</v>
      </c>
      <c r="L10" s="1395">
        <v>18</v>
      </c>
      <c r="M10" s="1560"/>
      <c r="N10" s="1393"/>
      <c r="O10" s="1495"/>
      <c r="P10" s="2051">
        <f>SUM(D10:G10)</f>
        <v>15</v>
      </c>
      <c r="Q10" s="361">
        <v>16</v>
      </c>
      <c r="R10" s="361">
        <v>29</v>
      </c>
      <c r="S10" s="160"/>
    </row>
    <row r="11" spans="1:19" s="340" customFormat="1" ht="10.5" customHeight="1">
      <c r="A11" s="358"/>
      <c r="B11" s="2452" t="s">
        <v>931</v>
      </c>
      <c r="C11" s="2453"/>
      <c r="D11" s="1992">
        <v>-1</v>
      </c>
      <c r="E11" s="1396">
        <v>-6</v>
      </c>
      <c r="F11" s="1396">
        <v>0</v>
      </c>
      <c r="G11" s="1396">
        <v>-3</v>
      </c>
      <c r="H11" s="1396" t="s">
        <v>222</v>
      </c>
      <c r="I11" s="1396" t="s">
        <v>222</v>
      </c>
      <c r="J11" s="1396" t="s">
        <v>222</v>
      </c>
      <c r="K11" s="1396" t="s">
        <v>222</v>
      </c>
      <c r="L11" s="1396" t="s">
        <v>222</v>
      </c>
      <c r="M11" s="1564"/>
      <c r="N11" s="1393"/>
      <c r="O11" s="1498"/>
      <c r="P11" s="1993">
        <f>SUM(D11:G11)</f>
        <v>-10</v>
      </c>
      <c r="Q11" s="362" t="s">
        <v>222</v>
      </c>
      <c r="R11" s="362" t="s">
        <v>222</v>
      </c>
      <c r="S11" s="167"/>
    </row>
    <row r="12" spans="1:19" s="340" customFormat="1" ht="9" customHeight="1">
      <c r="A12" s="358"/>
      <c r="B12" s="2418" t="s">
        <v>543</v>
      </c>
      <c r="C12" s="2418"/>
      <c r="D12" s="1983">
        <f>SUM(D10:D11)</f>
        <v>7</v>
      </c>
      <c r="E12" s="1394">
        <f>SUM(E10:E11)</f>
        <v>-4</v>
      </c>
      <c r="F12" s="1394">
        <f>SUM(F10:F11)</f>
        <v>1</v>
      </c>
      <c r="G12" s="1394">
        <f>SUM(G10:G11)</f>
        <v>1</v>
      </c>
      <c r="H12" s="1394">
        <f t="shared" ref="H12" si="6">SUM(H10:H11)</f>
        <v>11</v>
      </c>
      <c r="I12" s="1394">
        <f t="shared" ref="I12" si="7">SUM(I10:I11)</f>
        <v>-3</v>
      </c>
      <c r="J12" s="1394">
        <f t="shared" ref="J12" si="8">SUM(J10:J11)</f>
        <v>4</v>
      </c>
      <c r="K12" s="1394">
        <f t="shared" ref="K12" si="9">SUM(K10:K11)</f>
        <v>4</v>
      </c>
      <c r="L12" s="1394">
        <f t="shared" ref="L12" si="10">SUM(L10:L11)</f>
        <v>18</v>
      </c>
      <c r="M12" s="1560"/>
      <c r="N12" s="1393"/>
      <c r="O12" s="1486"/>
      <c r="P12" s="1989">
        <f>SUM(P10:P11)</f>
        <v>5</v>
      </c>
      <c r="Q12" s="184">
        <f t="shared" ref="Q12:R12" si="11">SUM(Q10:Q11)</f>
        <v>16</v>
      </c>
      <c r="R12" s="184">
        <f t="shared" si="11"/>
        <v>29</v>
      </c>
      <c r="S12" s="160"/>
    </row>
    <row r="13" spans="1:19" s="340" customFormat="1" ht="9" customHeight="1">
      <c r="A13" s="357"/>
      <c r="B13" s="2418" t="s">
        <v>514</v>
      </c>
      <c r="C13" s="2418"/>
      <c r="D13" s="2052">
        <v>521</v>
      </c>
      <c r="E13" s="1546">
        <v>513</v>
      </c>
      <c r="F13" s="1546">
        <v>511</v>
      </c>
      <c r="G13" s="1546">
        <v>523</v>
      </c>
      <c r="H13" s="1546">
        <v>520</v>
      </c>
      <c r="I13" s="1546">
        <v>508</v>
      </c>
      <c r="J13" s="1546">
        <v>495</v>
      </c>
      <c r="K13" s="1546">
        <v>498</v>
      </c>
      <c r="L13" s="1546">
        <v>481</v>
      </c>
      <c r="M13" s="1564"/>
      <c r="N13" s="1393"/>
      <c r="O13" s="2053"/>
      <c r="P13" s="2054">
        <f>SUM(D13:G13)</f>
        <v>2068</v>
      </c>
      <c r="Q13" s="364">
        <v>2021</v>
      </c>
      <c r="R13" s="364">
        <v>1890</v>
      </c>
      <c r="S13" s="167"/>
    </row>
    <row r="14" spans="1:19" s="340" customFormat="1" ht="9" customHeight="1">
      <c r="A14" s="365"/>
      <c r="B14" s="2418" t="s">
        <v>515</v>
      </c>
      <c r="C14" s="2418"/>
      <c r="D14" s="1983">
        <f>D9-D12-D13</f>
        <v>458</v>
      </c>
      <c r="E14" s="1394">
        <f>E9-E12-E13</f>
        <v>479</v>
      </c>
      <c r="F14" s="1394">
        <f>F9-F12-F13</f>
        <v>425</v>
      </c>
      <c r="G14" s="1394">
        <f>G9-G12-G13</f>
        <v>430</v>
      </c>
      <c r="H14" s="1394">
        <f t="shared" ref="H14" si="12">H9-H12-H13</f>
        <v>391</v>
      </c>
      <c r="I14" s="1394">
        <f t="shared" ref="I14" si="13">I9-I12-I13</f>
        <v>398</v>
      </c>
      <c r="J14" s="1394">
        <f t="shared" ref="J14" si="14">J9-J12-J13</f>
        <v>387</v>
      </c>
      <c r="K14" s="1394">
        <f t="shared" ref="K14" si="15">K9-K12-K13</f>
        <v>377</v>
      </c>
      <c r="L14" s="1394">
        <f t="shared" ref="L14" si="16">L9-L12-L13</f>
        <v>347</v>
      </c>
      <c r="M14" s="1560"/>
      <c r="N14" s="1393"/>
      <c r="O14" s="1495"/>
      <c r="P14" s="1984">
        <f>P9-P12-P13</f>
        <v>1792</v>
      </c>
      <c r="Q14" s="187">
        <f t="shared" ref="Q14:R14" si="17">Q9-Q12-Q13</f>
        <v>1553</v>
      </c>
      <c r="R14" s="187">
        <f t="shared" si="17"/>
        <v>1353</v>
      </c>
      <c r="S14" s="160"/>
    </row>
    <row r="15" spans="1:19" s="340" customFormat="1" ht="9" customHeight="1">
      <c r="A15" s="367"/>
      <c r="B15" s="2418" t="s">
        <v>516</v>
      </c>
      <c r="C15" s="2418"/>
      <c r="D15" s="1983">
        <v>125</v>
      </c>
      <c r="E15" s="1394">
        <v>129</v>
      </c>
      <c r="F15" s="1394">
        <v>115</v>
      </c>
      <c r="G15" s="1394">
        <v>116</v>
      </c>
      <c r="H15" s="1393">
        <v>104</v>
      </c>
      <c r="I15" s="1393">
        <v>107</v>
      </c>
      <c r="J15" s="1393">
        <v>103</v>
      </c>
      <c r="K15" s="1393">
        <v>101</v>
      </c>
      <c r="L15" s="1393">
        <v>93</v>
      </c>
      <c r="M15" s="1560"/>
      <c r="N15" s="1393"/>
      <c r="O15" s="1571"/>
      <c r="P15" s="1989">
        <f>SUM(D15:G15)</f>
        <v>485</v>
      </c>
      <c r="Q15" s="184">
        <v>415</v>
      </c>
      <c r="R15" s="184">
        <v>362</v>
      </c>
      <c r="S15" s="160"/>
    </row>
    <row r="16" spans="1:19" s="340" customFormat="1" ht="9" customHeight="1">
      <c r="A16" s="2424" t="s">
        <v>84</v>
      </c>
      <c r="B16" s="2424"/>
      <c r="C16" s="2424"/>
      <c r="D16" s="1990">
        <f>D14-D15</f>
        <v>333</v>
      </c>
      <c r="E16" s="1392">
        <f>E14-E15</f>
        <v>350</v>
      </c>
      <c r="F16" s="1392">
        <f>F14-F15</f>
        <v>310</v>
      </c>
      <c r="G16" s="1392">
        <f>G14-G15</f>
        <v>314</v>
      </c>
      <c r="H16" s="1392">
        <f t="shared" ref="H16" si="18">H14-H15</f>
        <v>287</v>
      </c>
      <c r="I16" s="1392">
        <f t="shared" ref="I16" si="19">I14-I15</f>
        <v>291</v>
      </c>
      <c r="J16" s="1392">
        <f t="shared" ref="J16" si="20">J14-J15</f>
        <v>284</v>
      </c>
      <c r="K16" s="1392">
        <f t="shared" ref="K16" si="21">K14-K15</f>
        <v>276</v>
      </c>
      <c r="L16" s="1392">
        <f t="shared" ref="L16" si="22">L14-L15</f>
        <v>254</v>
      </c>
      <c r="M16" s="1563"/>
      <c r="N16" s="1393"/>
      <c r="O16" s="1505"/>
      <c r="P16" s="1991">
        <f>P14-P15</f>
        <v>1307</v>
      </c>
      <c r="Q16" s="368">
        <f t="shared" ref="Q16:R16" si="23">Q14-Q15</f>
        <v>1138</v>
      </c>
      <c r="R16" s="368">
        <f t="shared" si="23"/>
        <v>991</v>
      </c>
      <c r="S16" s="369"/>
    </row>
    <row r="17" spans="1:19" s="340" customFormat="1" ht="9" customHeight="1">
      <c r="A17" s="2430" t="s">
        <v>520</v>
      </c>
      <c r="B17" s="2430"/>
      <c r="C17" s="2430"/>
      <c r="D17" s="1983">
        <f>D16</f>
        <v>333</v>
      </c>
      <c r="E17" s="1394">
        <f>E16</f>
        <v>350</v>
      </c>
      <c r="F17" s="1394">
        <f>F16</f>
        <v>310</v>
      </c>
      <c r="G17" s="1394">
        <f>G16</f>
        <v>314</v>
      </c>
      <c r="H17" s="1394">
        <f t="shared" ref="H17" si="24">H16</f>
        <v>287</v>
      </c>
      <c r="I17" s="1394">
        <f t="shared" ref="I17" si="25">I16</f>
        <v>291</v>
      </c>
      <c r="J17" s="1394">
        <f t="shared" ref="J17" si="26">J16</f>
        <v>284</v>
      </c>
      <c r="K17" s="1394">
        <f t="shared" ref="K17" si="27">K16</f>
        <v>276</v>
      </c>
      <c r="L17" s="1394">
        <f t="shared" ref="L17" si="28">L16</f>
        <v>254</v>
      </c>
      <c r="M17" s="2055"/>
      <c r="N17" s="1393"/>
      <c r="O17" s="2056"/>
      <c r="P17" s="2057">
        <f>P16</f>
        <v>1307</v>
      </c>
      <c r="Q17" s="371">
        <f t="shared" ref="Q17:R17" si="29">Q16</f>
        <v>1138</v>
      </c>
      <c r="R17" s="371">
        <f t="shared" si="29"/>
        <v>991</v>
      </c>
      <c r="S17" s="372"/>
    </row>
    <row r="18" spans="1:19" s="340" customFormat="1" ht="9" customHeight="1">
      <c r="A18" s="173"/>
      <c r="B18" s="173"/>
      <c r="C18" s="173"/>
      <c r="D18" s="1991"/>
      <c r="E18" s="1392"/>
      <c r="F18" s="1392"/>
      <c r="G18" s="1392"/>
      <c r="H18" s="1392"/>
      <c r="I18" s="1392"/>
      <c r="J18" s="1392"/>
      <c r="K18" s="1392"/>
      <c r="L18" s="1392"/>
      <c r="M18" s="1392"/>
      <c r="N18" s="1393"/>
      <c r="O18" s="1392"/>
      <c r="P18" s="1991"/>
      <c r="Q18" s="368"/>
      <c r="R18" s="368"/>
      <c r="S18" s="374"/>
    </row>
    <row r="19" spans="1:19" s="340" customFormat="1" ht="9" customHeight="1">
      <c r="A19" s="2335" t="s">
        <v>235</v>
      </c>
      <c r="B19" s="2335"/>
      <c r="C19" s="2335"/>
      <c r="D19" s="2058"/>
      <c r="E19" s="1708"/>
      <c r="F19" s="1708"/>
      <c r="G19" s="1708"/>
      <c r="H19" s="1708"/>
      <c r="I19" s="1708"/>
      <c r="J19" s="1708"/>
      <c r="K19" s="1708"/>
      <c r="L19" s="1708"/>
      <c r="M19" s="1560"/>
      <c r="N19" s="1393"/>
      <c r="O19" s="2059"/>
      <c r="P19" s="2060"/>
      <c r="Q19" s="375"/>
      <c r="R19" s="375"/>
      <c r="S19" s="377"/>
    </row>
    <row r="20" spans="1:19" s="340" customFormat="1" ht="9" customHeight="1">
      <c r="A20" s="357"/>
      <c r="B20" s="2418" t="s">
        <v>282</v>
      </c>
      <c r="C20" s="2418"/>
      <c r="D20" s="1983">
        <v>287</v>
      </c>
      <c r="E20" s="1394">
        <v>290</v>
      </c>
      <c r="F20" s="1394">
        <v>275</v>
      </c>
      <c r="G20" s="1394">
        <v>268</v>
      </c>
      <c r="H20" s="1394">
        <v>257</v>
      </c>
      <c r="I20" s="1394">
        <v>247</v>
      </c>
      <c r="J20" s="1394">
        <v>237</v>
      </c>
      <c r="K20" s="1394">
        <v>243</v>
      </c>
      <c r="L20" s="1394">
        <v>237</v>
      </c>
      <c r="M20" s="1560"/>
      <c r="N20" s="1393"/>
      <c r="O20" s="1495"/>
      <c r="P20" s="1984">
        <f>SUM(D20:G20)</f>
        <v>1120</v>
      </c>
      <c r="Q20" s="187">
        <v>984</v>
      </c>
      <c r="R20" s="187">
        <v>930</v>
      </c>
      <c r="S20" s="160"/>
    </row>
    <row r="21" spans="1:19" s="340" customFormat="1" ht="9" customHeight="1">
      <c r="A21" s="358"/>
      <c r="B21" s="2418" t="s">
        <v>533</v>
      </c>
      <c r="C21" s="2418"/>
      <c r="D21" s="1983">
        <v>817</v>
      </c>
      <c r="E21" s="1394">
        <v>818</v>
      </c>
      <c r="F21" s="1394">
        <v>778</v>
      </c>
      <c r="G21" s="1394">
        <v>806</v>
      </c>
      <c r="H21" s="1395">
        <v>776</v>
      </c>
      <c r="I21" s="1395">
        <v>771</v>
      </c>
      <c r="J21" s="1395">
        <v>756</v>
      </c>
      <c r="K21" s="1395">
        <v>742</v>
      </c>
      <c r="L21" s="1395">
        <v>713</v>
      </c>
      <c r="M21" s="1560"/>
      <c r="N21" s="1393"/>
      <c r="O21" s="1626"/>
      <c r="P21" s="2051">
        <f>SUM(D21:G21)</f>
        <v>3219</v>
      </c>
      <c r="Q21" s="361">
        <v>3045</v>
      </c>
      <c r="R21" s="361">
        <v>2732</v>
      </c>
      <c r="S21" s="160"/>
    </row>
    <row r="22" spans="1:19" s="340" customFormat="1" ht="10.5" customHeight="1">
      <c r="A22" s="358"/>
      <c r="B22" s="2418" t="s">
        <v>606</v>
      </c>
      <c r="C22" s="2418"/>
      <c r="D22" s="1983">
        <v>-118</v>
      </c>
      <c r="E22" s="1394">
        <v>-120</v>
      </c>
      <c r="F22" s="1394">
        <v>-116</v>
      </c>
      <c r="G22" s="1394">
        <v>-120</v>
      </c>
      <c r="H22" s="1570">
        <v>-111</v>
      </c>
      <c r="I22" s="1570">
        <v>-115</v>
      </c>
      <c r="J22" s="1570">
        <v>-107</v>
      </c>
      <c r="K22" s="1570">
        <v>-106</v>
      </c>
      <c r="L22" s="1570">
        <v>-104</v>
      </c>
      <c r="M22" s="1560"/>
      <c r="N22" s="1393"/>
      <c r="O22" s="1571"/>
      <c r="P22" s="2061">
        <f>SUM(D22:G22)</f>
        <v>-474</v>
      </c>
      <c r="Q22" s="183">
        <v>-439</v>
      </c>
      <c r="R22" s="183">
        <v>-390</v>
      </c>
      <c r="S22" s="160"/>
    </row>
    <row r="23" spans="1:19" s="340" customFormat="1" ht="9" customHeight="1">
      <c r="A23" s="132"/>
      <c r="B23" s="132"/>
      <c r="C23" s="132"/>
      <c r="D23" s="1990">
        <f>SUM(D20:D22)</f>
        <v>986</v>
      </c>
      <c r="E23" s="1392">
        <f>SUM(E20:E22)</f>
        <v>988</v>
      </c>
      <c r="F23" s="1392">
        <f>SUM(F20:F22)</f>
        <v>937</v>
      </c>
      <c r="G23" s="1392">
        <f>SUM(G20:G22)</f>
        <v>954</v>
      </c>
      <c r="H23" s="1392">
        <f t="shared" ref="H23" si="30">SUM(H20:H22)</f>
        <v>922</v>
      </c>
      <c r="I23" s="1392">
        <f t="shared" ref="I23" si="31">SUM(I20:I22)</f>
        <v>903</v>
      </c>
      <c r="J23" s="1392">
        <f t="shared" ref="J23" si="32">SUM(J20:J22)</f>
        <v>886</v>
      </c>
      <c r="K23" s="1392">
        <f t="shared" ref="K23" si="33">SUM(K20:K22)</f>
        <v>879</v>
      </c>
      <c r="L23" s="1392">
        <f t="shared" ref="L23" si="34">SUM(L20:L22)</f>
        <v>846</v>
      </c>
      <c r="M23" s="1563"/>
      <c r="N23" s="1393"/>
      <c r="O23" s="1505"/>
      <c r="P23" s="1991">
        <f>SUM(P20:P22)</f>
        <v>3865</v>
      </c>
      <c r="Q23" s="368">
        <f t="shared" ref="Q23:R23" si="35">SUM(Q20:Q22)</f>
        <v>3590</v>
      </c>
      <c r="R23" s="368">
        <f t="shared" si="35"/>
        <v>3272</v>
      </c>
      <c r="S23" s="165"/>
    </row>
    <row r="24" spans="1:19" s="340" customFormat="1" ht="9" customHeight="1">
      <c r="A24" s="373"/>
      <c r="B24" s="373"/>
      <c r="C24" s="373"/>
      <c r="D24" s="1991"/>
      <c r="E24" s="1392"/>
      <c r="F24" s="1392"/>
      <c r="G24" s="1392"/>
      <c r="H24" s="1392"/>
      <c r="I24" s="1392"/>
      <c r="J24" s="1392"/>
      <c r="K24" s="1392"/>
      <c r="L24" s="1392"/>
      <c r="M24" s="1392"/>
      <c r="N24" s="1393"/>
      <c r="O24" s="1392"/>
      <c r="P24" s="1991"/>
      <c r="Q24" s="368"/>
      <c r="R24" s="368"/>
      <c r="S24" s="374"/>
    </row>
    <row r="25" spans="1:19" s="340" customFormat="1" ht="10.5" customHeight="1">
      <c r="A25" s="2335" t="s">
        <v>605</v>
      </c>
      <c r="B25" s="2335"/>
      <c r="C25" s="2335"/>
      <c r="D25" s="2058"/>
      <c r="E25" s="1708"/>
      <c r="F25" s="1708"/>
      <c r="G25" s="1708"/>
      <c r="H25" s="1708"/>
      <c r="I25" s="1708"/>
      <c r="J25" s="1708"/>
      <c r="K25" s="1708"/>
      <c r="L25" s="1708"/>
      <c r="M25" s="1566"/>
      <c r="N25" s="1393"/>
      <c r="O25" s="2059"/>
      <c r="P25" s="2060"/>
      <c r="Q25" s="375"/>
      <c r="R25" s="375"/>
      <c r="S25" s="360"/>
    </row>
    <row r="26" spans="1:19" s="340" customFormat="1" ht="10.5" customHeight="1">
      <c r="A26" s="357"/>
      <c r="B26" s="2418" t="s">
        <v>909</v>
      </c>
      <c r="C26" s="2418"/>
      <c r="D26" s="1983">
        <v>57962</v>
      </c>
      <c r="E26" s="1394">
        <v>56607</v>
      </c>
      <c r="F26" s="1394">
        <v>55019</v>
      </c>
      <c r="G26" s="1394">
        <v>53404</v>
      </c>
      <c r="H26" s="1395">
        <v>52520</v>
      </c>
      <c r="I26" s="1395">
        <v>51583</v>
      </c>
      <c r="J26" s="1393">
        <v>50804</v>
      </c>
      <c r="K26" s="1393">
        <v>49288</v>
      </c>
      <c r="L26" s="1393">
        <v>48660</v>
      </c>
      <c r="M26" s="1560"/>
      <c r="N26" s="1393"/>
      <c r="O26" s="1495"/>
      <c r="P26" s="1989">
        <v>55754</v>
      </c>
      <c r="Q26" s="184">
        <v>51051</v>
      </c>
      <c r="R26" s="184">
        <v>46609</v>
      </c>
      <c r="S26" s="370"/>
    </row>
    <row r="27" spans="1:19" s="340" customFormat="1" ht="9" customHeight="1">
      <c r="A27" s="357"/>
      <c r="B27" s="2418" t="s">
        <v>110</v>
      </c>
      <c r="C27" s="2418"/>
      <c r="D27" s="1983">
        <v>2106</v>
      </c>
      <c r="E27" s="1394">
        <v>2139</v>
      </c>
      <c r="F27" s="1394">
        <v>2044</v>
      </c>
      <c r="G27" s="1394">
        <v>1968</v>
      </c>
      <c r="H27" s="1394">
        <v>1889</v>
      </c>
      <c r="I27" s="1394">
        <v>1702</v>
      </c>
      <c r="J27" s="1395">
        <v>1680</v>
      </c>
      <c r="K27" s="1395">
        <v>1708</v>
      </c>
      <c r="L27" s="1395">
        <v>1713</v>
      </c>
      <c r="M27" s="2062"/>
      <c r="N27" s="1393"/>
      <c r="O27" s="1495"/>
      <c r="P27" s="2051">
        <v>2065</v>
      </c>
      <c r="Q27" s="361">
        <v>1745</v>
      </c>
      <c r="R27" s="361">
        <v>1689</v>
      </c>
      <c r="S27" s="370"/>
    </row>
    <row r="28" spans="1:19" s="340" customFormat="1" ht="10.5" customHeight="1">
      <c r="A28" s="357"/>
      <c r="B28" s="2418" t="s">
        <v>604</v>
      </c>
      <c r="C28" s="2418"/>
      <c r="D28" s="1983">
        <v>36668</v>
      </c>
      <c r="E28" s="1394">
        <v>36583</v>
      </c>
      <c r="F28" s="1394">
        <v>35761</v>
      </c>
      <c r="G28" s="1394">
        <v>34735</v>
      </c>
      <c r="H28" s="1394">
        <v>34145</v>
      </c>
      <c r="I28" s="1394">
        <v>33847</v>
      </c>
      <c r="J28" s="1395">
        <v>33880</v>
      </c>
      <c r="K28" s="1395">
        <v>33176</v>
      </c>
      <c r="L28" s="1395">
        <v>33214</v>
      </c>
      <c r="M28" s="2062"/>
      <c r="N28" s="1393"/>
      <c r="O28" s="1495"/>
      <c r="P28" s="2051">
        <v>35938</v>
      </c>
      <c r="Q28" s="361">
        <v>33761</v>
      </c>
      <c r="R28" s="361">
        <v>32515</v>
      </c>
      <c r="S28" s="370"/>
    </row>
    <row r="29" spans="1:19" s="340" customFormat="1" ht="9" customHeight="1">
      <c r="A29" s="357"/>
      <c r="B29" s="2418" t="s">
        <v>910</v>
      </c>
      <c r="C29" s="2418"/>
      <c r="D29" s="1983">
        <v>50499</v>
      </c>
      <c r="E29" s="1394">
        <v>48174</v>
      </c>
      <c r="F29" s="1394">
        <v>46297</v>
      </c>
      <c r="G29" s="1394">
        <v>45422</v>
      </c>
      <c r="H29" s="1394">
        <v>43941</v>
      </c>
      <c r="I29" s="1394">
        <v>43825</v>
      </c>
      <c r="J29" s="1395">
        <v>41516</v>
      </c>
      <c r="K29" s="1395">
        <v>41429</v>
      </c>
      <c r="L29" s="1395">
        <v>39246</v>
      </c>
      <c r="M29" s="2062"/>
      <c r="N29" s="1393"/>
      <c r="O29" s="1495"/>
      <c r="P29" s="2051">
        <v>47608</v>
      </c>
      <c r="Q29" s="361">
        <v>42687</v>
      </c>
      <c r="R29" s="361">
        <v>37397</v>
      </c>
      <c r="S29" s="370"/>
    </row>
    <row r="30" spans="1:19" s="340" customFormat="1" ht="9" customHeight="1">
      <c r="A30" s="357"/>
      <c r="B30" s="2418" t="s">
        <v>111</v>
      </c>
      <c r="C30" s="2418"/>
      <c r="D30" s="1983">
        <v>5265</v>
      </c>
      <c r="E30" s="1394">
        <v>5458</v>
      </c>
      <c r="F30" s="1394">
        <v>5810</v>
      </c>
      <c r="G30" s="1394">
        <v>5877</v>
      </c>
      <c r="H30" s="1394">
        <v>5727</v>
      </c>
      <c r="I30" s="1394">
        <v>6032</v>
      </c>
      <c r="J30" s="1395">
        <v>6351</v>
      </c>
      <c r="K30" s="1395">
        <v>6493</v>
      </c>
      <c r="L30" s="1395">
        <v>6015</v>
      </c>
      <c r="M30" s="2062"/>
      <c r="N30" s="1393"/>
      <c r="O30" s="1495"/>
      <c r="P30" s="2051">
        <v>5601</v>
      </c>
      <c r="Q30" s="361">
        <v>6149</v>
      </c>
      <c r="R30" s="361">
        <v>5954</v>
      </c>
      <c r="S30" s="370"/>
    </row>
    <row r="31" spans="1:19" s="340" customFormat="1" ht="10.5" customHeight="1">
      <c r="A31" s="357"/>
      <c r="B31" s="2418" t="s">
        <v>603</v>
      </c>
      <c r="C31" s="2418"/>
      <c r="D31" s="1992">
        <v>3314</v>
      </c>
      <c r="E31" s="1396">
        <v>3298</v>
      </c>
      <c r="F31" s="1396">
        <v>3280</v>
      </c>
      <c r="G31" s="1396">
        <v>3164</v>
      </c>
      <c r="H31" s="1396">
        <v>3038</v>
      </c>
      <c r="I31" s="1396">
        <v>3000</v>
      </c>
      <c r="J31" s="1396">
        <v>3016</v>
      </c>
      <c r="K31" s="1396">
        <v>3011</v>
      </c>
      <c r="L31" s="1396">
        <v>3006</v>
      </c>
      <c r="M31" s="1564"/>
      <c r="N31" s="1393"/>
      <c r="O31" s="1498"/>
      <c r="P31" s="1993">
        <v>3264</v>
      </c>
      <c r="Q31" s="166">
        <v>3014</v>
      </c>
      <c r="R31" s="166">
        <v>2856</v>
      </c>
      <c r="S31" s="167"/>
    </row>
    <row r="32" spans="1:19" s="340" customFormat="1" ht="9" customHeight="1">
      <c r="A32" s="379"/>
      <c r="B32" s="379"/>
      <c r="C32" s="379"/>
      <c r="D32" s="2063"/>
      <c r="E32" s="1707"/>
      <c r="F32" s="1707"/>
      <c r="G32" s="1707"/>
      <c r="H32" s="1707"/>
      <c r="I32" s="1707"/>
      <c r="J32" s="1707"/>
      <c r="K32" s="1707"/>
      <c r="L32" s="1707"/>
      <c r="M32" s="1707"/>
      <c r="N32" s="2064"/>
      <c r="O32" s="1707"/>
      <c r="P32" s="2063"/>
      <c r="Q32" s="380"/>
      <c r="R32" s="380"/>
      <c r="S32" s="381"/>
    </row>
    <row r="33" spans="1:19" s="340" customFormat="1" ht="9" customHeight="1">
      <c r="A33" s="2335" t="s">
        <v>521</v>
      </c>
      <c r="B33" s="2335"/>
      <c r="C33" s="2335"/>
      <c r="D33" s="2065"/>
      <c r="E33" s="1709"/>
      <c r="F33" s="1709"/>
      <c r="G33" s="1709"/>
      <c r="H33" s="1709"/>
      <c r="I33" s="1709"/>
      <c r="J33" s="1709"/>
      <c r="K33" s="1709"/>
      <c r="L33" s="1709"/>
      <c r="M33" s="2066"/>
      <c r="N33" s="2067"/>
      <c r="O33" s="2068"/>
      <c r="P33" s="2069"/>
      <c r="Q33" s="382"/>
      <c r="R33" s="382"/>
      <c r="S33" s="383"/>
    </row>
    <row r="34" spans="1:19" s="340" customFormat="1" ht="10.5" customHeight="1">
      <c r="A34" s="150"/>
      <c r="B34" s="2418" t="s">
        <v>602</v>
      </c>
      <c r="C34" s="2418"/>
      <c r="D34" s="2070">
        <v>3.1099999999999999E-2</v>
      </c>
      <c r="E34" s="1710">
        <v>3.1399999999999997E-2</v>
      </c>
      <c r="F34" s="1710">
        <v>3.1600000000000003E-2</v>
      </c>
      <c r="G34" s="1710">
        <v>3.0499999999999999E-2</v>
      </c>
      <c r="H34" s="1710">
        <v>2.98E-2</v>
      </c>
      <c r="I34" s="1710">
        <v>2.9000000000000001E-2</v>
      </c>
      <c r="J34" s="1710">
        <v>2.87E-2</v>
      </c>
      <c r="K34" s="1710">
        <v>2.9100000000000001E-2</v>
      </c>
      <c r="L34" s="1710">
        <v>2.8400000000000002E-2</v>
      </c>
      <c r="M34" s="2071"/>
      <c r="N34" s="2072"/>
      <c r="O34" s="2073"/>
      <c r="P34" s="2074">
        <v>3.1199999999999999E-2</v>
      </c>
      <c r="Q34" s="1280">
        <v>2.9100000000000001E-2</v>
      </c>
      <c r="R34" s="1280">
        <v>2.86E-2</v>
      </c>
      <c r="S34" s="384"/>
    </row>
    <row r="35" spans="1:19" s="340" customFormat="1" ht="9" customHeight="1">
      <c r="A35" s="357"/>
      <c r="B35" s="2418" t="s">
        <v>537</v>
      </c>
      <c r="C35" s="2418"/>
      <c r="D35" s="2075">
        <v>0.52800000000000002</v>
      </c>
      <c r="E35" s="1711">
        <v>0.51900000000000002</v>
      </c>
      <c r="F35" s="1711">
        <v>0.54500000000000004</v>
      </c>
      <c r="G35" s="1711">
        <v>0.54800000000000004</v>
      </c>
      <c r="H35" s="1711">
        <v>0.56399999999999995</v>
      </c>
      <c r="I35" s="1711">
        <v>0.56399999999999995</v>
      </c>
      <c r="J35" s="1711">
        <v>0.55800000000000005</v>
      </c>
      <c r="K35" s="1711">
        <v>0.56699999999999995</v>
      </c>
      <c r="L35" s="1711">
        <v>0.56899999999999995</v>
      </c>
      <c r="M35" s="2076"/>
      <c r="N35" s="2072"/>
      <c r="O35" s="2073"/>
      <c r="P35" s="2077">
        <v>0.53500000000000003</v>
      </c>
      <c r="Q35" s="1282">
        <v>0.56299999999999994</v>
      </c>
      <c r="R35" s="1282">
        <v>0.57799999999999996</v>
      </c>
      <c r="S35" s="384"/>
    </row>
    <row r="36" spans="1:19" s="340" customFormat="1" ht="10.5" customHeight="1">
      <c r="A36" s="367"/>
      <c r="B36" s="2418" t="s">
        <v>601</v>
      </c>
      <c r="C36" s="2418"/>
      <c r="D36" s="2075">
        <v>0.39600000000000002</v>
      </c>
      <c r="E36" s="1711">
        <v>0.41699999999999998</v>
      </c>
      <c r="F36" s="1711">
        <v>0.38500000000000001</v>
      </c>
      <c r="G36" s="1711">
        <v>0.39200000000000002</v>
      </c>
      <c r="H36" s="1711">
        <v>0.371</v>
      </c>
      <c r="I36" s="1711">
        <v>0.38400000000000001</v>
      </c>
      <c r="J36" s="1711">
        <v>0.38500000000000001</v>
      </c>
      <c r="K36" s="2078">
        <v>0.36199999999999999</v>
      </c>
      <c r="L36" s="2078">
        <v>0.33400000000000002</v>
      </c>
      <c r="M36" s="2079"/>
      <c r="N36" s="2080"/>
      <c r="O36" s="2081"/>
      <c r="P36" s="2082">
        <v>0.39800000000000002</v>
      </c>
      <c r="Q36" s="1284">
        <v>0.376</v>
      </c>
      <c r="R36" s="1284">
        <v>0.34499999999999997</v>
      </c>
      <c r="S36" s="385"/>
    </row>
    <row r="37" spans="1:19" s="340" customFormat="1" ht="9" customHeight="1">
      <c r="A37" s="386"/>
      <c r="B37" s="2418" t="s">
        <v>520</v>
      </c>
      <c r="C37" s="2418"/>
      <c r="D37" s="1983">
        <f>D17</f>
        <v>333</v>
      </c>
      <c r="E37" s="1394">
        <f>E17</f>
        <v>350</v>
      </c>
      <c r="F37" s="1394">
        <f>F17</f>
        <v>310</v>
      </c>
      <c r="G37" s="1394">
        <f>G17</f>
        <v>314</v>
      </c>
      <c r="H37" s="1394">
        <f t="shared" ref="H37:L37" si="36">H17</f>
        <v>287</v>
      </c>
      <c r="I37" s="1394">
        <f t="shared" si="36"/>
        <v>291</v>
      </c>
      <c r="J37" s="1394">
        <f t="shared" si="36"/>
        <v>284</v>
      </c>
      <c r="K37" s="1394">
        <f t="shared" si="36"/>
        <v>276</v>
      </c>
      <c r="L37" s="1394">
        <f t="shared" si="36"/>
        <v>254</v>
      </c>
      <c r="M37" s="1560"/>
      <c r="N37" s="2083"/>
      <c r="O37" s="1495"/>
      <c r="P37" s="1984">
        <f>P17</f>
        <v>1307</v>
      </c>
      <c r="Q37" s="187">
        <f t="shared" ref="Q37:R37" si="37">Q17</f>
        <v>1138</v>
      </c>
      <c r="R37" s="187">
        <f t="shared" si="37"/>
        <v>991</v>
      </c>
      <c r="S37" s="385"/>
    </row>
    <row r="38" spans="1:19" s="340" customFormat="1" ht="10.5" customHeight="1">
      <c r="A38" s="367"/>
      <c r="B38" s="2418" t="s">
        <v>600</v>
      </c>
      <c r="C38" s="2418"/>
      <c r="D38" s="1983">
        <v>-82</v>
      </c>
      <c r="E38" s="1394">
        <v>-83</v>
      </c>
      <c r="F38" s="1394">
        <v>-79</v>
      </c>
      <c r="G38" s="1394">
        <v>-78</v>
      </c>
      <c r="H38" s="1570">
        <v>-76</v>
      </c>
      <c r="I38" s="1570">
        <v>-73</v>
      </c>
      <c r="J38" s="1570">
        <v>-72</v>
      </c>
      <c r="K38" s="1570">
        <v>-74</v>
      </c>
      <c r="L38" s="1570">
        <v>-74</v>
      </c>
      <c r="M38" s="1560"/>
      <c r="N38" s="2084"/>
      <c r="O38" s="1486"/>
      <c r="P38" s="1989">
        <f>SUM(D38:G38)</f>
        <v>-322</v>
      </c>
      <c r="Q38" s="184">
        <v>-295</v>
      </c>
      <c r="R38" s="184">
        <v>-279</v>
      </c>
      <c r="S38" s="160"/>
    </row>
    <row r="39" spans="1:19" s="340" customFormat="1" ht="10.5" customHeight="1">
      <c r="A39" s="358"/>
      <c r="B39" s="2418" t="s">
        <v>599</v>
      </c>
      <c r="C39" s="2418"/>
      <c r="D39" s="1990">
        <f>SUM(D37:D38)</f>
        <v>251</v>
      </c>
      <c r="E39" s="1392">
        <f>SUM(E37:E38)</f>
        <v>267</v>
      </c>
      <c r="F39" s="1392">
        <f>SUM(F37:F38)</f>
        <v>231</v>
      </c>
      <c r="G39" s="1392">
        <f>SUM(G37:G38)</f>
        <v>236</v>
      </c>
      <c r="H39" s="1392">
        <f t="shared" ref="H39" si="38">SUM(H37:H38)</f>
        <v>211</v>
      </c>
      <c r="I39" s="1392">
        <f t="shared" ref="I39" si="39">SUM(I37:I38)</f>
        <v>218</v>
      </c>
      <c r="J39" s="1392">
        <f t="shared" ref="J39" si="40">SUM(J37:J38)</f>
        <v>212</v>
      </c>
      <c r="K39" s="1392">
        <f t="shared" ref="K39" si="41">SUM(K37:K38)</f>
        <v>202</v>
      </c>
      <c r="L39" s="1392">
        <f t="shared" ref="L39" si="42">SUM(L37:L38)</f>
        <v>180</v>
      </c>
      <c r="M39" s="2085"/>
      <c r="N39" s="2086"/>
      <c r="O39" s="1505"/>
      <c r="P39" s="1991">
        <f>SUM(P37:P38)</f>
        <v>985</v>
      </c>
      <c r="Q39" s="368">
        <f t="shared" ref="Q39:R39" si="43">SUM(Q37:Q38)</f>
        <v>843</v>
      </c>
      <c r="R39" s="368">
        <f t="shared" si="43"/>
        <v>712</v>
      </c>
      <c r="S39" s="165"/>
    </row>
    <row r="40" spans="1:19" s="340" customFormat="1" ht="9" customHeight="1">
      <c r="A40" s="387"/>
      <c r="B40" s="387"/>
      <c r="C40" s="387"/>
      <c r="D40" s="1989"/>
      <c r="E40" s="1393"/>
      <c r="F40" s="1393"/>
      <c r="G40" s="1393"/>
      <c r="H40" s="1393"/>
      <c r="I40" s="1393"/>
      <c r="J40" s="1393"/>
      <c r="K40" s="1393"/>
      <c r="L40" s="1393"/>
      <c r="M40" s="1393"/>
      <c r="N40" s="1393"/>
      <c r="O40" s="1393"/>
      <c r="P40" s="1989"/>
      <c r="Q40" s="184"/>
      <c r="R40" s="184"/>
      <c r="S40" s="388"/>
    </row>
    <row r="41" spans="1:19" s="340" customFormat="1" ht="9" customHeight="1">
      <c r="A41" s="2335" t="s">
        <v>220</v>
      </c>
      <c r="B41" s="2335"/>
      <c r="C41" s="2335"/>
      <c r="D41" s="1418"/>
      <c r="E41" s="1712"/>
      <c r="F41" s="1712"/>
      <c r="G41" s="1712"/>
      <c r="H41" s="1712"/>
      <c r="I41" s="1712"/>
      <c r="J41" s="1712"/>
      <c r="K41" s="1712"/>
      <c r="L41" s="1712"/>
      <c r="M41" s="1480"/>
      <c r="N41" s="1468"/>
      <c r="O41" s="1461"/>
      <c r="P41" s="2087"/>
      <c r="Q41" s="389"/>
      <c r="R41" s="389"/>
      <c r="S41" s="155"/>
    </row>
    <row r="42" spans="1:19" s="340" customFormat="1" ht="10.5" customHeight="1">
      <c r="A42" s="390"/>
      <c r="B42" s="2340" t="s">
        <v>598</v>
      </c>
      <c r="C42" s="2340"/>
      <c r="D42" s="2088"/>
      <c r="E42" s="1713"/>
      <c r="F42" s="1713"/>
      <c r="G42" s="1713"/>
      <c r="H42" s="1713"/>
      <c r="I42" s="1713"/>
      <c r="J42" s="1713"/>
      <c r="K42" s="1713"/>
      <c r="L42" s="1713"/>
      <c r="M42" s="1987"/>
      <c r="N42" s="1553"/>
      <c r="O42" s="2089"/>
      <c r="P42" s="2090"/>
      <c r="Q42" s="391"/>
      <c r="R42" s="391"/>
      <c r="S42" s="393"/>
    </row>
    <row r="43" spans="1:19" s="340" customFormat="1" ht="9" customHeight="1">
      <c r="A43" s="363"/>
      <c r="B43" s="366"/>
      <c r="C43" s="157" t="s">
        <v>545</v>
      </c>
      <c r="D43" s="1983">
        <v>144756</v>
      </c>
      <c r="E43" s="1394">
        <v>152793</v>
      </c>
      <c r="F43" s="1394">
        <v>148631</v>
      </c>
      <c r="G43" s="1394">
        <v>151901</v>
      </c>
      <c r="H43" s="1393">
        <v>150366</v>
      </c>
      <c r="I43" s="1393">
        <v>143924</v>
      </c>
      <c r="J43" s="1393">
        <v>146748</v>
      </c>
      <c r="K43" s="1393">
        <v>142983</v>
      </c>
      <c r="L43" s="1393">
        <v>138976</v>
      </c>
      <c r="M43" s="1560"/>
      <c r="N43" s="1393"/>
      <c r="O43" s="1486"/>
      <c r="P43" s="1989">
        <f>D43</f>
        <v>144756</v>
      </c>
      <c r="Q43" s="184">
        <v>150366</v>
      </c>
      <c r="R43" s="184">
        <v>138976</v>
      </c>
      <c r="S43" s="395"/>
    </row>
    <row r="44" spans="1:19" s="340" customFormat="1" ht="9" customHeight="1">
      <c r="A44" s="359"/>
      <c r="B44" s="359"/>
      <c r="C44" s="157" t="s">
        <v>113</v>
      </c>
      <c r="D44" s="1983">
        <v>23187</v>
      </c>
      <c r="E44" s="1394">
        <v>23302</v>
      </c>
      <c r="F44" s="1394">
        <v>22562</v>
      </c>
      <c r="G44" s="1394">
        <v>23560</v>
      </c>
      <c r="H44" s="1395">
        <v>22748</v>
      </c>
      <c r="I44" s="1395">
        <v>21855</v>
      </c>
      <c r="J44" s="1395">
        <v>22598</v>
      </c>
      <c r="K44" s="1395">
        <v>21342</v>
      </c>
      <c r="L44" s="1395">
        <v>22152</v>
      </c>
      <c r="M44" s="1560"/>
      <c r="N44" s="1393"/>
      <c r="O44" s="1626"/>
      <c r="P44" s="2051">
        <f>D44</f>
        <v>23187</v>
      </c>
      <c r="Q44" s="361">
        <v>22748</v>
      </c>
      <c r="R44" s="361">
        <v>22152</v>
      </c>
      <c r="S44" s="395"/>
    </row>
    <row r="45" spans="1:19" s="340" customFormat="1" ht="9" customHeight="1">
      <c r="A45" s="359"/>
      <c r="B45" s="359"/>
      <c r="C45" s="157" t="s">
        <v>546</v>
      </c>
      <c r="D45" s="1983">
        <v>101052</v>
      </c>
      <c r="E45" s="1394">
        <v>105733</v>
      </c>
      <c r="F45" s="1394">
        <v>102999</v>
      </c>
      <c r="G45" s="1394">
        <v>102766</v>
      </c>
      <c r="H45" s="1393">
        <v>101356</v>
      </c>
      <c r="I45" s="1393">
        <v>97363</v>
      </c>
      <c r="J45" s="1393">
        <v>98682</v>
      </c>
      <c r="K45" s="1393">
        <v>92625</v>
      </c>
      <c r="L45" s="1393">
        <v>90848</v>
      </c>
      <c r="M45" s="1560"/>
      <c r="N45" s="1393"/>
      <c r="O45" s="1486"/>
      <c r="P45" s="1989">
        <f>D45</f>
        <v>101052</v>
      </c>
      <c r="Q45" s="184">
        <v>101356</v>
      </c>
      <c r="R45" s="184">
        <v>90848</v>
      </c>
      <c r="S45" s="160"/>
    </row>
    <row r="46" spans="1:19" s="340" customFormat="1" ht="9" customHeight="1">
      <c r="A46" s="396"/>
      <c r="B46" s="396"/>
      <c r="C46" s="396"/>
      <c r="D46" s="1990">
        <f>SUM(D43:D45)</f>
        <v>268995</v>
      </c>
      <c r="E46" s="1392">
        <f>SUM(E43:E45)</f>
        <v>281828</v>
      </c>
      <c r="F46" s="1392">
        <f>SUM(F43:F45)</f>
        <v>274192</v>
      </c>
      <c r="G46" s="1392">
        <f>SUM(G43:G45)</f>
        <v>278227</v>
      </c>
      <c r="H46" s="1392">
        <f t="shared" ref="H46" si="44">SUM(H43:H45)</f>
        <v>274470</v>
      </c>
      <c r="I46" s="1392">
        <f t="shared" ref="I46" si="45">SUM(I43:I45)</f>
        <v>263142</v>
      </c>
      <c r="J46" s="1392">
        <f t="shared" ref="J46" si="46">SUM(J43:J45)</f>
        <v>268028</v>
      </c>
      <c r="K46" s="1392">
        <f t="shared" ref="K46" si="47">SUM(K43:K45)</f>
        <v>256950</v>
      </c>
      <c r="L46" s="1392">
        <f t="shared" ref="L46" si="48">SUM(L43:L45)</f>
        <v>251976</v>
      </c>
      <c r="M46" s="1563"/>
      <c r="N46" s="1393"/>
      <c r="O46" s="1505"/>
      <c r="P46" s="1991">
        <f>SUM(P43:P45)</f>
        <v>268995</v>
      </c>
      <c r="Q46" s="368">
        <f t="shared" ref="Q46:R46" si="49">SUM(Q43:Q45)</f>
        <v>274470</v>
      </c>
      <c r="R46" s="368">
        <f t="shared" si="49"/>
        <v>251976</v>
      </c>
      <c r="S46" s="165"/>
    </row>
    <row r="47" spans="1:19" s="340" customFormat="1" ht="10.5" customHeight="1">
      <c r="A47" s="390"/>
      <c r="B47" s="2340" t="s">
        <v>597</v>
      </c>
      <c r="C47" s="2340"/>
      <c r="D47" s="2088"/>
      <c r="E47" s="1713"/>
      <c r="F47" s="1713"/>
      <c r="G47" s="1713"/>
      <c r="H47" s="1713"/>
      <c r="I47" s="1713"/>
      <c r="J47" s="1713"/>
      <c r="K47" s="1713"/>
      <c r="L47" s="1713"/>
      <c r="M47" s="1987"/>
      <c r="N47" s="1553"/>
      <c r="O47" s="2089"/>
      <c r="P47" s="2090"/>
      <c r="Q47" s="391"/>
      <c r="R47" s="391"/>
      <c r="S47" s="160"/>
    </row>
    <row r="48" spans="1:19" s="340" customFormat="1" ht="9" customHeight="1">
      <c r="A48" s="363"/>
      <c r="B48" s="366"/>
      <c r="C48" s="157" t="s">
        <v>545</v>
      </c>
      <c r="D48" s="1983">
        <v>40344</v>
      </c>
      <c r="E48" s="1394">
        <v>42216</v>
      </c>
      <c r="F48" s="1394">
        <v>39712</v>
      </c>
      <c r="G48" s="1394">
        <v>39579</v>
      </c>
      <c r="H48" s="1393">
        <v>38361</v>
      </c>
      <c r="I48" s="1393">
        <v>36172</v>
      </c>
      <c r="J48" s="1393">
        <v>35706</v>
      </c>
      <c r="K48" s="1393">
        <v>33837</v>
      </c>
      <c r="L48" s="1393">
        <v>32271</v>
      </c>
      <c r="M48" s="1560"/>
      <c r="N48" s="1393"/>
      <c r="O48" s="1486"/>
      <c r="P48" s="1989">
        <f>D48</f>
        <v>40344</v>
      </c>
      <c r="Q48" s="184">
        <v>38361</v>
      </c>
      <c r="R48" s="184">
        <v>32271</v>
      </c>
      <c r="S48" s="395"/>
    </row>
    <row r="49" spans="1:19" s="340" customFormat="1" ht="9" customHeight="1">
      <c r="A49" s="359"/>
      <c r="B49" s="359"/>
      <c r="C49" s="157" t="s">
        <v>113</v>
      </c>
      <c r="D49" s="1983">
        <v>23187</v>
      </c>
      <c r="E49" s="1394">
        <v>23302</v>
      </c>
      <c r="F49" s="1394">
        <v>22562</v>
      </c>
      <c r="G49" s="1394">
        <v>23560</v>
      </c>
      <c r="H49" s="1395">
        <v>22748</v>
      </c>
      <c r="I49" s="1395">
        <v>21855</v>
      </c>
      <c r="J49" s="1395">
        <v>22598</v>
      </c>
      <c r="K49" s="1395">
        <v>21342</v>
      </c>
      <c r="L49" s="1395">
        <v>22152</v>
      </c>
      <c r="M49" s="1560"/>
      <c r="N49" s="1393"/>
      <c r="O49" s="1626"/>
      <c r="P49" s="2051">
        <f>D49</f>
        <v>23187</v>
      </c>
      <c r="Q49" s="361">
        <v>22748</v>
      </c>
      <c r="R49" s="361">
        <v>22152</v>
      </c>
      <c r="S49" s="395"/>
    </row>
    <row r="50" spans="1:19" s="340" customFormat="1" ht="9" customHeight="1">
      <c r="A50" s="359"/>
      <c r="B50" s="359"/>
      <c r="C50" s="157" t="s">
        <v>546</v>
      </c>
      <c r="D50" s="1983">
        <v>101052</v>
      </c>
      <c r="E50" s="1394">
        <v>105733</v>
      </c>
      <c r="F50" s="1394">
        <v>102999</v>
      </c>
      <c r="G50" s="1394">
        <v>102766</v>
      </c>
      <c r="H50" s="1393">
        <v>101356</v>
      </c>
      <c r="I50" s="1393">
        <v>97363</v>
      </c>
      <c r="J50" s="1393">
        <v>98682</v>
      </c>
      <c r="K50" s="1393">
        <v>92625</v>
      </c>
      <c r="L50" s="1393">
        <v>90848</v>
      </c>
      <c r="M50" s="1560"/>
      <c r="N50" s="1393"/>
      <c r="O50" s="1486"/>
      <c r="P50" s="1989">
        <f>D50</f>
        <v>101052</v>
      </c>
      <c r="Q50" s="184">
        <v>101356</v>
      </c>
      <c r="R50" s="184">
        <v>90848</v>
      </c>
      <c r="S50" s="160"/>
    </row>
    <row r="51" spans="1:19" s="340" customFormat="1" ht="9" customHeight="1">
      <c r="A51" s="396"/>
      <c r="B51" s="396"/>
      <c r="C51" s="396"/>
      <c r="D51" s="1990">
        <f>SUM(D48:D50)</f>
        <v>164583</v>
      </c>
      <c r="E51" s="1392">
        <f>SUM(E48:E50)</f>
        <v>171251</v>
      </c>
      <c r="F51" s="1392">
        <f>SUM(F48:F50)</f>
        <v>165273</v>
      </c>
      <c r="G51" s="1392">
        <f>SUM(G48:G50)</f>
        <v>165905</v>
      </c>
      <c r="H51" s="1392">
        <f t="shared" ref="H51" si="50">SUM(H48:H50)</f>
        <v>162465</v>
      </c>
      <c r="I51" s="1392">
        <f t="shared" ref="I51" si="51">SUM(I48:I50)</f>
        <v>155390</v>
      </c>
      <c r="J51" s="1392">
        <f t="shared" ref="J51" si="52">SUM(J48:J50)</f>
        <v>156986</v>
      </c>
      <c r="K51" s="1392">
        <f t="shared" ref="K51" si="53">SUM(K48:K50)</f>
        <v>147804</v>
      </c>
      <c r="L51" s="1392">
        <f t="shared" ref="L51" si="54">SUM(L48:L50)</f>
        <v>145271</v>
      </c>
      <c r="M51" s="1563"/>
      <c r="N51" s="1393"/>
      <c r="O51" s="1505"/>
      <c r="P51" s="1991">
        <f>SUM(P48:P50)</f>
        <v>164583</v>
      </c>
      <c r="Q51" s="368">
        <f t="shared" ref="Q51:R51" si="55">SUM(Q48:Q50)</f>
        <v>162465</v>
      </c>
      <c r="R51" s="368">
        <f t="shared" si="55"/>
        <v>145271</v>
      </c>
      <c r="S51" s="368"/>
    </row>
    <row r="52" spans="1:19" s="340" customFormat="1" ht="9" customHeight="1">
      <c r="A52" s="357"/>
      <c r="B52" s="2418" t="s">
        <v>219</v>
      </c>
      <c r="C52" s="2418"/>
      <c r="D52" s="1990">
        <v>4999</v>
      </c>
      <c r="E52" s="1392">
        <v>5060</v>
      </c>
      <c r="F52" s="1392">
        <v>5041</v>
      </c>
      <c r="G52" s="1392">
        <v>5017</v>
      </c>
      <c r="H52" s="1396">
        <v>5081</v>
      </c>
      <c r="I52" s="1396">
        <v>5090</v>
      </c>
      <c r="J52" s="1396">
        <v>4981</v>
      </c>
      <c r="K52" s="1396">
        <v>4908</v>
      </c>
      <c r="L52" s="1396">
        <v>4986</v>
      </c>
      <c r="M52" s="1564"/>
      <c r="N52" s="1393"/>
      <c r="O52" s="1498"/>
      <c r="P52" s="1993">
        <f>D52</f>
        <v>4999</v>
      </c>
      <c r="Q52" s="362">
        <v>5081</v>
      </c>
      <c r="R52" s="362">
        <v>4986</v>
      </c>
      <c r="S52" s="167"/>
    </row>
    <row r="53" spans="1:19" s="397" customFormat="1" ht="7.5" customHeight="1">
      <c r="A53" s="398"/>
      <c r="B53" s="398"/>
      <c r="C53" s="398"/>
      <c r="D53" s="399"/>
      <c r="E53" s="399"/>
      <c r="F53" s="400"/>
      <c r="G53" s="400"/>
      <c r="H53" s="400"/>
      <c r="I53" s="400"/>
      <c r="J53" s="400"/>
      <c r="K53" s="400"/>
      <c r="L53" s="400"/>
      <c r="M53" s="400"/>
      <c r="N53" s="399"/>
      <c r="O53" s="399"/>
      <c r="P53" s="400"/>
      <c r="Q53" s="400"/>
      <c r="R53" s="400"/>
      <c r="S53" s="401"/>
    </row>
    <row r="54" spans="1:19" s="402" customFormat="1" ht="15.75" customHeight="1">
      <c r="A54" s="403">
        <v>1</v>
      </c>
      <c r="B54" s="2455" t="s">
        <v>932</v>
      </c>
      <c r="C54" s="2455"/>
      <c r="D54" s="2455"/>
      <c r="E54" s="2455"/>
      <c r="F54" s="2455"/>
      <c r="G54" s="2455"/>
      <c r="H54" s="2455"/>
      <c r="I54" s="2455"/>
      <c r="J54" s="2455"/>
      <c r="K54" s="2455"/>
      <c r="L54" s="2455"/>
      <c r="M54" s="2455"/>
      <c r="N54" s="2455"/>
      <c r="O54" s="2455"/>
      <c r="P54" s="2455"/>
      <c r="Q54" s="2455"/>
      <c r="R54" s="2455"/>
      <c r="S54" s="2455"/>
    </row>
    <row r="55" spans="1:19" s="402" customFormat="1" ht="9" customHeight="1">
      <c r="A55" s="404">
        <v>2</v>
      </c>
      <c r="B55" s="2454" t="s">
        <v>538</v>
      </c>
      <c r="C55" s="2454"/>
      <c r="D55" s="2454"/>
      <c r="E55" s="2454"/>
      <c r="F55" s="2454"/>
      <c r="G55" s="2454"/>
      <c r="H55" s="2454"/>
      <c r="I55" s="2454"/>
      <c r="J55" s="2454"/>
      <c r="K55" s="2454"/>
      <c r="L55" s="2454"/>
      <c r="M55" s="2454"/>
      <c r="N55" s="2454"/>
      <c r="O55" s="2454"/>
      <c r="P55" s="2454"/>
      <c r="Q55" s="2454"/>
      <c r="R55" s="2454"/>
      <c r="S55" s="2454"/>
    </row>
    <row r="56" spans="1:19" s="402" customFormat="1" ht="9.6" customHeight="1">
      <c r="A56" s="404">
        <v>3</v>
      </c>
      <c r="B56" s="2456" t="s">
        <v>547</v>
      </c>
      <c r="C56" s="2456"/>
      <c r="D56" s="2456"/>
      <c r="E56" s="2456"/>
      <c r="F56" s="2456"/>
      <c r="G56" s="2456"/>
      <c r="H56" s="2456"/>
      <c r="I56" s="2456"/>
      <c r="J56" s="2456"/>
      <c r="K56" s="2456"/>
      <c r="L56" s="2456"/>
      <c r="M56" s="2456"/>
      <c r="N56" s="2456"/>
      <c r="O56" s="2456"/>
      <c r="P56" s="2456"/>
      <c r="Q56" s="2456"/>
      <c r="R56" s="2456"/>
      <c r="S56" s="2456"/>
    </row>
    <row r="57" spans="1:19" s="402" customFormat="1" ht="9" customHeight="1">
      <c r="A57" s="404">
        <v>4</v>
      </c>
      <c r="B57" s="2457" t="s">
        <v>117</v>
      </c>
      <c r="C57" s="2457"/>
      <c r="D57" s="2457"/>
      <c r="E57" s="2457"/>
      <c r="F57" s="2457"/>
      <c r="G57" s="2457"/>
      <c r="H57" s="2457"/>
      <c r="I57" s="2457"/>
      <c r="J57" s="2457"/>
      <c r="K57" s="2457"/>
      <c r="L57" s="2457"/>
      <c r="M57" s="2457"/>
      <c r="N57" s="2457"/>
      <c r="O57" s="2457"/>
      <c r="P57" s="2457"/>
      <c r="Q57" s="2457"/>
      <c r="R57" s="2457"/>
      <c r="S57" s="2457"/>
    </row>
    <row r="58" spans="1:19" s="402" customFormat="1" ht="9" customHeight="1">
      <c r="A58" s="404">
        <v>5</v>
      </c>
      <c r="B58" s="2456" t="s">
        <v>539</v>
      </c>
      <c r="C58" s="2456"/>
      <c r="D58" s="2456"/>
      <c r="E58" s="2456"/>
      <c r="F58" s="2456"/>
      <c r="G58" s="2456"/>
      <c r="H58" s="2456"/>
      <c r="I58" s="2456"/>
      <c r="J58" s="2456"/>
      <c r="K58" s="2456"/>
      <c r="L58" s="2456"/>
      <c r="M58" s="2456"/>
      <c r="N58" s="2456"/>
      <c r="O58" s="2456"/>
      <c r="P58" s="2456"/>
      <c r="Q58" s="2456"/>
      <c r="R58" s="2456"/>
      <c r="S58" s="2456"/>
    </row>
    <row r="59" spans="1:19" s="402" customFormat="1" ht="9" customHeight="1">
      <c r="A59" s="404">
        <v>6</v>
      </c>
      <c r="B59" s="2454" t="s">
        <v>218</v>
      </c>
      <c r="C59" s="2454"/>
      <c r="D59" s="2454"/>
      <c r="E59" s="2454"/>
      <c r="F59" s="2454"/>
      <c r="G59" s="2454"/>
      <c r="H59" s="2454"/>
      <c r="I59" s="2454"/>
      <c r="J59" s="2454"/>
      <c r="K59" s="2454"/>
      <c r="L59" s="2454"/>
      <c r="M59" s="2454"/>
      <c r="N59" s="2454"/>
      <c r="O59" s="2454"/>
      <c r="P59" s="2454"/>
      <c r="Q59" s="2454"/>
      <c r="R59" s="2454"/>
      <c r="S59" s="2454"/>
    </row>
    <row r="60" spans="1:19" s="402" customFormat="1" ht="9" customHeight="1">
      <c r="A60" s="404">
        <v>7</v>
      </c>
      <c r="B60" s="2454" t="s">
        <v>32</v>
      </c>
      <c r="C60" s="2454"/>
      <c r="D60" s="2454"/>
      <c r="E60" s="2454"/>
      <c r="F60" s="2454"/>
      <c r="G60" s="2454"/>
      <c r="H60" s="2454"/>
      <c r="I60" s="2454"/>
      <c r="J60" s="2454"/>
      <c r="K60" s="2454"/>
      <c r="L60" s="2454"/>
      <c r="M60" s="2454"/>
      <c r="N60" s="2454"/>
      <c r="O60" s="2454"/>
      <c r="P60" s="2454"/>
      <c r="Q60" s="2454"/>
      <c r="R60" s="2454"/>
      <c r="S60" s="2454"/>
    </row>
    <row r="61" spans="1:19" s="402" customFormat="1" ht="9" customHeight="1">
      <c r="A61" s="405" t="s">
        <v>222</v>
      </c>
      <c r="B61" s="2454" t="s">
        <v>522</v>
      </c>
      <c r="C61" s="2454"/>
      <c r="D61" s="2454"/>
      <c r="E61" s="2454"/>
      <c r="F61" s="2454"/>
      <c r="G61" s="2454"/>
      <c r="H61" s="2454"/>
      <c r="I61" s="2454"/>
      <c r="J61" s="2454"/>
      <c r="K61" s="2454"/>
      <c r="L61" s="2454"/>
      <c r="M61" s="2454"/>
      <c r="N61" s="2454"/>
      <c r="O61" s="2454"/>
      <c r="P61" s="2454"/>
      <c r="Q61" s="2454"/>
      <c r="R61" s="2454"/>
      <c r="S61" s="2454"/>
    </row>
  </sheetData>
  <mergeCells count="45">
    <mergeCell ref="B61:S61"/>
    <mergeCell ref="B54:S54"/>
    <mergeCell ref="B60:S60"/>
    <mergeCell ref="B47:C47"/>
    <mergeCell ref="B42:C42"/>
    <mergeCell ref="B52:C52"/>
    <mergeCell ref="B59:S59"/>
    <mergeCell ref="B55:S55"/>
    <mergeCell ref="B56:S56"/>
    <mergeCell ref="B58:S58"/>
    <mergeCell ref="B57:S57"/>
    <mergeCell ref="A41:C41"/>
    <mergeCell ref="B39:C39"/>
    <mergeCell ref="B35:C35"/>
    <mergeCell ref="B36:C36"/>
    <mergeCell ref="B37:C37"/>
    <mergeCell ref="A19:C19"/>
    <mergeCell ref="A17:C17"/>
    <mergeCell ref="B38:C38"/>
    <mergeCell ref="B21:C21"/>
    <mergeCell ref="B20:C20"/>
    <mergeCell ref="A33:C33"/>
    <mergeCell ref="B22:C22"/>
    <mergeCell ref="B31:C31"/>
    <mergeCell ref="B27:C27"/>
    <mergeCell ref="B26:C26"/>
    <mergeCell ref="B28:C28"/>
    <mergeCell ref="B29:C29"/>
    <mergeCell ref="B30:C30"/>
    <mergeCell ref="A25:C25"/>
    <mergeCell ref="B34:C34"/>
    <mergeCell ref="A1:S1"/>
    <mergeCell ref="A3:C3"/>
    <mergeCell ref="A6:C6"/>
    <mergeCell ref="A16:C16"/>
    <mergeCell ref="B12:C12"/>
    <mergeCell ref="B15:C15"/>
    <mergeCell ref="B7:C7"/>
    <mergeCell ref="B13:C13"/>
    <mergeCell ref="B14:C14"/>
    <mergeCell ref="B8:C8"/>
    <mergeCell ref="B9:C9"/>
    <mergeCell ref="A2:S2"/>
    <mergeCell ref="B10:C10"/>
    <mergeCell ref="B11:C11"/>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9"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28" zoomScaleNormal="100" workbookViewId="0">
      <selection activeCell="D46" sqref="D46"/>
    </sheetView>
  </sheetViews>
  <sheetFormatPr defaultColWidth="9.140625" defaultRowHeight="12.75"/>
  <cols>
    <col min="1" max="1" width="2.5703125" style="406" customWidth="1"/>
    <col min="2" max="2" width="2.140625" style="406" customWidth="1"/>
    <col min="3" max="3" width="49.28515625" style="406" customWidth="1"/>
    <col min="4" max="4" width="7.140625" style="406" customWidth="1"/>
    <col min="5" max="5" width="6.140625" style="407" customWidth="1"/>
    <col min="6" max="6" width="6.140625" style="408" customWidth="1"/>
    <col min="7" max="8" width="6.140625" style="409" customWidth="1"/>
    <col min="9" max="9" width="1.28515625" style="408" customWidth="1"/>
    <col min="10" max="10" width="6.140625" style="409" customWidth="1"/>
    <col min="11" max="11" width="1.28515625" style="409" customWidth="1"/>
    <col min="12" max="14" width="6.140625" style="409" customWidth="1"/>
    <col min="15" max="15" width="1.28515625" style="409" customWidth="1"/>
    <col min="16" max="16" width="2.140625" style="409" customWidth="1"/>
    <col min="17" max="17" width="1.28515625" style="410" customWidth="1"/>
    <col min="18" max="18" width="7.140625" style="409" bestFit="1" customWidth="1"/>
    <col min="19" max="20" width="6.140625" style="409" customWidth="1"/>
    <col min="21" max="21" width="1.28515625" style="409" customWidth="1"/>
    <col min="22" max="22" width="9.140625" style="411" customWidth="1"/>
    <col min="23" max="23" width="9.140625" style="409" customWidth="1"/>
    <col min="24" max="24" width="9.140625" style="412" customWidth="1"/>
    <col min="25" max="25" width="9.140625" style="409" customWidth="1"/>
    <col min="26" max="16384" width="9.140625" style="409"/>
  </cols>
  <sheetData>
    <row r="1" spans="1:21" ht="34.5" customHeight="1">
      <c r="A1" s="2372" t="s">
        <v>678</v>
      </c>
      <c r="B1" s="2372"/>
      <c r="C1" s="2372"/>
      <c r="D1" s="2372"/>
      <c r="E1" s="2372"/>
      <c r="F1" s="2372"/>
      <c r="G1" s="2372"/>
      <c r="H1" s="2372"/>
      <c r="I1" s="2372"/>
      <c r="J1" s="2372"/>
      <c r="K1" s="2372"/>
      <c r="L1" s="2372"/>
      <c r="M1" s="2372"/>
      <c r="N1" s="2372"/>
      <c r="O1" s="2372"/>
      <c r="P1" s="2372"/>
      <c r="Q1" s="2372"/>
      <c r="R1" s="2372"/>
      <c r="S1" s="2372"/>
      <c r="T1" s="2372"/>
      <c r="U1" s="2372"/>
    </row>
    <row r="2" spans="1:21" s="340" customFormat="1" ht="6.75" customHeight="1">
      <c r="A2" s="2340"/>
      <c r="B2" s="2340"/>
      <c r="C2" s="2340"/>
      <c r="D2" s="2340"/>
      <c r="E2" s="2340"/>
      <c r="F2" s="2340"/>
      <c r="G2" s="2340"/>
      <c r="H2" s="2340"/>
      <c r="I2" s="2340"/>
      <c r="J2" s="2340"/>
      <c r="K2" s="2340"/>
      <c r="L2" s="2340"/>
      <c r="M2" s="2340"/>
      <c r="N2" s="2340"/>
      <c r="O2" s="2340"/>
      <c r="P2" s="2340"/>
      <c r="Q2" s="2340"/>
      <c r="R2" s="2340"/>
      <c r="S2" s="2340"/>
      <c r="T2" s="2340"/>
      <c r="U2" s="2340"/>
    </row>
    <row r="3" spans="1:21" s="340" customFormat="1" ht="9" customHeight="1">
      <c r="A3" s="2340" t="s">
        <v>505</v>
      </c>
      <c r="B3" s="2340"/>
      <c r="C3" s="2340"/>
      <c r="D3" s="342"/>
      <c r="E3" s="343"/>
      <c r="F3" s="343"/>
      <c r="G3" s="343"/>
      <c r="H3" s="343"/>
      <c r="I3" s="343"/>
      <c r="J3" s="343"/>
      <c r="K3" s="343"/>
      <c r="L3" s="343"/>
      <c r="M3" s="343"/>
      <c r="N3" s="343"/>
      <c r="O3" s="344"/>
      <c r="P3" s="345"/>
      <c r="Q3" s="342"/>
      <c r="R3" s="1324" t="s">
        <v>713</v>
      </c>
      <c r="S3" s="138" t="s">
        <v>22</v>
      </c>
      <c r="T3" s="138" t="s">
        <v>23</v>
      </c>
      <c r="U3" s="346"/>
    </row>
    <row r="4" spans="1:21" s="340" customFormat="1" ht="9.75" customHeight="1">
      <c r="A4" s="140"/>
      <c r="B4" s="140"/>
      <c r="C4" s="140"/>
      <c r="D4" s="142" t="s">
        <v>835</v>
      </c>
      <c r="E4" s="143" t="s">
        <v>799</v>
      </c>
      <c r="F4" s="143" t="s">
        <v>706</v>
      </c>
      <c r="G4" s="143" t="s">
        <v>236</v>
      </c>
      <c r="H4" s="143" t="s">
        <v>506</v>
      </c>
      <c r="I4" s="1358">
        <v>1</v>
      </c>
      <c r="J4" s="143" t="s">
        <v>507</v>
      </c>
      <c r="K4" s="1358">
        <v>1</v>
      </c>
      <c r="L4" s="143" t="s">
        <v>508</v>
      </c>
      <c r="M4" s="143" t="s">
        <v>509</v>
      </c>
      <c r="N4" s="143" t="s">
        <v>510</v>
      </c>
      <c r="O4" s="347"/>
      <c r="P4" s="348"/>
      <c r="Q4" s="349"/>
      <c r="R4" s="1325" t="s">
        <v>24</v>
      </c>
      <c r="S4" s="143" t="s">
        <v>24</v>
      </c>
      <c r="T4" s="143" t="s">
        <v>24</v>
      </c>
      <c r="U4" s="147"/>
    </row>
    <row r="5" spans="1:21" s="340" customFormat="1" ht="7.5" customHeight="1">
      <c r="A5" s="173"/>
      <c r="B5" s="173"/>
      <c r="C5" s="173"/>
      <c r="D5" s="350"/>
      <c r="E5" s="350"/>
      <c r="F5" s="350"/>
      <c r="G5" s="350"/>
      <c r="H5" s="350"/>
      <c r="I5" s="350"/>
      <c r="J5" s="350"/>
      <c r="K5" s="350"/>
      <c r="L5" s="350"/>
      <c r="M5" s="350"/>
      <c r="N5" s="350"/>
      <c r="O5" s="351"/>
      <c r="P5" s="352"/>
      <c r="Q5" s="350"/>
      <c r="R5" s="1337"/>
      <c r="S5" s="350"/>
      <c r="T5" s="350"/>
      <c r="U5" s="353"/>
    </row>
    <row r="6" spans="1:21" s="340" customFormat="1" ht="9.9499999999999993" customHeight="1">
      <c r="A6" s="2335" t="s">
        <v>529</v>
      </c>
      <c r="B6" s="2335"/>
      <c r="C6" s="2335"/>
      <c r="D6" s="354"/>
      <c r="E6" s="355"/>
      <c r="F6" s="355"/>
      <c r="G6" s="355"/>
      <c r="H6" s="355"/>
      <c r="I6" s="355"/>
      <c r="J6" s="355"/>
      <c r="K6" s="355"/>
      <c r="L6" s="355"/>
      <c r="M6" s="355"/>
      <c r="N6" s="355"/>
      <c r="O6" s="356"/>
      <c r="P6" s="352"/>
      <c r="Q6" s="354"/>
      <c r="R6" s="1339"/>
      <c r="S6" s="793"/>
      <c r="T6" s="355"/>
      <c r="U6" s="341"/>
    </row>
    <row r="7" spans="1:21" s="340" customFormat="1" ht="9.9499999999999993" customHeight="1">
      <c r="A7" s="357"/>
      <c r="B7" s="2458" t="s">
        <v>540</v>
      </c>
      <c r="C7" s="2458"/>
      <c r="D7" s="1983">
        <v>311</v>
      </c>
      <c r="E7" s="1394">
        <v>304</v>
      </c>
      <c r="F7" s="1394">
        <v>287</v>
      </c>
      <c r="G7" s="1394">
        <v>295</v>
      </c>
      <c r="H7" s="1394">
        <v>290</v>
      </c>
      <c r="I7" s="1394"/>
      <c r="J7" s="1394">
        <v>152</v>
      </c>
      <c r="K7" s="1394"/>
      <c r="L7" s="1394">
        <v>43</v>
      </c>
      <c r="M7" s="1394">
        <v>47</v>
      </c>
      <c r="N7" s="1394">
        <v>49</v>
      </c>
      <c r="O7" s="1560"/>
      <c r="P7" s="1393"/>
      <c r="Q7" s="1495"/>
      <c r="R7" s="1984">
        <f>SUM(D7:G7)</f>
        <v>1197</v>
      </c>
      <c r="S7" s="187">
        <v>532</v>
      </c>
      <c r="T7" s="158">
        <v>166</v>
      </c>
      <c r="U7" s="360"/>
    </row>
    <row r="8" spans="1:21" s="340" customFormat="1" ht="9.9499999999999993" customHeight="1">
      <c r="A8" s="357"/>
      <c r="B8" s="2458" t="s">
        <v>541</v>
      </c>
      <c r="C8" s="2458"/>
      <c r="D8" s="1983">
        <v>148</v>
      </c>
      <c r="E8" s="1394">
        <v>144</v>
      </c>
      <c r="F8" s="1394">
        <v>138</v>
      </c>
      <c r="G8" s="1394">
        <v>133</v>
      </c>
      <c r="H8" s="1394">
        <v>119</v>
      </c>
      <c r="I8" s="1394"/>
      <c r="J8" s="1394">
        <v>82</v>
      </c>
      <c r="K8" s="1394"/>
      <c r="L8" s="1394">
        <v>59</v>
      </c>
      <c r="M8" s="1394">
        <v>64</v>
      </c>
      <c r="N8" s="1394">
        <v>57</v>
      </c>
      <c r="O8" s="1560"/>
      <c r="P8" s="1393"/>
      <c r="Q8" s="1495"/>
      <c r="R8" s="1984">
        <f>SUM(D8:G8)</f>
        <v>563</v>
      </c>
      <c r="S8" s="187">
        <v>324</v>
      </c>
      <c r="T8" s="158">
        <v>217</v>
      </c>
      <c r="U8" s="160"/>
    </row>
    <row r="9" spans="1:21" s="340" customFormat="1" ht="9.9499999999999993" customHeight="1">
      <c r="A9" s="358"/>
      <c r="B9" s="2458" t="s">
        <v>548</v>
      </c>
      <c r="C9" s="2458"/>
      <c r="D9" s="1992">
        <v>-2</v>
      </c>
      <c r="E9" s="1396">
        <v>0</v>
      </c>
      <c r="F9" s="1396">
        <v>4</v>
      </c>
      <c r="G9" s="1396">
        <v>4</v>
      </c>
      <c r="H9" s="1396">
        <v>13</v>
      </c>
      <c r="I9" s="1396"/>
      <c r="J9" s="1396">
        <v>5</v>
      </c>
      <c r="K9" s="1396"/>
      <c r="L9" s="1396">
        <v>0</v>
      </c>
      <c r="M9" s="1396">
        <v>2</v>
      </c>
      <c r="N9" s="1396">
        <v>0</v>
      </c>
      <c r="O9" s="1564"/>
      <c r="P9" s="1393"/>
      <c r="Q9" s="1498"/>
      <c r="R9" s="1993">
        <f>SUM(D9:G9)</f>
        <v>6</v>
      </c>
      <c r="S9" s="362">
        <v>20</v>
      </c>
      <c r="T9" s="166">
        <v>2</v>
      </c>
      <c r="U9" s="781"/>
    </row>
    <row r="10" spans="1:21" s="340" customFormat="1" ht="9.9499999999999993" customHeight="1">
      <c r="A10" s="358"/>
      <c r="B10" s="2418" t="s">
        <v>761</v>
      </c>
      <c r="C10" s="2418"/>
      <c r="D10" s="1983">
        <f>SUM(D7:D9)</f>
        <v>457</v>
      </c>
      <c r="E10" s="1394">
        <f>SUM(E7:E9)</f>
        <v>448</v>
      </c>
      <c r="F10" s="1394">
        <f>SUM(F7:F9)</f>
        <v>429</v>
      </c>
      <c r="G10" s="1394">
        <f t="shared" ref="G10:H10" si="0">SUM(G7:G9)</f>
        <v>432</v>
      </c>
      <c r="H10" s="1394">
        <f t="shared" si="0"/>
        <v>422</v>
      </c>
      <c r="I10" s="1394">
        <f t="shared" ref="I10" si="1">SUM(I7:I9)</f>
        <v>0</v>
      </c>
      <c r="J10" s="1394">
        <f t="shared" ref="J10" si="2">SUM(J7:J9)</f>
        <v>239</v>
      </c>
      <c r="K10" s="1394">
        <f t="shared" ref="K10:L10" si="3">SUM(K7:K9)</f>
        <v>0</v>
      </c>
      <c r="L10" s="1394">
        <f t="shared" si="3"/>
        <v>102</v>
      </c>
      <c r="M10" s="1394">
        <f t="shared" ref="M10:N10" si="4">SUM(M7:M9)</f>
        <v>113</v>
      </c>
      <c r="N10" s="1394">
        <f t="shared" si="4"/>
        <v>106</v>
      </c>
      <c r="O10" s="1560"/>
      <c r="P10" s="1393"/>
      <c r="Q10" s="1495"/>
      <c r="R10" s="1984">
        <f>SUM(R7:R9)</f>
        <v>1766</v>
      </c>
      <c r="S10" s="158">
        <f t="shared" ref="S10:T10" si="5">SUM(S7:S9)</f>
        <v>876</v>
      </c>
      <c r="T10" s="158">
        <f t="shared" si="5"/>
        <v>385</v>
      </c>
      <c r="U10" s="160"/>
    </row>
    <row r="11" spans="1:21" s="340" customFormat="1" ht="9.9499999999999993" customHeight="1">
      <c r="A11" s="358"/>
      <c r="B11" s="2418" t="s">
        <v>933</v>
      </c>
      <c r="C11" s="2418"/>
      <c r="D11" s="1983">
        <v>22</v>
      </c>
      <c r="E11" s="1394">
        <v>28</v>
      </c>
      <c r="F11" s="1394">
        <v>13</v>
      </c>
      <c r="G11" s="1394">
        <v>4</v>
      </c>
      <c r="H11" s="1395">
        <v>15</v>
      </c>
      <c r="I11" s="1395"/>
      <c r="J11" s="1395">
        <v>20</v>
      </c>
      <c r="K11" s="1395"/>
      <c r="L11" s="1395">
        <v>0</v>
      </c>
      <c r="M11" s="1395">
        <v>2</v>
      </c>
      <c r="N11" s="1395">
        <v>0</v>
      </c>
      <c r="O11" s="1560"/>
      <c r="P11" s="1393"/>
      <c r="Q11" s="1495"/>
      <c r="R11" s="2051">
        <f>SUM(D11:G11)</f>
        <v>67</v>
      </c>
      <c r="S11" s="361">
        <v>37</v>
      </c>
      <c r="T11" s="361">
        <v>-2</v>
      </c>
      <c r="U11" s="160"/>
    </row>
    <row r="12" spans="1:21" s="340" customFormat="1" ht="9.9499999999999993" customHeight="1">
      <c r="A12" s="358"/>
      <c r="B12" s="2453" t="s">
        <v>934</v>
      </c>
      <c r="C12" s="2453"/>
      <c r="D12" s="1992">
        <v>18</v>
      </c>
      <c r="E12" s="1396">
        <v>-14</v>
      </c>
      <c r="F12" s="1396">
        <v>-2</v>
      </c>
      <c r="G12" s="1396">
        <v>10</v>
      </c>
      <c r="H12" s="1396">
        <v>33</v>
      </c>
      <c r="I12" s="1396"/>
      <c r="J12" s="1396">
        <v>14</v>
      </c>
      <c r="K12" s="1396"/>
      <c r="L12" s="1396" t="s">
        <v>222</v>
      </c>
      <c r="M12" s="1396" t="s">
        <v>222</v>
      </c>
      <c r="N12" s="1396" t="s">
        <v>222</v>
      </c>
      <c r="O12" s="1564"/>
      <c r="P12" s="1393"/>
      <c r="Q12" s="1498"/>
      <c r="R12" s="1993">
        <f>SUM(D12:G12)</f>
        <v>12</v>
      </c>
      <c r="S12" s="362">
        <v>47</v>
      </c>
      <c r="T12" s="362" t="s">
        <v>222</v>
      </c>
      <c r="U12" s="167"/>
    </row>
    <row r="13" spans="1:21" s="340" customFormat="1" ht="9.9499999999999993" customHeight="1">
      <c r="A13" s="358"/>
      <c r="B13" s="2418" t="s">
        <v>543</v>
      </c>
      <c r="C13" s="2418"/>
      <c r="D13" s="1983">
        <f>SUM(D11:D12)</f>
        <v>40</v>
      </c>
      <c r="E13" s="1394">
        <f>SUM(E11:E12)</f>
        <v>14</v>
      </c>
      <c r="F13" s="1394">
        <f>SUM(F11:F12)</f>
        <v>11</v>
      </c>
      <c r="G13" s="1394">
        <f t="shared" ref="G13:H13" si="6">SUM(G11:G12)</f>
        <v>14</v>
      </c>
      <c r="H13" s="1394">
        <f t="shared" si="6"/>
        <v>48</v>
      </c>
      <c r="I13" s="1394">
        <f t="shared" ref="I13" si="7">SUM(I11:I12)</f>
        <v>0</v>
      </c>
      <c r="J13" s="1394">
        <f t="shared" ref="J13" si="8">SUM(J11:J12)</f>
        <v>34</v>
      </c>
      <c r="K13" s="1394">
        <f t="shared" ref="K13:L13" si="9">SUM(K11:K12)</f>
        <v>0</v>
      </c>
      <c r="L13" s="1394">
        <f t="shared" si="9"/>
        <v>0</v>
      </c>
      <c r="M13" s="1394">
        <f t="shared" ref="M13:N13" si="10">SUM(M11:M12)</f>
        <v>2</v>
      </c>
      <c r="N13" s="1394">
        <f t="shared" si="10"/>
        <v>0</v>
      </c>
      <c r="O13" s="1560"/>
      <c r="P13" s="1393"/>
      <c r="Q13" s="1486"/>
      <c r="R13" s="1989">
        <f>SUM(R11:R12)</f>
        <v>79</v>
      </c>
      <c r="S13" s="159">
        <f t="shared" ref="S13:T13" si="11">SUM(S11:S12)</f>
        <v>84</v>
      </c>
      <c r="T13" s="159">
        <f t="shared" si="11"/>
        <v>-2</v>
      </c>
      <c r="U13" s="160"/>
    </row>
    <row r="14" spans="1:21" s="340" customFormat="1" ht="9.9499999999999993" customHeight="1">
      <c r="A14" s="357"/>
      <c r="B14" s="2418" t="s">
        <v>514</v>
      </c>
      <c r="C14" s="2418"/>
      <c r="D14" s="2052">
        <v>264</v>
      </c>
      <c r="E14" s="1546">
        <v>246</v>
      </c>
      <c r="F14" s="1546">
        <v>256</v>
      </c>
      <c r="G14" s="1546">
        <v>257</v>
      </c>
      <c r="H14" s="1546">
        <v>235</v>
      </c>
      <c r="I14" s="1546"/>
      <c r="J14" s="1546">
        <v>154</v>
      </c>
      <c r="K14" s="1546"/>
      <c r="L14" s="1546">
        <v>71</v>
      </c>
      <c r="M14" s="1546">
        <v>74</v>
      </c>
      <c r="N14" s="1546">
        <v>77</v>
      </c>
      <c r="O14" s="1564"/>
      <c r="P14" s="1393"/>
      <c r="Q14" s="2053"/>
      <c r="R14" s="2054">
        <f>SUM(D14:G14)</f>
        <v>1023</v>
      </c>
      <c r="S14" s="794">
        <v>534</v>
      </c>
      <c r="T14" s="794">
        <v>288</v>
      </c>
      <c r="U14" s="167"/>
    </row>
    <row r="15" spans="1:21" s="340" customFormat="1" ht="9.9499999999999993" customHeight="1">
      <c r="A15" s="365"/>
      <c r="B15" s="2418" t="s">
        <v>515</v>
      </c>
      <c r="C15" s="2418"/>
      <c r="D15" s="1983">
        <f>D10-D13-D14</f>
        <v>153</v>
      </c>
      <c r="E15" s="1394">
        <f>E10-E13-E14</f>
        <v>188</v>
      </c>
      <c r="F15" s="1394">
        <f>F10-F13-F14</f>
        <v>162</v>
      </c>
      <c r="G15" s="1394">
        <f t="shared" ref="G15:H15" si="12">G10-G13-G14</f>
        <v>161</v>
      </c>
      <c r="H15" s="1394">
        <f t="shared" si="12"/>
        <v>139</v>
      </c>
      <c r="I15" s="1394">
        <f t="shared" ref="I15" si="13">I10-I13-I14</f>
        <v>0</v>
      </c>
      <c r="J15" s="1394">
        <f t="shared" ref="J15" si="14">J10-J13-J14</f>
        <v>51</v>
      </c>
      <c r="K15" s="1394">
        <f t="shared" ref="K15:L15" si="15">K10-K13-K14</f>
        <v>0</v>
      </c>
      <c r="L15" s="1394">
        <f t="shared" si="15"/>
        <v>31</v>
      </c>
      <c r="M15" s="1394">
        <f t="shared" ref="M15:N15" si="16">M10-M13-M14</f>
        <v>37</v>
      </c>
      <c r="N15" s="1394">
        <f t="shared" si="16"/>
        <v>29</v>
      </c>
      <c r="O15" s="1560"/>
      <c r="P15" s="1393"/>
      <c r="Q15" s="1495"/>
      <c r="R15" s="1984">
        <f>R10-R13-R14</f>
        <v>664</v>
      </c>
      <c r="S15" s="158">
        <f t="shared" ref="S15:T15" si="17">S10-S13-S14</f>
        <v>258</v>
      </c>
      <c r="T15" s="158">
        <f t="shared" si="17"/>
        <v>99</v>
      </c>
      <c r="U15" s="160"/>
    </row>
    <row r="16" spans="1:21" s="340" customFormat="1" ht="9.9499999999999993" customHeight="1">
      <c r="A16" s="367"/>
      <c r="B16" s="2418" t="s">
        <v>762</v>
      </c>
      <c r="C16" s="2418"/>
      <c r="D16" s="1983">
        <v>22</v>
      </c>
      <c r="E16" s="1394">
        <v>26</v>
      </c>
      <c r="F16" s="1394">
        <v>24</v>
      </c>
      <c r="G16" s="1394">
        <v>27</v>
      </c>
      <c r="H16" s="1393">
        <v>32</v>
      </c>
      <c r="I16" s="1393"/>
      <c r="J16" s="1393">
        <v>10</v>
      </c>
      <c r="K16" s="1393"/>
      <c r="L16" s="1393">
        <v>5</v>
      </c>
      <c r="M16" s="1393">
        <v>8</v>
      </c>
      <c r="N16" s="1393">
        <v>6</v>
      </c>
      <c r="O16" s="1560"/>
      <c r="P16" s="1393"/>
      <c r="Q16" s="1571"/>
      <c r="R16" s="1989">
        <f>SUM(D16:G16)</f>
        <v>99</v>
      </c>
      <c r="S16" s="159">
        <v>55</v>
      </c>
      <c r="T16" s="159">
        <v>12</v>
      </c>
      <c r="U16" s="160"/>
    </row>
    <row r="17" spans="1:21" s="340" customFormat="1" ht="9.9499999999999993" customHeight="1">
      <c r="A17" s="2424" t="s">
        <v>84</v>
      </c>
      <c r="B17" s="2424"/>
      <c r="C17" s="2424"/>
      <c r="D17" s="1990">
        <f>D15-D16</f>
        <v>131</v>
      </c>
      <c r="E17" s="1392">
        <f>E15-E16</f>
        <v>162</v>
      </c>
      <c r="F17" s="1392">
        <f>F15-F16</f>
        <v>138</v>
      </c>
      <c r="G17" s="1392">
        <f t="shared" ref="G17:H17" si="18">G15-G16</f>
        <v>134</v>
      </c>
      <c r="H17" s="1392">
        <f t="shared" si="18"/>
        <v>107</v>
      </c>
      <c r="I17" s="1392">
        <f t="shared" ref="I17" si="19">I15-I16</f>
        <v>0</v>
      </c>
      <c r="J17" s="1392">
        <f t="shared" ref="J17" si="20">J15-J16</f>
        <v>41</v>
      </c>
      <c r="K17" s="1392">
        <f t="shared" ref="K17:L17" si="21">K15-K16</f>
        <v>0</v>
      </c>
      <c r="L17" s="1392">
        <f t="shared" si="21"/>
        <v>26</v>
      </c>
      <c r="M17" s="1392">
        <f t="shared" ref="M17:N17" si="22">M15-M16</f>
        <v>29</v>
      </c>
      <c r="N17" s="1392">
        <f t="shared" si="22"/>
        <v>23</v>
      </c>
      <c r="O17" s="1563"/>
      <c r="P17" s="1393"/>
      <c r="Q17" s="1505"/>
      <c r="R17" s="1991">
        <f>R15-R16</f>
        <v>565</v>
      </c>
      <c r="S17" s="163">
        <f t="shared" ref="S17:T17" si="23">S15-S16</f>
        <v>203</v>
      </c>
      <c r="T17" s="163">
        <f t="shared" si="23"/>
        <v>87</v>
      </c>
      <c r="U17" s="369"/>
    </row>
    <row r="18" spans="1:21" s="340" customFormat="1" ht="9.9499999999999993" customHeight="1">
      <c r="A18" s="2430" t="s">
        <v>520</v>
      </c>
      <c r="B18" s="2430"/>
      <c r="C18" s="2430"/>
      <c r="D18" s="1983">
        <f>D17</f>
        <v>131</v>
      </c>
      <c r="E18" s="1394">
        <f>E17</f>
        <v>162</v>
      </c>
      <c r="F18" s="1394">
        <f>F17</f>
        <v>138</v>
      </c>
      <c r="G18" s="1394">
        <f t="shared" ref="G18:H18" si="24">G17</f>
        <v>134</v>
      </c>
      <c r="H18" s="1394">
        <f t="shared" si="24"/>
        <v>107</v>
      </c>
      <c r="I18" s="1394">
        <f t="shared" ref="I18" si="25">I17</f>
        <v>0</v>
      </c>
      <c r="J18" s="1394">
        <f t="shared" ref="J18" si="26">J17</f>
        <v>41</v>
      </c>
      <c r="K18" s="1394">
        <f t="shared" ref="K18:L18" si="27">K17</f>
        <v>0</v>
      </c>
      <c r="L18" s="1394">
        <f t="shared" si="27"/>
        <v>26</v>
      </c>
      <c r="M18" s="1394">
        <f t="shared" ref="M18:N18" si="28">M17</f>
        <v>29</v>
      </c>
      <c r="N18" s="1394">
        <f t="shared" si="28"/>
        <v>23</v>
      </c>
      <c r="O18" s="2055"/>
      <c r="P18" s="1393"/>
      <c r="Q18" s="2056"/>
      <c r="R18" s="2057">
        <f>R17</f>
        <v>565</v>
      </c>
      <c r="S18" s="795">
        <f t="shared" ref="S18:T18" si="29">S17</f>
        <v>203</v>
      </c>
      <c r="T18" s="795">
        <f t="shared" si="29"/>
        <v>87</v>
      </c>
      <c r="U18" s="372"/>
    </row>
    <row r="19" spans="1:21" s="340" customFormat="1" ht="6.75" customHeight="1">
      <c r="A19" s="173"/>
      <c r="B19" s="173"/>
      <c r="C19" s="173"/>
      <c r="D19" s="1991"/>
      <c r="E19" s="1392"/>
      <c r="F19" s="1392"/>
      <c r="G19" s="1392"/>
      <c r="H19" s="1392"/>
      <c r="I19" s="1392"/>
      <c r="J19" s="1392"/>
      <c r="K19" s="1392"/>
      <c r="L19" s="1392"/>
      <c r="M19" s="1392"/>
      <c r="N19" s="1392"/>
      <c r="O19" s="1392"/>
      <c r="P19" s="1393"/>
      <c r="Q19" s="1392"/>
      <c r="R19" s="1991"/>
      <c r="S19" s="163"/>
      <c r="T19" s="163"/>
      <c r="U19" s="374"/>
    </row>
    <row r="20" spans="1:21" s="340" customFormat="1" ht="9.9499999999999993" customHeight="1">
      <c r="A20" s="2335" t="s">
        <v>763</v>
      </c>
      <c r="B20" s="2335"/>
      <c r="C20" s="2335"/>
      <c r="D20" s="2058"/>
      <c r="E20" s="1708"/>
      <c r="F20" s="1708"/>
      <c r="G20" s="1708"/>
      <c r="H20" s="1708"/>
      <c r="I20" s="1708"/>
      <c r="J20" s="1708"/>
      <c r="K20" s="1708"/>
      <c r="L20" s="1708"/>
      <c r="M20" s="1708"/>
      <c r="N20" s="1708"/>
      <c r="O20" s="1560"/>
      <c r="P20" s="1393"/>
      <c r="Q20" s="2059"/>
      <c r="R20" s="2060"/>
      <c r="S20" s="376"/>
      <c r="T20" s="376"/>
      <c r="U20" s="377"/>
    </row>
    <row r="21" spans="1:21" s="340" customFormat="1" ht="9.9499999999999993" customHeight="1">
      <c r="A21" s="357"/>
      <c r="B21" s="2458" t="s">
        <v>764</v>
      </c>
      <c r="C21" s="2458"/>
      <c r="D21" s="1983">
        <v>323</v>
      </c>
      <c r="E21" s="1394">
        <v>317</v>
      </c>
      <c r="F21" s="1394">
        <v>303</v>
      </c>
      <c r="G21" s="1394">
        <v>293</v>
      </c>
      <c r="H21" s="1394">
        <v>303</v>
      </c>
      <c r="I21" s="1394"/>
      <c r="J21" s="1394">
        <v>154</v>
      </c>
      <c r="K21" s="1394"/>
      <c r="L21" s="1394">
        <v>45</v>
      </c>
      <c r="M21" s="1394">
        <v>43</v>
      </c>
      <c r="N21" s="1394">
        <v>44</v>
      </c>
      <c r="O21" s="1560"/>
      <c r="P21" s="1393"/>
      <c r="Q21" s="1495"/>
      <c r="R21" s="1984">
        <f>SUM(D21:G21)</f>
        <v>1236</v>
      </c>
      <c r="S21" s="158">
        <v>545</v>
      </c>
      <c r="T21" s="158">
        <v>169</v>
      </c>
      <c r="U21" s="160"/>
    </row>
    <row r="22" spans="1:21" s="340" customFormat="1" ht="9.9499999999999993" customHeight="1">
      <c r="A22" s="358"/>
      <c r="B22" s="2458" t="s">
        <v>533</v>
      </c>
      <c r="C22" s="2458"/>
      <c r="D22" s="1983">
        <v>134</v>
      </c>
      <c r="E22" s="1394">
        <v>131</v>
      </c>
      <c r="F22" s="1394">
        <v>126</v>
      </c>
      <c r="G22" s="1394">
        <v>139</v>
      </c>
      <c r="H22" s="1395">
        <v>119</v>
      </c>
      <c r="I22" s="1395"/>
      <c r="J22" s="1395">
        <v>85</v>
      </c>
      <c r="K22" s="1395"/>
      <c r="L22" s="1395">
        <v>57</v>
      </c>
      <c r="M22" s="1395">
        <v>70</v>
      </c>
      <c r="N22" s="1395">
        <v>62</v>
      </c>
      <c r="O22" s="1560"/>
      <c r="P22" s="1393"/>
      <c r="Q22" s="1626"/>
      <c r="R22" s="2051">
        <f>SUM(D22:G22)</f>
        <v>530</v>
      </c>
      <c r="S22" s="161">
        <v>331</v>
      </c>
      <c r="T22" s="161">
        <v>216</v>
      </c>
      <c r="U22" s="160"/>
    </row>
    <row r="23" spans="1:21" s="340" customFormat="1" ht="9.9499999999999993" customHeight="1">
      <c r="A23" s="132"/>
      <c r="B23" s="132"/>
      <c r="C23" s="132"/>
      <c r="D23" s="1990">
        <f>SUM(D21:D22)</f>
        <v>457</v>
      </c>
      <c r="E23" s="1392">
        <f>SUM(E21:E22)</f>
        <v>448</v>
      </c>
      <c r="F23" s="1392">
        <f>SUM(F21:F22)</f>
        <v>429</v>
      </c>
      <c r="G23" s="1392">
        <f t="shared" ref="G23:H23" si="30">SUM(G21:G22)</f>
        <v>432</v>
      </c>
      <c r="H23" s="1392">
        <f t="shared" si="30"/>
        <v>422</v>
      </c>
      <c r="I23" s="1392">
        <f t="shared" ref="I23" si="31">SUM(I21:I22)</f>
        <v>0</v>
      </c>
      <c r="J23" s="1392">
        <f t="shared" ref="J23" si="32">SUM(J21:J22)</f>
        <v>239</v>
      </c>
      <c r="K23" s="1392">
        <f t="shared" ref="K23:L23" si="33">SUM(K21:K22)</f>
        <v>0</v>
      </c>
      <c r="L23" s="1392">
        <f t="shared" si="33"/>
        <v>102</v>
      </c>
      <c r="M23" s="1392">
        <f t="shared" ref="M23:N23" si="34">SUM(M21:M22)</f>
        <v>113</v>
      </c>
      <c r="N23" s="1392">
        <f t="shared" si="34"/>
        <v>106</v>
      </c>
      <c r="O23" s="1563"/>
      <c r="P23" s="1393"/>
      <c r="Q23" s="1505"/>
      <c r="R23" s="1991">
        <f>SUM(R21:R22)</f>
        <v>1766</v>
      </c>
      <c r="S23" s="163">
        <f t="shared" ref="S23:T23" si="35">SUM(S21:S22)</f>
        <v>876</v>
      </c>
      <c r="T23" s="163">
        <f t="shared" si="35"/>
        <v>385</v>
      </c>
      <c r="U23" s="165"/>
    </row>
    <row r="24" spans="1:21" s="340" customFormat="1" ht="6" customHeight="1">
      <c r="A24" s="373"/>
      <c r="B24" s="373"/>
      <c r="C24" s="373"/>
      <c r="D24" s="1991"/>
      <c r="E24" s="1392"/>
      <c r="F24" s="1392"/>
      <c r="G24" s="1392"/>
      <c r="H24" s="1392"/>
      <c r="I24" s="1392"/>
      <c r="J24" s="1392"/>
      <c r="K24" s="1392"/>
      <c r="L24" s="1392"/>
      <c r="M24" s="1392"/>
      <c r="N24" s="1392"/>
      <c r="O24" s="1392"/>
      <c r="P24" s="1393"/>
      <c r="Q24" s="1392"/>
      <c r="R24" s="1991"/>
      <c r="S24" s="163"/>
      <c r="T24" s="163"/>
      <c r="U24" s="374"/>
    </row>
    <row r="25" spans="1:21" s="340" customFormat="1" ht="9.9499999999999993" customHeight="1">
      <c r="A25" s="2461" t="s">
        <v>765</v>
      </c>
      <c r="B25" s="2461"/>
      <c r="C25" s="2461"/>
      <c r="D25" s="2058"/>
      <c r="E25" s="1708"/>
      <c r="F25" s="1708"/>
      <c r="G25" s="1708"/>
      <c r="H25" s="1708"/>
      <c r="I25" s="1708"/>
      <c r="J25" s="1708"/>
      <c r="K25" s="1708"/>
      <c r="L25" s="1708"/>
      <c r="M25" s="1708"/>
      <c r="N25" s="1708"/>
      <c r="O25" s="1566"/>
      <c r="P25" s="1393"/>
      <c r="Q25" s="2059"/>
      <c r="R25" s="2060"/>
      <c r="S25" s="376"/>
      <c r="T25" s="376"/>
      <c r="U25" s="360"/>
    </row>
    <row r="26" spans="1:21" s="340" customFormat="1" ht="9.9499999999999993" customHeight="1">
      <c r="A26" s="511"/>
      <c r="B26" s="2459" t="s">
        <v>544</v>
      </c>
      <c r="C26" s="2459"/>
      <c r="D26" s="1983">
        <v>16070</v>
      </c>
      <c r="E26" s="1394">
        <v>15437</v>
      </c>
      <c r="F26" s="1394">
        <v>14736</v>
      </c>
      <c r="G26" s="1394">
        <v>14045</v>
      </c>
      <c r="H26" s="1394">
        <v>13805</v>
      </c>
      <c r="I26" s="1394"/>
      <c r="J26" s="1394">
        <v>5675</v>
      </c>
      <c r="K26" s="1394"/>
      <c r="L26" s="1394">
        <v>16</v>
      </c>
      <c r="M26" s="1394">
        <v>5</v>
      </c>
      <c r="N26" s="1394">
        <v>5</v>
      </c>
      <c r="O26" s="2091"/>
      <c r="P26" s="1393"/>
      <c r="Q26" s="1495"/>
      <c r="R26" s="1984">
        <v>15077</v>
      </c>
      <c r="S26" s="187">
        <v>4915</v>
      </c>
      <c r="T26" s="187">
        <v>5</v>
      </c>
      <c r="U26" s="160"/>
    </row>
    <row r="27" spans="1:21" s="340" customFormat="1" ht="9.9499999999999993" customHeight="1">
      <c r="A27" s="511"/>
      <c r="B27" s="2459" t="s">
        <v>549</v>
      </c>
      <c r="C27" s="2459"/>
      <c r="D27" s="1983">
        <v>14321</v>
      </c>
      <c r="E27" s="1394">
        <v>14286</v>
      </c>
      <c r="F27" s="1394">
        <v>13940</v>
      </c>
      <c r="G27" s="1394">
        <v>13573</v>
      </c>
      <c r="H27" s="1394">
        <v>13754</v>
      </c>
      <c r="I27" s="1394"/>
      <c r="J27" s="1394">
        <v>10921</v>
      </c>
      <c r="K27" s="1394"/>
      <c r="L27" s="1395">
        <v>8695</v>
      </c>
      <c r="M27" s="1395">
        <v>8527</v>
      </c>
      <c r="N27" s="1395">
        <v>8460</v>
      </c>
      <c r="O27" s="2062"/>
      <c r="P27" s="1393"/>
      <c r="Q27" s="1626"/>
      <c r="R27" s="2051">
        <v>14037</v>
      </c>
      <c r="S27" s="361">
        <v>10489</v>
      </c>
      <c r="T27" s="361">
        <v>7936</v>
      </c>
      <c r="U27" s="160"/>
    </row>
    <row r="28" spans="1:21" s="340" customFormat="1" ht="9.9499999999999993" customHeight="1">
      <c r="A28" s="511"/>
      <c r="B28" s="2459" t="s">
        <v>550</v>
      </c>
      <c r="C28" s="2459"/>
      <c r="D28" s="1983">
        <v>1436</v>
      </c>
      <c r="E28" s="1394">
        <v>1334</v>
      </c>
      <c r="F28" s="1394">
        <v>1237</v>
      </c>
      <c r="G28" s="1394">
        <v>1210</v>
      </c>
      <c r="H28" s="1394">
        <v>1276</v>
      </c>
      <c r="I28" s="1394"/>
      <c r="J28" s="1394">
        <v>614</v>
      </c>
      <c r="K28" s="1394"/>
      <c r="L28" s="1395">
        <v>133</v>
      </c>
      <c r="M28" s="1395">
        <v>59</v>
      </c>
      <c r="N28" s="1395">
        <v>97</v>
      </c>
      <c r="O28" s="2062"/>
      <c r="P28" s="1393"/>
      <c r="Q28" s="1626"/>
      <c r="R28" s="2051">
        <v>1296</v>
      </c>
      <c r="S28" s="361">
        <v>524</v>
      </c>
      <c r="T28" s="361">
        <v>85</v>
      </c>
      <c r="U28" s="160"/>
    </row>
    <row r="29" spans="1:21" s="340" customFormat="1" ht="9.9499999999999993" customHeight="1">
      <c r="A29" s="511"/>
      <c r="B29" s="2459" t="s">
        <v>766</v>
      </c>
      <c r="C29" s="2459"/>
      <c r="D29" s="1983">
        <v>38302</v>
      </c>
      <c r="E29" s="1394">
        <v>37363</v>
      </c>
      <c r="F29" s="1394">
        <v>36034</v>
      </c>
      <c r="G29" s="1394">
        <v>35317</v>
      </c>
      <c r="H29" s="1394">
        <v>34773</v>
      </c>
      <c r="I29" s="1394"/>
      <c r="J29" s="1394">
        <v>20432</v>
      </c>
      <c r="K29" s="1394"/>
      <c r="L29" s="1395">
        <v>8884</v>
      </c>
      <c r="M29" s="1395">
        <v>8658</v>
      </c>
      <c r="N29" s="1395">
        <v>8627</v>
      </c>
      <c r="O29" s="2062"/>
      <c r="P29" s="1393"/>
      <c r="Q29" s="1626"/>
      <c r="R29" s="2051">
        <v>36760</v>
      </c>
      <c r="S29" s="361">
        <v>18263</v>
      </c>
      <c r="T29" s="361">
        <v>8093</v>
      </c>
      <c r="U29" s="160"/>
    </row>
    <row r="30" spans="1:21" s="340" customFormat="1" ht="9.9499999999999993" customHeight="1">
      <c r="A30" s="511"/>
      <c r="B30" s="2459" t="s">
        <v>551</v>
      </c>
      <c r="C30" s="2459"/>
      <c r="D30" s="1983">
        <v>7198</v>
      </c>
      <c r="E30" s="1394">
        <v>7153</v>
      </c>
      <c r="F30" s="1394">
        <v>7194</v>
      </c>
      <c r="G30" s="1394">
        <v>7282</v>
      </c>
      <c r="H30" s="1394">
        <v>6880</v>
      </c>
      <c r="I30" s="1394"/>
      <c r="J30" s="1394">
        <v>3210</v>
      </c>
      <c r="K30" s="1394"/>
      <c r="L30" s="1395">
        <v>67</v>
      </c>
      <c r="M30" s="1395">
        <v>77</v>
      </c>
      <c r="N30" s="1395">
        <v>89</v>
      </c>
      <c r="O30" s="2062"/>
      <c r="P30" s="1393"/>
      <c r="Q30" s="1626"/>
      <c r="R30" s="2051">
        <v>7207</v>
      </c>
      <c r="S30" s="361">
        <v>2579</v>
      </c>
      <c r="T30" s="361">
        <v>75</v>
      </c>
      <c r="U30" s="160"/>
    </row>
    <row r="31" spans="1:21" s="340" customFormat="1" ht="9.9499999999999993" customHeight="1">
      <c r="A31" s="511"/>
      <c r="B31" s="2459" t="s">
        <v>552</v>
      </c>
      <c r="C31" s="2459"/>
      <c r="D31" s="1983">
        <v>15972</v>
      </c>
      <c r="E31" s="1394">
        <v>15079</v>
      </c>
      <c r="F31" s="1394">
        <v>14382</v>
      </c>
      <c r="G31" s="1394">
        <v>14110</v>
      </c>
      <c r="H31" s="1394">
        <v>13532</v>
      </c>
      <c r="I31" s="1394"/>
      <c r="J31" s="1394">
        <v>5495</v>
      </c>
      <c r="K31" s="1394"/>
      <c r="L31" s="1395">
        <v>42</v>
      </c>
      <c r="M31" s="1395">
        <v>41</v>
      </c>
      <c r="N31" s="1395">
        <v>41</v>
      </c>
      <c r="O31" s="2062"/>
      <c r="P31" s="1393"/>
      <c r="Q31" s="1626"/>
      <c r="R31" s="2051">
        <v>14890</v>
      </c>
      <c r="S31" s="361">
        <v>4816</v>
      </c>
      <c r="T31" s="361">
        <v>39</v>
      </c>
      <c r="U31" s="160"/>
    </row>
    <row r="32" spans="1:21" s="340" customFormat="1" ht="9.9499999999999993" customHeight="1">
      <c r="A32" s="511"/>
      <c r="B32" s="2459" t="s">
        <v>553</v>
      </c>
      <c r="C32" s="2459"/>
      <c r="D32" s="1983">
        <v>346</v>
      </c>
      <c r="E32" s="1394">
        <v>300</v>
      </c>
      <c r="F32" s="1394">
        <v>131</v>
      </c>
      <c r="G32" s="1394">
        <v>69</v>
      </c>
      <c r="H32" s="1394">
        <v>249</v>
      </c>
      <c r="I32" s="1394"/>
      <c r="J32" s="1394">
        <v>537</v>
      </c>
      <c r="K32" s="1394"/>
      <c r="L32" s="1394">
        <v>0</v>
      </c>
      <c r="M32" s="1394">
        <v>0</v>
      </c>
      <c r="N32" s="1394">
        <v>0</v>
      </c>
      <c r="O32" s="2091"/>
      <c r="P32" s="1393"/>
      <c r="Q32" s="1626"/>
      <c r="R32" s="2051">
        <v>212</v>
      </c>
      <c r="S32" s="361">
        <v>199</v>
      </c>
      <c r="T32" s="361">
        <v>0</v>
      </c>
      <c r="U32" s="160"/>
    </row>
    <row r="33" spans="1:21" s="340" customFormat="1" ht="10.5" customHeight="1">
      <c r="A33" s="511"/>
      <c r="B33" s="2459" t="s">
        <v>603</v>
      </c>
      <c r="C33" s="2459"/>
      <c r="D33" s="1992">
        <v>6943</v>
      </c>
      <c r="E33" s="1396">
        <v>6837</v>
      </c>
      <c r="F33" s="1396">
        <v>6630</v>
      </c>
      <c r="G33" s="1396">
        <v>6557</v>
      </c>
      <c r="H33" s="1396">
        <v>6336</v>
      </c>
      <c r="I33" s="1396"/>
      <c r="J33" s="1396">
        <v>3062</v>
      </c>
      <c r="K33" s="1396"/>
      <c r="L33" s="1396">
        <v>491</v>
      </c>
      <c r="M33" s="1396">
        <v>475</v>
      </c>
      <c r="N33" s="1396">
        <v>474</v>
      </c>
      <c r="O33" s="1564"/>
      <c r="P33" s="1393"/>
      <c r="Q33" s="1498"/>
      <c r="R33" s="1993">
        <v>6742</v>
      </c>
      <c r="S33" s="362">
        <v>2626</v>
      </c>
      <c r="T33" s="362">
        <v>492</v>
      </c>
      <c r="U33" s="167"/>
    </row>
    <row r="34" spans="1:21" s="340" customFormat="1" ht="6" customHeight="1">
      <c r="A34" s="797"/>
      <c r="B34" s="797"/>
      <c r="C34" s="797"/>
      <c r="D34" s="2063"/>
      <c r="E34" s="1707"/>
      <c r="F34" s="1707"/>
      <c r="G34" s="1707"/>
      <c r="H34" s="1707"/>
      <c r="I34" s="1707"/>
      <c r="J34" s="1707"/>
      <c r="K34" s="1707"/>
      <c r="L34" s="1707"/>
      <c r="M34" s="1707"/>
      <c r="N34" s="1707"/>
      <c r="O34" s="1707"/>
      <c r="P34" s="2064"/>
      <c r="Q34" s="1707"/>
      <c r="R34" s="2063"/>
      <c r="S34" s="381"/>
      <c r="T34" s="381"/>
      <c r="U34" s="381"/>
    </row>
    <row r="35" spans="1:21" s="340" customFormat="1" ht="9.9499999999999993" customHeight="1">
      <c r="A35" s="2461" t="s">
        <v>521</v>
      </c>
      <c r="B35" s="2461"/>
      <c r="C35" s="2461"/>
      <c r="D35" s="2065"/>
      <c r="E35" s="1709"/>
      <c r="F35" s="1709"/>
      <c r="G35" s="1709"/>
      <c r="H35" s="1709"/>
      <c r="I35" s="1709"/>
      <c r="J35" s="1709"/>
      <c r="K35" s="1709"/>
      <c r="L35" s="1709"/>
      <c r="M35" s="1709"/>
      <c r="N35" s="1709"/>
      <c r="O35" s="2066"/>
      <c r="P35" s="2067"/>
      <c r="Q35" s="2068"/>
      <c r="R35" s="2069"/>
      <c r="S35" s="799"/>
      <c r="T35" s="799"/>
      <c r="U35" s="383"/>
    </row>
    <row r="36" spans="1:21" s="340" customFormat="1" ht="9.9499999999999993" customHeight="1">
      <c r="A36" s="511"/>
      <c r="B36" s="2459" t="s">
        <v>767</v>
      </c>
      <c r="C36" s="2459"/>
      <c r="D36" s="2070">
        <v>3.3399999999999999E-2</v>
      </c>
      <c r="E36" s="1710">
        <v>3.3700000000000001E-2</v>
      </c>
      <c r="F36" s="1710">
        <v>3.4500000000000003E-2</v>
      </c>
      <c r="G36" s="1710">
        <v>3.2899999999999999E-2</v>
      </c>
      <c r="H36" s="1710">
        <v>3.4599999999999999E-2</v>
      </c>
      <c r="I36" s="1710"/>
      <c r="J36" s="1710">
        <v>2.9899999999999999E-2</v>
      </c>
      <c r="K36" s="1710"/>
      <c r="L36" s="1710">
        <v>2.0299999999999999E-2</v>
      </c>
      <c r="M36" s="1710">
        <v>1.9900000000000001E-2</v>
      </c>
      <c r="N36" s="1710">
        <v>2.0400000000000001E-2</v>
      </c>
      <c r="O36" s="2092"/>
      <c r="P36" s="2072"/>
      <c r="Q36" s="2073"/>
      <c r="R36" s="2074">
        <v>3.3599999999999998E-2</v>
      </c>
      <c r="S36" s="1280">
        <v>2.98E-2</v>
      </c>
      <c r="T36" s="1280">
        <v>2.0899999999999998E-2</v>
      </c>
      <c r="U36" s="384"/>
    </row>
    <row r="37" spans="1:21" s="340" customFormat="1" ht="9.9499999999999993" customHeight="1">
      <c r="A37" s="511"/>
      <c r="B37" s="2459" t="s">
        <v>537</v>
      </c>
      <c r="C37" s="2459"/>
      <c r="D37" s="2075">
        <v>0.57599999999999996</v>
      </c>
      <c r="E37" s="1711">
        <v>0.55000000000000004</v>
      </c>
      <c r="F37" s="1711">
        <v>0.59399999999999997</v>
      </c>
      <c r="G37" s="1711">
        <v>0.59599999999999997</v>
      </c>
      <c r="H37" s="1711">
        <v>0.55700000000000005</v>
      </c>
      <c r="I37" s="1711"/>
      <c r="J37" s="1711">
        <v>0.64300000000000002</v>
      </c>
      <c r="K37" s="1711"/>
      <c r="L37" s="1711">
        <v>0.69699999999999995</v>
      </c>
      <c r="M37" s="1711">
        <v>0.65900000000000003</v>
      </c>
      <c r="N37" s="1711">
        <v>0.73299999999999998</v>
      </c>
      <c r="O37" s="2093"/>
      <c r="P37" s="2072"/>
      <c r="Q37" s="2073"/>
      <c r="R37" s="2077">
        <v>0.57899999999999996</v>
      </c>
      <c r="S37" s="1282">
        <v>0.61</v>
      </c>
      <c r="T37" s="1282">
        <v>0.748</v>
      </c>
      <c r="U37" s="384"/>
    </row>
    <row r="38" spans="1:21" s="340" customFormat="1" ht="9.9499999999999993" customHeight="1">
      <c r="A38" s="515"/>
      <c r="B38" s="2459" t="s">
        <v>601</v>
      </c>
      <c r="C38" s="2459"/>
      <c r="D38" s="2075">
        <v>7.1999999999999995E-2</v>
      </c>
      <c r="E38" s="1711">
        <v>9.0999999999999998E-2</v>
      </c>
      <c r="F38" s="1711">
        <v>8.2000000000000003E-2</v>
      </c>
      <c r="G38" s="1711">
        <v>7.9000000000000001E-2</v>
      </c>
      <c r="H38" s="1711">
        <v>6.4000000000000001E-2</v>
      </c>
      <c r="I38" s="1711"/>
      <c r="J38" s="1711">
        <v>5.1999999999999998E-2</v>
      </c>
      <c r="K38" s="1711"/>
      <c r="L38" s="1711">
        <v>0.21099999999999999</v>
      </c>
      <c r="M38" s="2078">
        <v>0.24</v>
      </c>
      <c r="N38" s="2078">
        <v>0.19</v>
      </c>
      <c r="O38" s="2094"/>
      <c r="P38" s="2080"/>
      <c r="Q38" s="2081"/>
      <c r="R38" s="2082">
        <v>8.1000000000000003E-2</v>
      </c>
      <c r="S38" s="1284">
        <v>7.4999999999999997E-2</v>
      </c>
      <c r="T38" s="1284">
        <v>0.17599999999999999</v>
      </c>
      <c r="U38" s="385"/>
    </row>
    <row r="39" spans="1:21" s="340" customFormat="1" ht="9.9499999999999993" customHeight="1">
      <c r="A39" s="800"/>
      <c r="B39" s="2459" t="s">
        <v>520</v>
      </c>
      <c r="C39" s="2459"/>
      <c r="D39" s="1983">
        <f>D18</f>
        <v>131</v>
      </c>
      <c r="E39" s="1394">
        <f>E18</f>
        <v>162</v>
      </c>
      <c r="F39" s="1394">
        <f>F18</f>
        <v>138</v>
      </c>
      <c r="G39" s="1394">
        <f t="shared" ref="G39:H39" si="36">G18</f>
        <v>134</v>
      </c>
      <c r="H39" s="1394">
        <f t="shared" si="36"/>
        <v>107</v>
      </c>
      <c r="I39" s="1394">
        <f t="shared" ref="I39" si="37">I18</f>
        <v>0</v>
      </c>
      <c r="J39" s="1394">
        <f t="shared" ref="J39" si="38">J18</f>
        <v>41</v>
      </c>
      <c r="K39" s="1394">
        <f t="shared" ref="K39:L39" si="39">K18</f>
        <v>0</v>
      </c>
      <c r="L39" s="1394">
        <f t="shared" si="39"/>
        <v>26</v>
      </c>
      <c r="M39" s="1394">
        <f t="shared" ref="M39:N39" si="40">M18</f>
        <v>29</v>
      </c>
      <c r="N39" s="1394">
        <f t="shared" si="40"/>
        <v>23</v>
      </c>
      <c r="O39" s="1560"/>
      <c r="P39" s="2083"/>
      <c r="Q39" s="1495"/>
      <c r="R39" s="1984">
        <f>R18</f>
        <v>565</v>
      </c>
      <c r="S39" s="158">
        <f t="shared" ref="S39:T39" si="41">S18</f>
        <v>203</v>
      </c>
      <c r="T39" s="158">
        <f t="shared" si="41"/>
        <v>87</v>
      </c>
      <c r="U39" s="385"/>
    </row>
    <row r="40" spans="1:21" s="340" customFormat="1" ht="9.9499999999999993" customHeight="1">
      <c r="A40" s="515"/>
      <c r="B40" s="2459" t="s">
        <v>768</v>
      </c>
      <c r="C40" s="2459"/>
      <c r="D40" s="1983">
        <v>-172</v>
      </c>
      <c r="E40" s="1394">
        <v>-170</v>
      </c>
      <c r="F40" s="1394">
        <v>-160</v>
      </c>
      <c r="G40" s="1394">
        <v>-162</v>
      </c>
      <c r="H40" s="1570">
        <v>-156</v>
      </c>
      <c r="I40" s="1570"/>
      <c r="J40" s="1570">
        <v>-76</v>
      </c>
      <c r="K40" s="1570"/>
      <c r="L40" s="1570">
        <v>-13</v>
      </c>
      <c r="M40" s="1570">
        <v>-11</v>
      </c>
      <c r="N40" s="1570">
        <v>-12</v>
      </c>
      <c r="O40" s="1560"/>
      <c r="P40" s="2084"/>
      <c r="Q40" s="1486"/>
      <c r="R40" s="1989">
        <f>SUM(D40:G40)</f>
        <v>-664</v>
      </c>
      <c r="S40" s="159">
        <v>-256</v>
      </c>
      <c r="T40" s="159">
        <v>-48</v>
      </c>
      <c r="U40" s="160"/>
    </row>
    <row r="41" spans="1:21" s="340" customFormat="1" ht="9.9499999999999993" customHeight="1">
      <c r="A41" s="513"/>
      <c r="B41" s="2459" t="s">
        <v>599</v>
      </c>
      <c r="C41" s="2459"/>
      <c r="D41" s="1990">
        <f>SUM(D39:D40)</f>
        <v>-41</v>
      </c>
      <c r="E41" s="1392">
        <f>SUM(E39:E40)</f>
        <v>-8</v>
      </c>
      <c r="F41" s="1392">
        <f>SUM(F39:F40)</f>
        <v>-22</v>
      </c>
      <c r="G41" s="1392">
        <f t="shared" ref="G41:H41" si="42">SUM(G39:G40)</f>
        <v>-28</v>
      </c>
      <c r="H41" s="1392">
        <f t="shared" si="42"/>
        <v>-49</v>
      </c>
      <c r="I41" s="1392">
        <f t="shared" ref="I41" si="43">SUM(I39:I40)</f>
        <v>0</v>
      </c>
      <c r="J41" s="1392">
        <f t="shared" ref="J41" si="44">SUM(J39:J40)</f>
        <v>-35</v>
      </c>
      <c r="K41" s="1392">
        <f t="shared" ref="K41:L41" si="45">SUM(K39:K40)</f>
        <v>0</v>
      </c>
      <c r="L41" s="1392">
        <f t="shared" si="45"/>
        <v>13</v>
      </c>
      <c r="M41" s="1392">
        <f t="shared" ref="M41:N41" si="46">SUM(M39:M40)</f>
        <v>18</v>
      </c>
      <c r="N41" s="1392">
        <f t="shared" si="46"/>
        <v>11</v>
      </c>
      <c r="O41" s="2085"/>
      <c r="P41" s="2086"/>
      <c r="Q41" s="1505"/>
      <c r="R41" s="1991">
        <f>SUM(R39:R40)</f>
        <v>-99</v>
      </c>
      <c r="S41" s="163">
        <f t="shared" ref="S41:T41" si="47">SUM(S39:S40)</f>
        <v>-53</v>
      </c>
      <c r="T41" s="163">
        <f t="shared" si="47"/>
        <v>39</v>
      </c>
      <c r="U41" s="165"/>
    </row>
    <row r="42" spans="1:21" s="340" customFormat="1" ht="8.25" customHeight="1">
      <c r="A42" s="801"/>
      <c r="B42" s="801"/>
      <c r="C42" s="801"/>
      <c r="D42" s="1989"/>
      <c r="E42" s="1393"/>
      <c r="F42" s="1393"/>
      <c r="G42" s="1393"/>
      <c r="H42" s="1393"/>
      <c r="I42" s="1393"/>
      <c r="J42" s="1393"/>
      <c r="K42" s="1393"/>
      <c r="L42" s="1393"/>
      <c r="M42" s="1393"/>
      <c r="N42" s="1393"/>
      <c r="O42" s="1393"/>
      <c r="P42" s="1393"/>
      <c r="Q42" s="1393"/>
      <c r="R42" s="1989"/>
      <c r="S42" s="159"/>
      <c r="T42" s="159"/>
      <c r="U42" s="388"/>
    </row>
    <row r="43" spans="1:21" s="340" customFormat="1" ht="9.9499999999999993" customHeight="1">
      <c r="A43" s="2461" t="s">
        <v>220</v>
      </c>
      <c r="B43" s="2461"/>
      <c r="C43" s="2461"/>
      <c r="D43" s="1418"/>
      <c r="E43" s="1712"/>
      <c r="F43" s="1712"/>
      <c r="G43" s="1712"/>
      <c r="H43" s="1712"/>
      <c r="I43" s="1712"/>
      <c r="J43" s="1712"/>
      <c r="K43" s="1712"/>
      <c r="L43" s="1712"/>
      <c r="M43" s="1712"/>
      <c r="N43" s="1712"/>
      <c r="O43" s="1480"/>
      <c r="P43" s="1468"/>
      <c r="Q43" s="1461"/>
      <c r="R43" s="2087"/>
      <c r="S43" s="343"/>
      <c r="T43" s="343"/>
      <c r="U43" s="155"/>
    </row>
    <row r="44" spans="1:21" s="340" customFormat="1" ht="9.9499999999999993" customHeight="1">
      <c r="A44" s="802"/>
      <c r="B44" s="2419" t="s">
        <v>598</v>
      </c>
      <c r="C44" s="2419"/>
      <c r="D44" s="2088"/>
      <c r="E44" s="1713"/>
      <c r="F44" s="1713"/>
      <c r="G44" s="1713"/>
      <c r="H44" s="1713"/>
      <c r="I44" s="1713"/>
      <c r="J44" s="1713"/>
      <c r="K44" s="1713"/>
      <c r="L44" s="1713"/>
      <c r="M44" s="1713"/>
      <c r="N44" s="1713"/>
      <c r="O44" s="1987"/>
      <c r="P44" s="1553"/>
      <c r="Q44" s="2089"/>
      <c r="R44" s="2090"/>
      <c r="S44" s="392"/>
      <c r="T44" s="392"/>
      <c r="U44" s="393"/>
    </row>
    <row r="45" spans="1:21" s="340" customFormat="1" ht="9.9499999999999993" customHeight="1">
      <c r="A45" s="803"/>
      <c r="B45" s="804"/>
      <c r="C45" s="186" t="s">
        <v>545</v>
      </c>
      <c r="D45" s="1986">
        <v>60718</v>
      </c>
      <c r="E45" s="1393">
        <v>61732</v>
      </c>
      <c r="F45" s="1393">
        <v>57830</v>
      </c>
      <c r="G45" s="1394">
        <v>57691</v>
      </c>
      <c r="H45" s="1393">
        <v>55705</v>
      </c>
      <c r="I45" s="1393"/>
      <c r="J45" s="1393">
        <v>40726</v>
      </c>
      <c r="K45" s="1393"/>
      <c r="L45" s="1393">
        <v>39651</v>
      </c>
      <c r="M45" s="1393">
        <v>36391</v>
      </c>
      <c r="N45" s="1393">
        <v>35859</v>
      </c>
      <c r="O45" s="1560"/>
      <c r="P45" s="1393"/>
      <c r="Q45" s="1486"/>
      <c r="R45" s="1989">
        <f>D45</f>
        <v>60718</v>
      </c>
      <c r="S45" s="159">
        <v>55705</v>
      </c>
      <c r="T45" s="159">
        <v>35859</v>
      </c>
      <c r="U45" s="395"/>
    </row>
    <row r="46" spans="1:21" s="340" customFormat="1" ht="9.9499999999999993" customHeight="1">
      <c r="A46" s="805"/>
      <c r="B46" s="805"/>
      <c r="C46" s="186" t="s">
        <v>113</v>
      </c>
      <c r="D46" s="1985">
        <v>19297</v>
      </c>
      <c r="E46" s="1395">
        <v>18672</v>
      </c>
      <c r="F46" s="1395">
        <v>18669</v>
      </c>
      <c r="G46" s="1394">
        <v>18506</v>
      </c>
      <c r="H46" s="1395">
        <v>18342</v>
      </c>
      <c r="I46" s="1395"/>
      <c r="J46" s="1395">
        <v>17628</v>
      </c>
      <c r="K46" s="1395"/>
      <c r="L46" s="1395">
        <v>8724</v>
      </c>
      <c r="M46" s="1395">
        <v>8287</v>
      </c>
      <c r="N46" s="1395">
        <v>8272</v>
      </c>
      <c r="O46" s="1560"/>
      <c r="P46" s="1393"/>
      <c r="Q46" s="1626"/>
      <c r="R46" s="2051">
        <f>D46</f>
        <v>19297</v>
      </c>
      <c r="S46" s="161">
        <v>18342</v>
      </c>
      <c r="T46" s="161">
        <v>8272</v>
      </c>
      <c r="U46" s="395"/>
    </row>
    <row r="47" spans="1:21" s="340" customFormat="1" ht="9.9499999999999993" customHeight="1">
      <c r="A47" s="806"/>
      <c r="B47" s="806"/>
      <c r="C47" s="806"/>
      <c r="D47" s="1990">
        <f>SUM(D45:D46)</f>
        <v>80015</v>
      </c>
      <c r="E47" s="1392">
        <f>SUM(E45:E46)</f>
        <v>80404</v>
      </c>
      <c r="F47" s="1392">
        <f>SUM(F45:F46)</f>
        <v>76499</v>
      </c>
      <c r="G47" s="1392">
        <f t="shared" ref="G47:H47" si="48">SUM(G45:G46)</f>
        <v>76197</v>
      </c>
      <c r="H47" s="1392">
        <f t="shared" si="48"/>
        <v>74047</v>
      </c>
      <c r="I47" s="1392">
        <f t="shared" ref="I47" si="49">SUM(I45:I46)</f>
        <v>0</v>
      </c>
      <c r="J47" s="1392">
        <f t="shared" ref="J47" si="50">SUM(J45:J46)</f>
        <v>58354</v>
      </c>
      <c r="K47" s="1392">
        <f t="shared" ref="K47:L47" si="51">SUM(K45:K46)</f>
        <v>0</v>
      </c>
      <c r="L47" s="1392">
        <f t="shared" si="51"/>
        <v>48375</v>
      </c>
      <c r="M47" s="1392">
        <f t="shared" ref="M47:N47" si="52">SUM(M45:M46)</f>
        <v>44678</v>
      </c>
      <c r="N47" s="1392">
        <f t="shared" si="52"/>
        <v>44131</v>
      </c>
      <c r="O47" s="1563"/>
      <c r="P47" s="1393"/>
      <c r="Q47" s="1505"/>
      <c r="R47" s="1991">
        <f>SUM(R45:R46)</f>
        <v>80015</v>
      </c>
      <c r="S47" s="163">
        <f t="shared" ref="S47:T47" si="53">SUM(S45:S46)</f>
        <v>74047</v>
      </c>
      <c r="T47" s="163">
        <f t="shared" si="53"/>
        <v>44131</v>
      </c>
      <c r="U47" s="165"/>
    </row>
    <row r="48" spans="1:21" s="340" customFormat="1" ht="9.9499999999999993" customHeight="1">
      <c r="A48" s="802"/>
      <c r="B48" s="2419" t="s">
        <v>597</v>
      </c>
      <c r="C48" s="2419"/>
      <c r="D48" s="2088"/>
      <c r="E48" s="1713"/>
      <c r="F48" s="1713"/>
      <c r="G48" s="1713"/>
      <c r="H48" s="1713"/>
      <c r="I48" s="1713"/>
      <c r="J48" s="1713"/>
      <c r="K48" s="1713"/>
      <c r="L48" s="1713"/>
      <c r="M48" s="1713"/>
      <c r="N48" s="1713"/>
      <c r="O48" s="1987"/>
      <c r="P48" s="1553"/>
      <c r="Q48" s="2089"/>
      <c r="R48" s="2090"/>
      <c r="S48" s="392"/>
      <c r="T48" s="392"/>
      <c r="U48" s="160"/>
    </row>
    <row r="49" spans="1:21" s="340" customFormat="1" ht="9.9499999999999993" customHeight="1">
      <c r="A49" s="803"/>
      <c r="B49" s="804"/>
      <c r="C49" s="186" t="s">
        <v>545</v>
      </c>
      <c r="D49" s="1986">
        <v>50766</v>
      </c>
      <c r="E49" s="1393">
        <v>51784</v>
      </c>
      <c r="F49" s="1393">
        <v>48365</v>
      </c>
      <c r="G49" s="1394">
        <v>48288</v>
      </c>
      <c r="H49" s="1393">
        <v>48741</v>
      </c>
      <c r="I49" s="1393"/>
      <c r="J49" s="1393">
        <v>34901</v>
      </c>
      <c r="K49" s="1393"/>
      <c r="L49" s="1393">
        <v>33957</v>
      </c>
      <c r="M49" s="1393">
        <v>31206</v>
      </c>
      <c r="N49" s="1393">
        <v>30957</v>
      </c>
      <c r="O49" s="1560"/>
      <c r="P49" s="1393"/>
      <c r="Q49" s="1486"/>
      <c r="R49" s="1989">
        <f>D49</f>
        <v>50766</v>
      </c>
      <c r="S49" s="159">
        <v>48741</v>
      </c>
      <c r="T49" s="159">
        <v>30957</v>
      </c>
      <c r="U49" s="395"/>
    </row>
    <row r="50" spans="1:21" s="340" customFormat="1" ht="9.9499999999999993" customHeight="1">
      <c r="A50" s="805"/>
      <c r="B50" s="805"/>
      <c r="C50" s="186" t="s">
        <v>113</v>
      </c>
      <c r="D50" s="1985">
        <v>9228</v>
      </c>
      <c r="E50" s="1395">
        <v>9451</v>
      </c>
      <c r="F50" s="1395">
        <v>10895</v>
      </c>
      <c r="G50" s="1394">
        <v>11153</v>
      </c>
      <c r="H50" s="1395">
        <v>9937</v>
      </c>
      <c r="I50" s="1395"/>
      <c r="J50" s="1395">
        <v>10593</v>
      </c>
      <c r="K50" s="1395"/>
      <c r="L50" s="1395">
        <v>7503</v>
      </c>
      <c r="M50" s="1395">
        <v>7051</v>
      </c>
      <c r="N50" s="1395">
        <v>7018</v>
      </c>
      <c r="O50" s="1560"/>
      <c r="P50" s="1393"/>
      <c r="Q50" s="1626"/>
      <c r="R50" s="2051">
        <f>D50</f>
        <v>9228</v>
      </c>
      <c r="S50" s="161">
        <v>9937</v>
      </c>
      <c r="T50" s="161">
        <v>7018</v>
      </c>
      <c r="U50" s="395"/>
    </row>
    <row r="51" spans="1:21" s="340" customFormat="1" ht="9.9499999999999993" customHeight="1">
      <c r="A51" s="396"/>
      <c r="B51" s="396"/>
      <c r="C51" s="396"/>
      <c r="D51" s="1990">
        <f>SUM(D49:D50)</f>
        <v>59994</v>
      </c>
      <c r="E51" s="1392">
        <f>SUM(E49:E50)</f>
        <v>61235</v>
      </c>
      <c r="F51" s="1392">
        <f>SUM(F49:F50)</f>
        <v>59260</v>
      </c>
      <c r="G51" s="1392">
        <f t="shared" ref="G51:H51" si="54">SUM(G49:G50)</f>
        <v>59441</v>
      </c>
      <c r="H51" s="1392">
        <f t="shared" si="54"/>
        <v>58678</v>
      </c>
      <c r="I51" s="1392">
        <f t="shared" ref="I51" si="55">SUM(I49:I50)</f>
        <v>0</v>
      </c>
      <c r="J51" s="1392">
        <f t="shared" ref="J51" si="56">SUM(J49:J50)</f>
        <v>45494</v>
      </c>
      <c r="K51" s="1392">
        <f t="shared" ref="K51:L51" si="57">SUM(K49:K50)</f>
        <v>0</v>
      </c>
      <c r="L51" s="1392">
        <f t="shared" si="57"/>
        <v>41460</v>
      </c>
      <c r="M51" s="1392">
        <f t="shared" ref="M51:N51" si="58">SUM(M49:M50)</f>
        <v>38257</v>
      </c>
      <c r="N51" s="1392">
        <f t="shared" si="58"/>
        <v>37975</v>
      </c>
      <c r="O51" s="1563"/>
      <c r="P51" s="1393"/>
      <c r="Q51" s="1505"/>
      <c r="R51" s="1991">
        <f>SUM(R49:R50)</f>
        <v>59994</v>
      </c>
      <c r="S51" s="163">
        <f t="shared" ref="S51:T51" si="59">SUM(S49:S50)</f>
        <v>58678</v>
      </c>
      <c r="T51" s="163">
        <f t="shared" si="59"/>
        <v>37975</v>
      </c>
      <c r="U51" s="165"/>
    </row>
    <row r="52" spans="1:21" s="340" customFormat="1" ht="9.9499999999999993" customHeight="1">
      <c r="A52" s="357"/>
      <c r="B52" s="2418" t="s">
        <v>219</v>
      </c>
      <c r="C52" s="2418"/>
      <c r="D52" s="1992">
        <v>1947</v>
      </c>
      <c r="E52" s="1396">
        <v>1926</v>
      </c>
      <c r="F52" s="1396">
        <v>1814</v>
      </c>
      <c r="G52" s="1392">
        <v>1746</v>
      </c>
      <c r="H52" s="1396">
        <v>1753</v>
      </c>
      <c r="I52" s="1396"/>
      <c r="J52" s="1396">
        <v>1734</v>
      </c>
      <c r="K52" s="1396"/>
      <c r="L52" s="1396">
        <v>311</v>
      </c>
      <c r="M52" s="1396">
        <v>310</v>
      </c>
      <c r="N52" s="1396">
        <v>310</v>
      </c>
      <c r="O52" s="1564"/>
      <c r="P52" s="1393"/>
      <c r="Q52" s="1498"/>
      <c r="R52" s="1993">
        <f>D52</f>
        <v>1947</v>
      </c>
      <c r="S52" s="166">
        <v>1753</v>
      </c>
      <c r="T52" s="166">
        <v>310</v>
      </c>
      <c r="U52" s="167"/>
    </row>
    <row r="53" spans="1:21" s="402" customFormat="1" ht="2.25" customHeight="1">
      <c r="A53" s="2460"/>
      <c r="B53" s="2460"/>
      <c r="C53" s="2460"/>
      <c r="D53" s="2460"/>
      <c r="E53" s="2460"/>
      <c r="F53" s="2460"/>
      <c r="G53" s="2460"/>
      <c r="H53" s="2460"/>
      <c r="I53" s="2460"/>
      <c r="J53" s="2460"/>
      <c r="K53" s="2460"/>
      <c r="L53" s="2460"/>
      <c r="M53" s="2460"/>
      <c r="N53" s="2460"/>
      <c r="O53" s="2460"/>
      <c r="P53" s="2460"/>
      <c r="Q53" s="2460"/>
      <c r="R53" s="2460"/>
      <c r="S53" s="2460"/>
      <c r="T53" s="2460"/>
      <c r="U53" s="2460"/>
    </row>
    <row r="54" spans="1:21" s="402" customFormat="1" ht="9" customHeight="1">
      <c r="A54" s="403">
        <v>1</v>
      </c>
      <c r="B54" s="2462" t="s">
        <v>780</v>
      </c>
      <c r="C54" s="2462"/>
      <c r="D54" s="2462"/>
      <c r="E54" s="2462"/>
      <c r="F54" s="2462"/>
      <c r="G54" s="2462"/>
      <c r="H54" s="2462"/>
      <c r="I54" s="2462"/>
      <c r="J54" s="2462"/>
      <c r="K54" s="2462"/>
      <c r="L54" s="2462"/>
      <c r="M54" s="2462"/>
      <c r="N54" s="2462"/>
      <c r="O54" s="2462"/>
      <c r="P54" s="2462"/>
      <c r="Q54" s="2462"/>
      <c r="R54" s="2462"/>
      <c r="S54" s="2462"/>
      <c r="T54" s="2462"/>
      <c r="U54" s="2462"/>
    </row>
    <row r="55" spans="1:21" s="402" customFormat="1" ht="16.5" customHeight="1">
      <c r="A55" s="403">
        <v>2</v>
      </c>
      <c r="B55" s="2455" t="s">
        <v>935</v>
      </c>
      <c r="C55" s="2455"/>
      <c r="D55" s="2455"/>
      <c r="E55" s="2455"/>
      <c r="F55" s="2455"/>
      <c r="G55" s="2455"/>
      <c r="H55" s="2455"/>
      <c r="I55" s="2455"/>
      <c r="J55" s="2455"/>
      <c r="K55" s="2455"/>
      <c r="L55" s="2455"/>
      <c r="M55" s="2455"/>
      <c r="N55" s="2455"/>
      <c r="O55" s="2455"/>
      <c r="P55" s="2455"/>
      <c r="Q55" s="2455"/>
      <c r="R55" s="2455"/>
      <c r="S55" s="2455"/>
      <c r="T55" s="2455"/>
      <c r="U55" s="2455"/>
    </row>
    <row r="56" spans="1:21" s="402" customFormat="1" ht="16.5" customHeight="1">
      <c r="A56" s="403">
        <v>3</v>
      </c>
      <c r="B56" s="2464" t="s">
        <v>936</v>
      </c>
      <c r="C56" s="2464"/>
      <c r="D56" s="2464"/>
      <c r="E56" s="2464"/>
      <c r="F56" s="2464"/>
      <c r="G56" s="2464"/>
      <c r="H56" s="2464"/>
      <c r="I56" s="2464"/>
      <c r="J56" s="2464"/>
      <c r="K56" s="2464"/>
      <c r="L56" s="2464"/>
      <c r="M56" s="2464"/>
      <c r="N56" s="2464"/>
      <c r="O56" s="2464"/>
      <c r="P56" s="2464"/>
      <c r="Q56" s="2464"/>
      <c r="R56" s="2464"/>
      <c r="S56" s="2464"/>
      <c r="T56" s="2464"/>
      <c r="U56" s="2464"/>
    </row>
    <row r="57" spans="1:21" s="402" customFormat="1" ht="9.75" customHeight="1">
      <c r="A57" s="403">
        <v>4</v>
      </c>
      <c r="B57" s="2457" t="s">
        <v>547</v>
      </c>
      <c r="C57" s="2457"/>
      <c r="D57" s="2457"/>
      <c r="E57" s="2457"/>
      <c r="F57" s="2457"/>
      <c r="G57" s="2457"/>
      <c r="H57" s="2457"/>
      <c r="I57" s="2457"/>
      <c r="J57" s="2457"/>
      <c r="K57" s="2457"/>
      <c r="L57" s="2457"/>
      <c r="M57" s="2457"/>
      <c r="N57" s="2457"/>
      <c r="O57" s="2457"/>
      <c r="P57" s="2457"/>
      <c r="Q57" s="2457"/>
      <c r="R57" s="2457"/>
      <c r="S57" s="2457"/>
      <c r="T57" s="2457"/>
      <c r="U57" s="2457"/>
    </row>
    <row r="58" spans="1:21" s="402" customFormat="1" ht="9" customHeight="1">
      <c r="A58" s="403">
        <v>5</v>
      </c>
      <c r="B58" s="2463" t="s">
        <v>539</v>
      </c>
      <c r="C58" s="2463"/>
      <c r="D58" s="2463"/>
      <c r="E58" s="2463"/>
      <c r="F58" s="2463"/>
      <c r="G58" s="2463"/>
      <c r="H58" s="2463"/>
      <c r="I58" s="2463"/>
      <c r="J58" s="2463"/>
      <c r="K58" s="2463"/>
      <c r="L58" s="2463"/>
      <c r="M58" s="2463"/>
      <c r="N58" s="2463"/>
      <c r="O58" s="2463"/>
      <c r="P58" s="2463"/>
      <c r="Q58" s="2463"/>
      <c r="R58" s="2463"/>
      <c r="S58" s="2463"/>
      <c r="T58" s="2463"/>
      <c r="U58" s="2463"/>
    </row>
    <row r="59" spans="1:21" s="402" customFormat="1" ht="9" customHeight="1">
      <c r="A59" s="403">
        <v>6</v>
      </c>
      <c r="B59" s="2463" t="s">
        <v>218</v>
      </c>
      <c r="C59" s="2463"/>
      <c r="D59" s="2463"/>
      <c r="E59" s="2463"/>
      <c r="F59" s="2463"/>
      <c r="G59" s="2463"/>
      <c r="H59" s="2463"/>
      <c r="I59" s="2463"/>
      <c r="J59" s="2463"/>
      <c r="K59" s="2463"/>
      <c r="L59" s="2463"/>
      <c r="M59" s="2463"/>
      <c r="N59" s="2463"/>
      <c r="O59" s="2463"/>
      <c r="P59" s="2463"/>
      <c r="Q59" s="2463"/>
      <c r="R59" s="2463"/>
      <c r="S59" s="2463"/>
      <c r="T59" s="2463"/>
      <c r="U59" s="2463"/>
    </row>
    <row r="60" spans="1:21" s="402" customFormat="1" ht="9" customHeight="1">
      <c r="A60" s="403">
        <v>7</v>
      </c>
      <c r="B60" s="2463" t="s">
        <v>32</v>
      </c>
      <c r="C60" s="2463"/>
      <c r="D60" s="2463"/>
      <c r="E60" s="2463"/>
      <c r="F60" s="2463"/>
      <c r="G60" s="2463"/>
      <c r="H60" s="2463"/>
      <c r="I60" s="2463"/>
      <c r="J60" s="2463"/>
      <c r="K60" s="2463"/>
      <c r="L60" s="2463"/>
      <c r="M60" s="2463"/>
      <c r="N60" s="2463"/>
      <c r="O60" s="2463"/>
      <c r="P60" s="2463"/>
      <c r="Q60" s="2463"/>
      <c r="R60" s="2463"/>
      <c r="S60" s="2463"/>
      <c r="T60" s="2463"/>
      <c r="U60" s="2463"/>
    </row>
    <row r="61" spans="1:21" s="402" customFormat="1" ht="9" customHeight="1">
      <c r="A61" s="807" t="s">
        <v>222</v>
      </c>
      <c r="B61" s="2463" t="s">
        <v>522</v>
      </c>
      <c r="C61" s="2463"/>
      <c r="D61" s="2463"/>
      <c r="E61" s="2463"/>
      <c r="F61" s="2463"/>
      <c r="G61" s="2463"/>
      <c r="H61" s="2463"/>
      <c r="I61" s="2463"/>
      <c r="J61" s="2463"/>
      <c r="K61" s="2463"/>
      <c r="L61" s="2463"/>
      <c r="M61" s="2463"/>
      <c r="N61" s="2463"/>
      <c r="O61" s="2463"/>
      <c r="P61" s="2463"/>
      <c r="Q61" s="2463"/>
      <c r="R61" s="2463"/>
      <c r="S61" s="2463"/>
      <c r="T61" s="2463"/>
      <c r="U61" s="2463"/>
    </row>
  </sheetData>
  <mergeCells count="48">
    <mergeCell ref="B61:U61"/>
    <mergeCell ref="B55:U55"/>
    <mergeCell ref="B30:C30"/>
    <mergeCell ref="B26:C26"/>
    <mergeCell ref="B36:C36"/>
    <mergeCell ref="A43:C43"/>
    <mergeCell ref="B41:C41"/>
    <mergeCell ref="B37:C37"/>
    <mergeCell ref="B38:C38"/>
    <mergeCell ref="B39:C39"/>
    <mergeCell ref="B40:C40"/>
    <mergeCell ref="A35:C35"/>
    <mergeCell ref="B44:C44"/>
    <mergeCell ref="B52:C52"/>
    <mergeCell ref="B59:U59"/>
    <mergeCell ref="B56:U56"/>
    <mergeCell ref="B60:U60"/>
    <mergeCell ref="B48:C48"/>
    <mergeCell ref="A1:U1"/>
    <mergeCell ref="A3:C3"/>
    <mergeCell ref="A6:C6"/>
    <mergeCell ref="A17:C17"/>
    <mergeCell ref="B13:C13"/>
    <mergeCell ref="B16:C16"/>
    <mergeCell ref="B8:C8"/>
    <mergeCell ref="B9:C9"/>
    <mergeCell ref="B14:C14"/>
    <mergeCell ref="B15:C15"/>
    <mergeCell ref="B7:C7"/>
    <mergeCell ref="B10:C10"/>
    <mergeCell ref="B12:C12"/>
    <mergeCell ref="B58:U58"/>
    <mergeCell ref="B57:U57"/>
    <mergeCell ref="A53:U53"/>
    <mergeCell ref="B22:C22"/>
    <mergeCell ref="B32:C32"/>
    <mergeCell ref="B31:C31"/>
    <mergeCell ref="B33:C33"/>
    <mergeCell ref="A25:C25"/>
    <mergeCell ref="B54:U54"/>
    <mergeCell ref="A2:U2"/>
    <mergeCell ref="B21:C21"/>
    <mergeCell ref="B11:C11"/>
    <mergeCell ref="B29:C29"/>
    <mergeCell ref="A20:C20"/>
    <mergeCell ref="A18:C18"/>
    <mergeCell ref="B27:C27"/>
    <mergeCell ref="B28:C28"/>
  </mergeCells>
  <printOptions horizontalCentered="1"/>
  <pageMargins left="0.23622047244094491" right="0.23622047244094491" top="0.27559055118110237" bottom="0.23622047244094491" header="0.15748031496062992" footer="0.11811023622047245"/>
  <pageSetup scale="94" orientation="landscape" r:id="rId1"/>
  <colBreaks count="1" manualBreakCount="1">
    <brk id="21"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
  <sheetViews>
    <sheetView topLeftCell="A28" zoomScaleNormal="100" workbookViewId="0">
      <selection activeCell="D46" sqref="D46"/>
    </sheetView>
  </sheetViews>
  <sheetFormatPr defaultColWidth="9.140625" defaultRowHeight="12.75"/>
  <cols>
    <col min="1" max="1" width="2.5703125" style="406" customWidth="1"/>
    <col min="2" max="2" width="2.140625" style="406" customWidth="1"/>
    <col min="3" max="3" width="48" style="406" customWidth="1"/>
    <col min="4" max="4" width="7.140625" style="406" customWidth="1"/>
    <col min="5" max="5" width="6.140625" style="407" customWidth="1"/>
    <col min="6" max="6" width="6.140625" style="408" customWidth="1"/>
    <col min="7" max="8" width="6.140625" style="409" customWidth="1"/>
    <col min="9" max="9" width="1.42578125" style="409" customWidth="1"/>
    <col min="10" max="10" width="6.140625" style="409" customWidth="1"/>
    <col min="11" max="11" width="1.42578125" style="409" customWidth="1"/>
    <col min="12" max="14" width="6.140625" style="409" customWidth="1"/>
    <col min="15" max="15" width="1.28515625" style="409" customWidth="1"/>
    <col min="16" max="16" width="2.140625" style="409" customWidth="1"/>
    <col min="17" max="17" width="1.28515625" style="410" customWidth="1"/>
    <col min="18" max="18" width="7.140625" style="409" bestFit="1" customWidth="1"/>
    <col min="19" max="20" width="6.140625" style="409" customWidth="1"/>
    <col min="21" max="21" width="1.28515625" style="409" customWidth="1"/>
    <col min="22" max="22" width="9.140625" style="411" customWidth="1"/>
    <col min="23" max="23" width="9.140625" style="409" customWidth="1"/>
    <col min="24" max="24" width="9.140625" style="412" customWidth="1"/>
    <col min="25" max="25" width="9.140625" style="409" customWidth="1"/>
    <col min="26" max="16384" width="9.140625" style="409"/>
  </cols>
  <sheetData>
    <row r="1" spans="1:21" ht="32.25" customHeight="1">
      <c r="A1" s="2372" t="s">
        <v>679</v>
      </c>
      <c r="B1" s="2372"/>
      <c r="C1" s="2372"/>
      <c r="D1" s="2372"/>
      <c r="E1" s="2372"/>
      <c r="F1" s="2372"/>
      <c r="G1" s="2372"/>
      <c r="H1" s="2372"/>
      <c r="I1" s="2372"/>
      <c r="J1" s="2372"/>
      <c r="K1" s="2372"/>
      <c r="L1" s="2372"/>
      <c r="M1" s="2372"/>
      <c r="N1" s="2372"/>
      <c r="O1" s="2372"/>
      <c r="P1" s="2372"/>
      <c r="Q1" s="2372"/>
      <c r="R1" s="2372"/>
      <c r="S1" s="2372"/>
      <c r="T1" s="2372"/>
      <c r="U1" s="2372"/>
    </row>
    <row r="2" spans="1:21" s="339" customFormat="1" ht="6" customHeight="1">
      <c r="A2" s="2375"/>
      <c r="B2" s="2375"/>
      <c r="C2" s="2375"/>
      <c r="D2" s="2375"/>
      <c r="E2" s="2375"/>
      <c r="F2" s="2375"/>
      <c r="G2" s="2375"/>
      <c r="H2" s="2375"/>
      <c r="I2" s="2375"/>
      <c r="J2" s="2375"/>
      <c r="K2" s="2375"/>
      <c r="L2" s="2375"/>
      <c r="M2" s="2375"/>
      <c r="N2" s="2375"/>
      <c r="O2" s="2375"/>
      <c r="P2" s="2375"/>
      <c r="Q2" s="2375"/>
      <c r="R2" s="2375"/>
      <c r="S2" s="2375"/>
      <c r="T2" s="2375"/>
      <c r="U2" s="2375"/>
    </row>
    <row r="3" spans="1:21" s="340" customFormat="1" ht="9.9499999999999993" customHeight="1">
      <c r="A3" s="2340" t="s">
        <v>411</v>
      </c>
      <c r="B3" s="2340"/>
      <c r="C3" s="2340"/>
      <c r="D3" s="342"/>
      <c r="E3" s="343"/>
      <c r="F3" s="343"/>
      <c r="G3" s="343"/>
      <c r="H3" s="343"/>
      <c r="I3" s="343"/>
      <c r="J3" s="343"/>
      <c r="K3" s="343"/>
      <c r="L3" s="343"/>
      <c r="M3" s="343"/>
      <c r="N3" s="343"/>
      <c r="O3" s="344"/>
      <c r="P3" s="345"/>
      <c r="Q3" s="342"/>
      <c r="R3" s="1324" t="s">
        <v>713</v>
      </c>
      <c r="S3" s="138" t="s">
        <v>22</v>
      </c>
      <c r="T3" s="138" t="s">
        <v>23</v>
      </c>
      <c r="U3" s="346"/>
    </row>
    <row r="4" spans="1:21" s="340" customFormat="1" ht="9.9499999999999993" customHeight="1">
      <c r="A4" s="140"/>
      <c r="B4" s="140"/>
      <c r="C4" s="140"/>
      <c r="D4" s="142" t="s">
        <v>835</v>
      </c>
      <c r="E4" s="143" t="s">
        <v>799</v>
      </c>
      <c r="F4" s="143" t="s">
        <v>706</v>
      </c>
      <c r="G4" s="143" t="s">
        <v>236</v>
      </c>
      <c r="H4" s="143" t="s">
        <v>506</v>
      </c>
      <c r="I4" s="1358">
        <v>1</v>
      </c>
      <c r="J4" s="143" t="s">
        <v>507</v>
      </c>
      <c r="K4" s="1358">
        <v>1</v>
      </c>
      <c r="L4" s="143" t="s">
        <v>508</v>
      </c>
      <c r="M4" s="143" t="s">
        <v>509</v>
      </c>
      <c r="N4" s="143" t="s">
        <v>510</v>
      </c>
      <c r="O4" s="347"/>
      <c r="P4" s="348"/>
      <c r="Q4" s="349"/>
      <c r="R4" s="1325" t="s">
        <v>24</v>
      </c>
      <c r="S4" s="143" t="s">
        <v>24</v>
      </c>
      <c r="T4" s="143" t="s">
        <v>24</v>
      </c>
      <c r="U4" s="147"/>
    </row>
    <row r="5" spans="1:21" s="340" customFormat="1" ht="9.9499999999999993" customHeight="1">
      <c r="A5" s="173"/>
      <c r="B5" s="173"/>
      <c r="C5" s="173"/>
      <c r="D5" s="350"/>
      <c r="E5" s="350"/>
      <c r="F5" s="350"/>
      <c r="G5" s="350"/>
      <c r="H5" s="350"/>
      <c r="I5" s="350"/>
      <c r="J5" s="350"/>
      <c r="K5" s="350"/>
      <c r="L5" s="350"/>
      <c r="M5" s="350"/>
      <c r="N5" s="350"/>
      <c r="O5" s="351"/>
      <c r="P5" s="352"/>
      <c r="Q5" s="350"/>
      <c r="R5" s="1337"/>
      <c r="S5" s="350"/>
      <c r="T5" s="350"/>
      <c r="U5" s="353"/>
    </row>
    <row r="6" spans="1:21" s="340" customFormat="1" ht="9.9499999999999993" customHeight="1">
      <c r="A6" s="2335" t="s">
        <v>529</v>
      </c>
      <c r="B6" s="2335"/>
      <c r="C6" s="2335"/>
      <c r="D6" s="354"/>
      <c r="E6" s="355"/>
      <c r="F6" s="355"/>
      <c r="G6" s="355"/>
      <c r="H6" s="355"/>
      <c r="I6" s="355"/>
      <c r="J6" s="355"/>
      <c r="K6" s="355"/>
      <c r="L6" s="355"/>
      <c r="M6" s="355"/>
      <c r="N6" s="355"/>
      <c r="O6" s="356"/>
      <c r="P6" s="352"/>
      <c r="Q6" s="354"/>
      <c r="R6" s="1338"/>
      <c r="S6" s="355"/>
      <c r="T6" s="355"/>
      <c r="U6" s="341"/>
    </row>
    <row r="7" spans="1:21" s="340" customFormat="1" ht="9.9499999999999993" customHeight="1">
      <c r="A7" s="357"/>
      <c r="B7" s="2459" t="s">
        <v>540</v>
      </c>
      <c r="C7" s="2459"/>
      <c r="D7" s="1983">
        <v>238</v>
      </c>
      <c r="E7" s="1394">
        <v>233</v>
      </c>
      <c r="F7" s="1394">
        <v>224</v>
      </c>
      <c r="G7" s="1394">
        <v>234</v>
      </c>
      <c r="H7" s="1394">
        <v>229</v>
      </c>
      <c r="I7" s="1394"/>
      <c r="J7" s="1394">
        <v>122</v>
      </c>
      <c r="K7" s="1394"/>
      <c r="L7" s="1394">
        <v>31</v>
      </c>
      <c r="M7" s="1394">
        <v>35</v>
      </c>
      <c r="N7" s="1394">
        <v>37</v>
      </c>
      <c r="O7" s="1560"/>
      <c r="P7" s="1393"/>
      <c r="Q7" s="1495"/>
      <c r="R7" s="1984">
        <f>SUM(D7:G7)</f>
        <v>929</v>
      </c>
      <c r="S7" s="187">
        <v>417</v>
      </c>
      <c r="T7" s="187">
        <v>126</v>
      </c>
      <c r="U7" s="360"/>
    </row>
    <row r="8" spans="1:21" s="340" customFormat="1" ht="9.9499999999999993" customHeight="1">
      <c r="A8" s="357"/>
      <c r="B8" s="2459" t="s">
        <v>541</v>
      </c>
      <c r="C8" s="2459"/>
      <c r="D8" s="1983">
        <v>113</v>
      </c>
      <c r="E8" s="1394">
        <v>111</v>
      </c>
      <c r="F8" s="1394">
        <v>107</v>
      </c>
      <c r="G8" s="1394">
        <v>106</v>
      </c>
      <c r="H8" s="1394">
        <v>95</v>
      </c>
      <c r="I8" s="1394"/>
      <c r="J8" s="1394">
        <v>63</v>
      </c>
      <c r="K8" s="1394"/>
      <c r="L8" s="1394">
        <v>43</v>
      </c>
      <c r="M8" s="1394">
        <v>49</v>
      </c>
      <c r="N8" s="1394">
        <v>43</v>
      </c>
      <c r="O8" s="1560"/>
      <c r="P8" s="1393"/>
      <c r="Q8" s="1495"/>
      <c r="R8" s="1984">
        <f>SUM(D8:G8)</f>
        <v>437</v>
      </c>
      <c r="S8" s="187">
        <v>250</v>
      </c>
      <c r="T8" s="187">
        <v>163</v>
      </c>
      <c r="U8" s="160"/>
    </row>
    <row r="9" spans="1:21" s="340" customFormat="1" ht="9.9499999999999993" customHeight="1">
      <c r="A9" s="358"/>
      <c r="B9" s="2459" t="s">
        <v>548</v>
      </c>
      <c r="C9" s="2459"/>
      <c r="D9" s="1992">
        <v>-1</v>
      </c>
      <c r="E9" s="1396">
        <v>0</v>
      </c>
      <c r="F9" s="1396">
        <v>3</v>
      </c>
      <c r="G9" s="1396">
        <v>3</v>
      </c>
      <c r="H9" s="1396">
        <v>10</v>
      </c>
      <c r="I9" s="1396"/>
      <c r="J9" s="1396">
        <v>3</v>
      </c>
      <c r="K9" s="1396"/>
      <c r="L9" s="1396">
        <v>2</v>
      </c>
      <c r="M9" s="1396">
        <v>1</v>
      </c>
      <c r="N9" s="1396">
        <v>0</v>
      </c>
      <c r="O9" s="1564"/>
      <c r="P9" s="1393"/>
      <c r="Q9" s="1498"/>
      <c r="R9" s="1993">
        <f>SUM(D9:G9)</f>
        <v>5</v>
      </c>
      <c r="S9" s="362">
        <v>16</v>
      </c>
      <c r="T9" s="362">
        <v>2</v>
      </c>
      <c r="U9" s="781"/>
    </row>
    <row r="10" spans="1:21" s="340" customFormat="1" ht="9.9499999999999993" customHeight="1">
      <c r="A10" s="358"/>
      <c r="B10" s="2418" t="s">
        <v>761</v>
      </c>
      <c r="C10" s="2418"/>
      <c r="D10" s="1983">
        <f>SUM(D7:D9)</f>
        <v>350</v>
      </c>
      <c r="E10" s="1394">
        <f>SUM(E7:E9)</f>
        <v>344</v>
      </c>
      <c r="F10" s="1394">
        <f>SUM(F7:F9)</f>
        <v>334</v>
      </c>
      <c r="G10" s="1394">
        <f t="shared" ref="G10:H10" si="0">SUM(G7:G9)</f>
        <v>343</v>
      </c>
      <c r="H10" s="1394">
        <f t="shared" si="0"/>
        <v>334</v>
      </c>
      <c r="I10" s="1394">
        <f t="shared" ref="I10" si="1">SUM(I7:I9)</f>
        <v>0</v>
      </c>
      <c r="J10" s="1394">
        <f t="shared" ref="J10" si="2">SUM(J7:J9)</f>
        <v>188</v>
      </c>
      <c r="K10" s="1394">
        <f t="shared" ref="K10:L10" si="3">SUM(K7:K9)</f>
        <v>0</v>
      </c>
      <c r="L10" s="1394">
        <f t="shared" si="3"/>
        <v>76</v>
      </c>
      <c r="M10" s="1394">
        <f t="shared" ref="M10:N10" si="4">SUM(M7:M9)</f>
        <v>85</v>
      </c>
      <c r="N10" s="1394">
        <f t="shared" si="4"/>
        <v>80</v>
      </c>
      <c r="O10" s="1560"/>
      <c r="P10" s="1393"/>
      <c r="Q10" s="1495"/>
      <c r="R10" s="1984">
        <f>SUM(R7:R9)</f>
        <v>1371</v>
      </c>
      <c r="S10" s="187">
        <f t="shared" ref="S10:T10" si="5">SUM(S7:S9)</f>
        <v>683</v>
      </c>
      <c r="T10" s="187">
        <f t="shared" si="5"/>
        <v>291</v>
      </c>
      <c r="U10" s="160"/>
    </row>
    <row r="11" spans="1:21" s="340" customFormat="1" ht="9.9499999999999993" customHeight="1">
      <c r="A11" s="358"/>
      <c r="B11" s="2418" t="s">
        <v>933</v>
      </c>
      <c r="C11" s="2418"/>
      <c r="D11" s="1983">
        <v>17</v>
      </c>
      <c r="E11" s="1394">
        <v>22</v>
      </c>
      <c r="F11" s="1394">
        <v>10</v>
      </c>
      <c r="G11" s="1394">
        <v>3</v>
      </c>
      <c r="H11" s="1395">
        <v>12</v>
      </c>
      <c r="I11" s="1395"/>
      <c r="J11" s="1395">
        <v>15</v>
      </c>
      <c r="K11" s="1395"/>
      <c r="L11" s="1395">
        <v>0</v>
      </c>
      <c r="M11" s="1395">
        <v>2</v>
      </c>
      <c r="N11" s="1395">
        <v>0</v>
      </c>
      <c r="O11" s="1560"/>
      <c r="P11" s="1393"/>
      <c r="Q11" s="1495"/>
      <c r="R11" s="2051">
        <f>SUM(D11:G11)</f>
        <v>52</v>
      </c>
      <c r="S11" s="361">
        <v>29</v>
      </c>
      <c r="T11" s="361">
        <v>-1</v>
      </c>
      <c r="U11" s="160"/>
    </row>
    <row r="12" spans="1:21" s="340" customFormat="1" ht="9.9499999999999993" customHeight="1">
      <c r="A12" s="358"/>
      <c r="B12" s="2453" t="s">
        <v>934</v>
      </c>
      <c r="C12" s="2453"/>
      <c r="D12" s="1992">
        <v>13</v>
      </c>
      <c r="E12" s="1396">
        <v>-11</v>
      </c>
      <c r="F12" s="1396">
        <v>-1</v>
      </c>
      <c r="G12" s="1396">
        <v>8</v>
      </c>
      <c r="H12" s="1396">
        <v>26</v>
      </c>
      <c r="I12" s="1396"/>
      <c r="J12" s="1396">
        <v>11</v>
      </c>
      <c r="K12" s="1396"/>
      <c r="L12" s="1396" t="s">
        <v>222</v>
      </c>
      <c r="M12" s="1396" t="s">
        <v>222</v>
      </c>
      <c r="N12" s="1396" t="s">
        <v>222</v>
      </c>
      <c r="O12" s="1564"/>
      <c r="P12" s="1393"/>
      <c r="Q12" s="1498"/>
      <c r="R12" s="1993">
        <f>SUM(D12:G12)</f>
        <v>9</v>
      </c>
      <c r="S12" s="362">
        <v>37</v>
      </c>
      <c r="T12" s="362" t="s">
        <v>222</v>
      </c>
      <c r="U12" s="167"/>
    </row>
    <row r="13" spans="1:21" s="340" customFormat="1" ht="19.5" customHeight="1">
      <c r="A13" s="358"/>
      <c r="B13" s="2425" t="s">
        <v>607</v>
      </c>
      <c r="C13" s="2418"/>
      <c r="D13" s="1983">
        <f>SUM(D11:D12)</f>
        <v>30</v>
      </c>
      <c r="E13" s="1394">
        <f>SUM(E11:E12)</f>
        <v>11</v>
      </c>
      <c r="F13" s="1394">
        <f>SUM(F11:F12)</f>
        <v>9</v>
      </c>
      <c r="G13" s="1394">
        <f t="shared" ref="G13:H13" si="6">SUM(G11:G12)</f>
        <v>11</v>
      </c>
      <c r="H13" s="1394">
        <f t="shared" si="6"/>
        <v>38</v>
      </c>
      <c r="I13" s="1394">
        <f t="shared" ref="I13" si="7">SUM(I11:I12)</f>
        <v>0</v>
      </c>
      <c r="J13" s="1394">
        <f t="shared" ref="J13" si="8">SUM(J11:J12)</f>
        <v>26</v>
      </c>
      <c r="K13" s="1394">
        <f t="shared" ref="K13:L13" si="9">SUM(K11:K12)</f>
        <v>0</v>
      </c>
      <c r="L13" s="1394">
        <f t="shared" si="9"/>
        <v>0</v>
      </c>
      <c r="M13" s="1394">
        <f t="shared" ref="M13:N13" si="10">SUM(M11:M12)</f>
        <v>2</v>
      </c>
      <c r="N13" s="1394">
        <f t="shared" si="10"/>
        <v>0</v>
      </c>
      <c r="O13" s="1560"/>
      <c r="P13" s="1393"/>
      <c r="Q13" s="1571"/>
      <c r="R13" s="1989">
        <f>SUM(R11:R12)</f>
        <v>61</v>
      </c>
      <c r="S13" s="184">
        <f t="shared" ref="S13:T13" si="11">SUM(S11:S12)</f>
        <v>66</v>
      </c>
      <c r="T13" s="184">
        <f t="shared" si="11"/>
        <v>-1</v>
      </c>
      <c r="U13" s="160"/>
    </row>
    <row r="14" spans="1:21" s="340" customFormat="1" ht="9.9499999999999993" customHeight="1">
      <c r="A14" s="357"/>
      <c r="B14" s="2418" t="s">
        <v>514</v>
      </c>
      <c r="C14" s="2418"/>
      <c r="D14" s="2052">
        <v>201</v>
      </c>
      <c r="E14" s="1546">
        <v>189</v>
      </c>
      <c r="F14" s="1546">
        <v>199</v>
      </c>
      <c r="G14" s="1546">
        <v>205</v>
      </c>
      <c r="H14" s="1546">
        <v>186</v>
      </c>
      <c r="I14" s="1546"/>
      <c r="J14" s="1546">
        <v>120</v>
      </c>
      <c r="K14" s="1546"/>
      <c r="L14" s="1546">
        <v>53</v>
      </c>
      <c r="M14" s="1546">
        <v>56</v>
      </c>
      <c r="N14" s="1546">
        <v>58</v>
      </c>
      <c r="O14" s="1564"/>
      <c r="P14" s="1393"/>
      <c r="Q14" s="2053"/>
      <c r="R14" s="2054">
        <f>SUM(D14:G14)</f>
        <v>794</v>
      </c>
      <c r="S14" s="364">
        <v>415</v>
      </c>
      <c r="T14" s="364">
        <v>217</v>
      </c>
      <c r="U14" s="167"/>
    </row>
    <row r="15" spans="1:21" s="340" customFormat="1" ht="9.9499999999999993" customHeight="1">
      <c r="A15" s="365"/>
      <c r="B15" s="2418" t="s">
        <v>515</v>
      </c>
      <c r="C15" s="2418"/>
      <c r="D15" s="1983">
        <f>D10-D13-D14</f>
        <v>119</v>
      </c>
      <c r="E15" s="1394">
        <f>E10-E13-E14</f>
        <v>144</v>
      </c>
      <c r="F15" s="1394">
        <f>F10-F13-F14</f>
        <v>126</v>
      </c>
      <c r="G15" s="1394">
        <f t="shared" ref="G15:H15" si="12">G10-G13-G14</f>
        <v>127</v>
      </c>
      <c r="H15" s="1394">
        <f t="shared" si="12"/>
        <v>110</v>
      </c>
      <c r="I15" s="1394">
        <f t="shared" ref="I15" si="13">I10-I13-I14</f>
        <v>0</v>
      </c>
      <c r="J15" s="1394">
        <f t="shared" ref="J15" si="14">J10-J13-J14</f>
        <v>42</v>
      </c>
      <c r="K15" s="1394">
        <f t="shared" ref="K15:L15" si="15">K10-K13-K14</f>
        <v>0</v>
      </c>
      <c r="L15" s="1394">
        <f t="shared" si="15"/>
        <v>23</v>
      </c>
      <c r="M15" s="1394">
        <f t="shared" ref="M15:N15" si="16">M10-M13-M14</f>
        <v>27</v>
      </c>
      <c r="N15" s="1394">
        <f t="shared" si="16"/>
        <v>22</v>
      </c>
      <c r="O15" s="1560"/>
      <c r="P15" s="1393"/>
      <c r="Q15" s="1495"/>
      <c r="R15" s="1984">
        <f>R10-R13-R14</f>
        <v>516</v>
      </c>
      <c r="S15" s="187">
        <f t="shared" ref="S15:T15" si="17">S10-S13-S14</f>
        <v>202</v>
      </c>
      <c r="T15" s="187">
        <f t="shared" si="17"/>
        <v>75</v>
      </c>
      <c r="U15" s="160"/>
    </row>
    <row r="16" spans="1:21" s="340" customFormat="1" ht="9.9499999999999993" customHeight="1">
      <c r="A16" s="367"/>
      <c r="B16" s="2418" t="s">
        <v>769</v>
      </c>
      <c r="C16" s="2418"/>
      <c r="D16" s="1983">
        <v>17</v>
      </c>
      <c r="E16" s="1394">
        <v>20</v>
      </c>
      <c r="F16" s="1394">
        <v>19</v>
      </c>
      <c r="G16" s="1394">
        <v>20</v>
      </c>
      <c r="H16" s="1393">
        <v>24</v>
      </c>
      <c r="I16" s="1393"/>
      <c r="J16" s="1393">
        <v>10</v>
      </c>
      <c r="K16" s="1393"/>
      <c r="L16" s="1393">
        <v>4</v>
      </c>
      <c r="M16" s="1393">
        <v>6</v>
      </c>
      <c r="N16" s="1393">
        <v>4</v>
      </c>
      <c r="O16" s="1560"/>
      <c r="P16" s="1393"/>
      <c r="Q16" s="1571"/>
      <c r="R16" s="1989">
        <f>SUM(D16:G16)</f>
        <v>76</v>
      </c>
      <c r="S16" s="184">
        <v>44</v>
      </c>
      <c r="T16" s="184">
        <v>9</v>
      </c>
      <c r="U16" s="160"/>
    </row>
    <row r="17" spans="1:21" s="340" customFormat="1" ht="9.9499999999999993" customHeight="1">
      <c r="A17" s="2424" t="s">
        <v>84</v>
      </c>
      <c r="B17" s="2424"/>
      <c r="C17" s="2424"/>
      <c r="D17" s="1990">
        <f>D15-D16</f>
        <v>102</v>
      </c>
      <c r="E17" s="1392">
        <f>E15-E16</f>
        <v>124</v>
      </c>
      <c r="F17" s="1392">
        <f>F15-F16</f>
        <v>107</v>
      </c>
      <c r="G17" s="1392">
        <f t="shared" ref="G17:H17" si="18">G15-G16</f>
        <v>107</v>
      </c>
      <c r="H17" s="1392">
        <f t="shared" si="18"/>
        <v>86</v>
      </c>
      <c r="I17" s="1392">
        <f t="shared" ref="I17" si="19">I15-I16</f>
        <v>0</v>
      </c>
      <c r="J17" s="1392">
        <f t="shared" ref="J17" si="20">J15-J16</f>
        <v>32</v>
      </c>
      <c r="K17" s="1392">
        <f t="shared" ref="K17:L17" si="21">K15-K16</f>
        <v>0</v>
      </c>
      <c r="L17" s="1392">
        <f t="shared" si="21"/>
        <v>19</v>
      </c>
      <c r="M17" s="1392">
        <f t="shared" ref="M17:N17" si="22">M15-M16</f>
        <v>21</v>
      </c>
      <c r="N17" s="1392">
        <f t="shared" si="22"/>
        <v>18</v>
      </c>
      <c r="O17" s="1563"/>
      <c r="P17" s="1393"/>
      <c r="Q17" s="1505"/>
      <c r="R17" s="1991">
        <f>R15-R16</f>
        <v>440</v>
      </c>
      <c r="S17" s="368">
        <f t="shared" ref="S17:T17" si="23">S15-S16</f>
        <v>158</v>
      </c>
      <c r="T17" s="368">
        <f t="shared" si="23"/>
        <v>66</v>
      </c>
      <c r="U17" s="369"/>
    </row>
    <row r="18" spans="1:21" s="340" customFormat="1" ht="9.9499999999999993" customHeight="1">
      <c r="A18" s="2430" t="s">
        <v>520</v>
      </c>
      <c r="B18" s="2430"/>
      <c r="C18" s="2430"/>
      <c r="D18" s="1983">
        <f>D17</f>
        <v>102</v>
      </c>
      <c r="E18" s="1394">
        <f>E17</f>
        <v>124</v>
      </c>
      <c r="F18" s="1394">
        <f>F17</f>
        <v>107</v>
      </c>
      <c r="G18" s="1394">
        <f t="shared" ref="G18:H18" si="24">G17</f>
        <v>107</v>
      </c>
      <c r="H18" s="1394">
        <f t="shared" si="24"/>
        <v>86</v>
      </c>
      <c r="I18" s="1394">
        <f t="shared" ref="I18" si="25">I17</f>
        <v>0</v>
      </c>
      <c r="J18" s="1394">
        <f t="shared" ref="J18" si="26">J17</f>
        <v>32</v>
      </c>
      <c r="K18" s="1394">
        <f t="shared" ref="K18:L18" si="27">K17</f>
        <v>0</v>
      </c>
      <c r="L18" s="1394">
        <f t="shared" si="27"/>
        <v>19</v>
      </c>
      <c r="M18" s="1394">
        <f t="shared" ref="M18:N18" si="28">M17</f>
        <v>21</v>
      </c>
      <c r="N18" s="1394">
        <f t="shared" si="28"/>
        <v>18</v>
      </c>
      <c r="O18" s="2055"/>
      <c r="P18" s="1393"/>
      <c r="Q18" s="2056"/>
      <c r="R18" s="2057">
        <f>R17</f>
        <v>440</v>
      </c>
      <c r="S18" s="371">
        <f t="shared" ref="S18:T18" si="29">S17</f>
        <v>158</v>
      </c>
      <c r="T18" s="371">
        <f t="shared" si="29"/>
        <v>66</v>
      </c>
      <c r="U18" s="372"/>
    </row>
    <row r="19" spans="1:21" s="340" customFormat="1" ht="9.9499999999999993" customHeight="1">
      <c r="A19" s="173"/>
      <c r="B19" s="173"/>
      <c r="C19" s="173"/>
      <c r="D19" s="1991"/>
      <c r="E19" s="1392"/>
      <c r="F19" s="1392"/>
      <c r="G19" s="1392"/>
      <c r="H19" s="1392"/>
      <c r="I19" s="1392"/>
      <c r="J19" s="1392"/>
      <c r="K19" s="1392"/>
      <c r="L19" s="1392"/>
      <c r="M19" s="1392"/>
      <c r="N19" s="1392"/>
      <c r="O19" s="1392"/>
      <c r="P19" s="1393"/>
      <c r="Q19" s="1392"/>
      <c r="R19" s="1991"/>
      <c r="S19" s="368"/>
      <c r="T19" s="368"/>
      <c r="U19" s="374"/>
    </row>
    <row r="20" spans="1:21" s="340" customFormat="1" ht="9.9499999999999993" customHeight="1">
      <c r="A20" s="2335" t="s">
        <v>761</v>
      </c>
      <c r="B20" s="2335"/>
      <c r="C20" s="2335"/>
      <c r="D20" s="2058"/>
      <c r="E20" s="1708"/>
      <c r="F20" s="1708"/>
      <c r="G20" s="1708"/>
      <c r="H20" s="1708"/>
      <c r="I20" s="1708"/>
      <c r="J20" s="1708"/>
      <c r="K20" s="1708"/>
      <c r="L20" s="1708"/>
      <c r="M20" s="1708"/>
      <c r="N20" s="1708"/>
      <c r="O20" s="1560"/>
      <c r="P20" s="1393"/>
      <c r="Q20" s="2059"/>
      <c r="R20" s="2060"/>
      <c r="S20" s="375"/>
      <c r="T20" s="375"/>
      <c r="U20" s="1141"/>
    </row>
    <row r="21" spans="1:21" s="340" customFormat="1" ht="9.9499999999999993" customHeight="1">
      <c r="A21" s="357"/>
      <c r="B21" s="2459" t="s">
        <v>764</v>
      </c>
      <c r="C21" s="2459"/>
      <c r="D21" s="1983">
        <v>246</v>
      </c>
      <c r="E21" s="1394">
        <v>244</v>
      </c>
      <c r="F21" s="1394">
        <v>236</v>
      </c>
      <c r="G21" s="1394">
        <v>233</v>
      </c>
      <c r="H21" s="1394">
        <v>241</v>
      </c>
      <c r="I21" s="1394"/>
      <c r="J21" s="1394">
        <v>122</v>
      </c>
      <c r="K21" s="1394"/>
      <c r="L21" s="1394">
        <v>33</v>
      </c>
      <c r="M21" s="1394">
        <v>32</v>
      </c>
      <c r="N21" s="1394">
        <v>34</v>
      </c>
      <c r="O21" s="1560"/>
      <c r="P21" s="1393"/>
      <c r="Q21" s="1495"/>
      <c r="R21" s="1984">
        <f>SUM(D21:G21)</f>
        <v>959</v>
      </c>
      <c r="S21" s="187">
        <v>428</v>
      </c>
      <c r="T21" s="187">
        <v>128</v>
      </c>
      <c r="U21" s="160"/>
    </row>
    <row r="22" spans="1:21" s="340" customFormat="1" ht="9.9499999999999993" customHeight="1">
      <c r="A22" s="358"/>
      <c r="B22" s="2459" t="s">
        <v>533</v>
      </c>
      <c r="C22" s="2459"/>
      <c r="D22" s="1983">
        <v>104</v>
      </c>
      <c r="E22" s="1394">
        <v>100</v>
      </c>
      <c r="F22" s="1394">
        <v>98</v>
      </c>
      <c r="G22" s="1394">
        <v>110</v>
      </c>
      <c r="H22" s="1395">
        <v>93</v>
      </c>
      <c r="I22" s="1395"/>
      <c r="J22" s="1395">
        <v>66</v>
      </c>
      <c r="K22" s="1395"/>
      <c r="L22" s="1395">
        <v>43</v>
      </c>
      <c r="M22" s="1395">
        <v>53</v>
      </c>
      <c r="N22" s="1395">
        <v>46</v>
      </c>
      <c r="O22" s="1560"/>
      <c r="P22" s="1393"/>
      <c r="Q22" s="1626"/>
      <c r="R22" s="2051">
        <f>SUM(D22:G22)</f>
        <v>412</v>
      </c>
      <c r="S22" s="361">
        <v>255</v>
      </c>
      <c r="T22" s="361">
        <v>163</v>
      </c>
      <c r="U22" s="160"/>
    </row>
    <row r="23" spans="1:21" s="340" customFormat="1" ht="9.9499999999999993" customHeight="1">
      <c r="A23" s="132"/>
      <c r="B23" s="132"/>
      <c r="C23" s="132"/>
      <c r="D23" s="1990">
        <f>SUM(D21:D22)</f>
        <v>350</v>
      </c>
      <c r="E23" s="1392">
        <f>SUM(E21:E22)</f>
        <v>344</v>
      </c>
      <c r="F23" s="1392">
        <f>SUM(F21:F22)</f>
        <v>334</v>
      </c>
      <c r="G23" s="1392">
        <f t="shared" ref="G23:H23" si="30">SUM(G21:G22)</f>
        <v>343</v>
      </c>
      <c r="H23" s="1392">
        <f t="shared" si="30"/>
        <v>334</v>
      </c>
      <c r="I23" s="1392">
        <f t="shared" ref="I23" si="31">SUM(I21:I22)</f>
        <v>0</v>
      </c>
      <c r="J23" s="1392">
        <f t="shared" ref="J23" si="32">SUM(J21:J22)</f>
        <v>188</v>
      </c>
      <c r="K23" s="1392">
        <f t="shared" ref="K23:L23" si="33">SUM(K21:K22)</f>
        <v>0</v>
      </c>
      <c r="L23" s="1392">
        <f t="shared" si="33"/>
        <v>76</v>
      </c>
      <c r="M23" s="1392">
        <f t="shared" ref="M23:N23" si="34">SUM(M21:M22)</f>
        <v>85</v>
      </c>
      <c r="N23" s="1392">
        <f t="shared" si="34"/>
        <v>80</v>
      </c>
      <c r="O23" s="1563"/>
      <c r="P23" s="1393"/>
      <c r="Q23" s="1505"/>
      <c r="R23" s="1991">
        <f>SUM(R21:R22)</f>
        <v>1371</v>
      </c>
      <c r="S23" s="368">
        <f t="shared" ref="S23:T23" si="35">SUM(S21:S22)</f>
        <v>683</v>
      </c>
      <c r="T23" s="368">
        <f t="shared" si="35"/>
        <v>291</v>
      </c>
      <c r="U23" s="165"/>
    </row>
    <row r="24" spans="1:21" s="340" customFormat="1" ht="9.9499999999999993" customHeight="1">
      <c r="A24" s="373"/>
      <c r="B24" s="373"/>
      <c r="C24" s="373"/>
      <c r="D24" s="1991"/>
      <c r="E24" s="1392"/>
      <c r="F24" s="1392"/>
      <c r="G24" s="1392"/>
      <c r="H24" s="1392"/>
      <c r="I24" s="1392"/>
      <c r="J24" s="1392"/>
      <c r="K24" s="1392"/>
      <c r="L24" s="1392"/>
      <c r="M24" s="1392"/>
      <c r="N24" s="1392"/>
      <c r="O24" s="1392"/>
      <c r="P24" s="1393"/>
      <c r="Q24" s="1392"/>
      <c r="R24" s="1991"/>
      <c r="S24" s="368"/>
      <c r="T24" s="368"/>
      <c r="U24" s="374"/>
    </row>
    <row r="25" spans="1:21" s="340" customFormat="1" ht="9.9499999999999993" customHeight="1">
      <c r="A25" s="2461" t="s">
        <v>765</v>
      </c>
      <c r="B25" s="2461"/>
      <c r="C25" s="2461"/>
      <c r="D25" s="2058"/>
      <c r="E25" s="1708"/>
      <c r="F25" s="1708"/>
      <c r="G25" s="1708"/>
      <c r="H25" s="1708"/>
      <c r="I25" s="1708"/>
      <c r="J25" s="1708"/>
      <c r="K25" s="1708"/>
      <c r="L25" s="1708"/>
      <c r="M25" s="1708"/>
      <c r="N25" s="1708"/>
      <c r="O25" s="1560"/>
      <c r="P25" s="1393"/>
      <c r="Q25" s="2059"/>
      <c r="R25" s="2060"/>
      <c r="S25" s="375"/>
      <c r="T25" s="375"/>
      <c r="U25" s="1142"/>
    </row>
    <row r="26" spans="1:21" s="340" customFormat="1" ht="9.9499999999999993" customHeight="1">
      <c r="A26" s="511"/>
      <c r="B26" s="2459" t="s">
        <v>544</v>
      </c>
      <c r="C26" s="2459"/>
      <c r="D26" s="1983">
        <v>12322</v>
      </c>
      <c r="E26" s="1394">
        <v>11839</v>
      </c>
      <c r="F26" s="1394">
        <v>11467</v>
      </c>
      <c r="G26" s="1394">
        <v>11157</v>
      </c>
      <c r="H26" s="1394">
        <v>10939</v>
      </c>
      <c r="I26" s="1394"/>
      <c r="J26" s="1394">
        <v>4372</v>
      </c>
      <c r="K26" s="1394"/>
      <c r="L26" s="1394">
        <v>12</v>
      </c>
      <c r="M26" s="1394">
        <v>4</v>
      </c>
      <c r="N26" s="1394">
        <v>4</v>
      </c>
      <c r="O26" s="2091"/>
      <c r="P26" s="1393"/>
      <c r="Q26" s="1495"/>
      <c r="R26" s="1984">
        <v>11706</v>
      </c>
      <c r="S26" s="187">
        <v>3759</v>
      </c>
      <c r="T26" s="187">
        <v>4</v>
      </c>
      <c r="U26" s="160"/>
    </row>
    <row r="27" spans="1:21" s="340" customFormat="1" ht="9.9499999999999993" customHeight="1">
      <c r="A27" s="511"/>
      <c r="B27" s="2459" t="s">
        <v>549</v>
      </c>
      <c r="C27" s="2459"/>
      <c r="D27" s="1983">
        <v>10981</v>
      </c>
      <c r="E27" s="1394">
        <v>10957</v>
      </c>
      <c r="F27" s="1394">
        <v>10848</v>
      </c>
      <c r="G27" s="1394">
        <v>10781</v>
      </c>
      <c r="H27" s="1394">
        <v>10899</v>
      </c>
      <c r="I27" s="1394"/>
      <c r="J27" s="1394">
        <v>8414</v>
      </c>
      <c r="K27" s="1394"/>
      <c r="L27" s="1395">
        <v>6485</v>
      </c>
      <c r="M27" s="1395">
        <v>6417</v>
      </c>
      <c r="N27" s="1395">
        <v>6402</v>
      </c>
      <c r="O27" s="2062"/>
      <c r="P27" s="1393"/>
      <c r="Q27" s="1626"/>
      <c r="R27" s="2051">
        <v>10899</v>
      </c>
      <c r="S27" s="361">
        <v>8022</v>
      </c>
      <c r="T27" s="361">
        <v>5990</v>
      </c>
      <c r="U27" s="160"/>
    </row>
    <row r="28" spans="1:21" s="340" customFormat="1" ht="9.9499999999999993" customHeight="1">
      <c r="A28" s="511"/>
      <c r="B28" s="2459" t="s">
        <v>550</v>
      </c>
      <c r="C28" s="2459"/>
      <c r="D28" s="1983">
        <v>1100</v>
      </c>
      <c r="E28" s="1394">
        <v>1023</v>
      </c>
      <c r="F28" s="1394">
        <v>963</v>
      </c>
      <c r="G28" s="1394">
        <v>963</v>
      </c>
      <c r="H28" s="1394">
        <v>1010</v>
      </c>
      <c r="I28" s="1394"/>
      <c r="J28" s="1394">
        <v>473</v>
      </c>
      <c r="K28" s="1394"/>
      <c r="L28" s="1395">
        <v>99</v>
      </c>
      <c r="M28" s="1395">
        <v>44</v>
      </c>
      <c r="N28" s="1395">
        <v>73</v>
      </c>
      <c r="O28" s="2062"/>
      <c r="P28" s="1393"/>
      <c r="Q28" s="1626"/>
      <c r="R28" s="2051">
        <v>1006</v>
      </c>
      <c r="S28" s="361">
        <v>401</v>
      </c>
      <c r="T28" s="361">
        <v>64</v>
      </c>
      <c r="U28" s="160"/>
    </row>
    <row r="29" spans="1:21" s="340" customFormat="1" ht="9.9499999999999993" customHeight="1">
      <c r="A29" s="511"/>
      <c r="B29" s="2459" t="s">
        <v>766</v>
      </c>
      <c r="C29" s="2459"/>
      <c r="D29" s="1983">
        <v>29368</v>
      </c>
      <c r="E29" s="1394">
        <v>28656</v>
      </c>
      <c r="F29" s="1394">
        <v>28042</v>
      </c>
      <c r="G29" s="1394">
        <v>28054</v>
      </c>
      <c r="H29" s="1394">
        <v>27553</v>
      </c>
      <c r="I29" s="1394"/>
      <c r="J29" s="1394">
        <v>15741</v>
      </c>
      <c r="K29" s="1394"/>
      <c r="L29" s="1395">
        <v>6625</v>
      </c>
      <c r="M29" s="1395">
        <v>6515</v>
      </c>
      <c r="N29" s="1395">
        <v>6528</v>
      </c>
      <c r="O29" s="2062"/>
      <c r="P29" s="1393"/>
      <c r="Q29" s="1626"/>
      <c r="R29" s="2051">
        <v>28541</v>
      </c>
      <c r="S29" s="361">
        <v>13968</v>
      </c>
      <c r="T29" s="361">
        <v>6108</v>
      </c>
      <c r="U29" s="160"/>
    </row>
    <row r="30" spans="1:21" s="340" customFormat="1" ht="9.9499999999999993" customHeight="1">
      <c r="A30" s="511"/>
      <c r="B30" s="2459" t="s">
        <v>551</v>
      </c>
      <c r="C30" s="2459"/>
      <c r="D30" s="1983">
        <v>5519</v>
      </c>
      <c r="E30" s="1394">
        <v>5486</v>
      </c>
      <c r="F30" s="1394">
        <v>5598</v>
      </c>
      <c r="G30" s="1394">
        <v>5785</v>
      </c>
      <c r="H30" s="1394">
        <v>5452</v>
      </c>
      <c r="I30" s="1394"/>
      <c r="J30" s="1394">
        <v>2473</v>
      </c>
      <c r="K30" s="1394"/>
      <c r="L30" s="1395">
        <v>50</v>
      </c>
      <c r="M30" s="1395">
        <v>58</v>
      </c>
      <c r="N30" s="1395">
        <v>68</v>
      </c>
      <c r="O30" s="2062"/>
      <c r="P30" s="1393"/>
      <c r="Q30" s="1626"/>
      <c r="R30" s="2051">
        <v>5596</v>
      </c>
      <c r="S30" s="361">
        <v>1973</v>
      </c>
      <c r="T30" s="361">
        <v>56</v>
      </c>
      <c r="U30" s="160"/>
    </row>
    <row r="31" spans="1:21" s="340" customFormat="1" ht="9.9499999999999993" customHeight="1">
      <c r="A31" s="511"/>
      <c r="B31" s="2459" t="s">
        <v>552</v>
      </c>
      <c r="C31" s="2459"/>
      <c r="D31" s="1983">
        <v>12247</v>
      </c>
      <c r="E31" s="1394">
        <v>11565</v>
      </c>
      <c r="F31" s="1394">
        <v>11192</v>
      </c>
      <c r="G31" s="1394">
        <v>11209</v>
      </c>
      <c r="H31" s="1394">
        <v>10723</v>
      </c>
      <c r="I31" s="1394"/>
      <c r="J31" s="1394">
        <v>4234</v>
      </c>
      <c r="K31" s="1394"/>
      <c r="L31" s="1395">
        <v>31</v>
      </c>
      <c r="M31" s="1395">
        <v>31</v>
      </c>
      <c r="N31" s="1395">
        <v>31</v>
      </c>
      <c r="O31" s="2062"/>
      <c r="P31" s="1393"/>
      <c r="Q31" s="1626"/>
      <c r="R31" s="2051">
        <v>11561</v>
      </c>
      <c r="S31" s="361">
        <v>3684</v>
      </c>
      <c r="T31" s="361">
        <v>29</v>
      </c>
      <c r="U31" s="160"/>
    </row>
    <row r="32" spans="1:21" s="340" customFormat="1" ht="9.9499999999999993" customHeight="1">
      <c r="A32" s="511"/>
      <c r="B32" s="2459" t="s">
        <v>553</v>
      </c>
      <c r="C32" s="2459"/>
      <c r="D32" s="1983">
        <v>265</v>
      </c>
      <c r="E32" s="1394">
        <v>230</v>
      </c>
      <c r="F32" s="1394">
        <v>102</v>
      </c>
      <c r="G32" s="1394">
        <v>54</v>
      </c>
      <c r="H32" s="1394">
        <v>197</v>
      </c>
      <c r="I32" s="1394"/>
      <c r="J32" s="1394">
        <v>413</v>
      </c>
      <c r="K32" s="1394"/>
      <c r="L32" s="1395">
        <v>0</v>
      </c>
      <c r="M32" s="1395">
        <v>0</v>
      </c>
      <c r="N32" s="1395">
        <v>0</v>
      </c>
      <c r="O32" s="2062"/>
      <c r="P32" s="1393"/>
      <c r="Q32" s="1626"/>
      <c r="R32" s="2051">
        <v>164</v>
      </c>
      <c r="S32" s="361">
        <v>151</v>
      </c>
      <c r="T32" s="361">
        <v>0</v>
      </c>
      <c r="U32" s="160"/>
    </row>
    <row r="33" spans="1:21" s="340" customFormat="1" ht="9.9499999999999993" customHeight="1">
      <c r="A33" s="511"/>
      <c r="B33" s="2459" t="s">
        <v>603</v>
      </c>
      <c r="C33" s="2459"/>
      <c r="D33" s="1992">
        <v>5324</v>
      </c>
      <c r="E33" s="1396">
        <v>5244</v>
      </c>
      <c r="F33" s="1396">
        <v>5160</v>
      </c>
      <c r="G33" s="1396">
        <v>5209</v>
      </c>
      <c r="H33" s="1396">
        <v>5020</v>
      </c>
      <c r="I33" s="1396"/>
      <c r="J33" s="1396">
        <v>2359</v>
      </c>
      <c r="K33" s="1396"/>
      <c r="L33" s="1396">
        <v>366</v>
      </c>
      <c r="M33" s="1396">
        <v>357</v>
      </c>
      <c r="N33" s="1396">
        <v>359</v>
      </c>
      <c r="O33" s="1564"/>
      <c r="P33" s="1393"/>
      <c r="Q33" s="1498"/>
      <c r="R33" s="1993">
        <v>5235</v>
      </c>
      <c r="S33" s="362">
        <v>2008</v>
      </c>
      <c r="T33" s="362">
        <v>371</v>
      </c>
      <c r="U33" s="167"/>
    </row>
    <row r="34" spans="1:21" s="340" customFormat="1" ht="9.9499999999999993" customHeight="1">
      <c r="A34" s="797"/>
      <c r="B34" s="797"/>
      <c r="C34" s="797"/>
      <c r="D34" s="2063"/>
      <c r="E34" s="1707"/>
      <c r="F34" s="1707"/>
      <c r="G34" s="1707"/>
      <c r="H34" s="1707"/>
      <c r="I34" s="1707"/>
      <c r="J34" s="1707"/>
      <c r="K34" s="1707"/>
      <c r="L34" s="1707"/>
      <c r="M34" s="1707"/>
      <c r="N34" s="1707"/>
      <c r="O34" s="1707"/>
      <c r="P34" s="2064"/>
      <c r="Q34" s="1707"/>
      <c r="R34" s="2063"/>
      <c r="S34" s="380"/>
      <c r="T34" s="380"/>
      <c r="U34" s="380"/>
    </row>
    <row r="35" spans="1:21" s="340" customFormat="1" ht="9.9499999999999993" customHeight="1">
      <c r="A35" s="2461" t="s">
        <v>521</v>
      </c>
      <c r="B35" s="2461"/>
      <c r="C35" s="2461"/>
      <c r="D35" s="2065"/>
      <c r="E35" s="1709"/>
      <c r="F35" s="1709"/>
      <c r="G35" s="1709"/>
      <c r="H35" s="1709"/>
      <c r="I35" s="1709"/>
      <c r="J35" s="1709"/>
      <c r="K35" s="1709"/>
      <c r="L35" s="1709"/>
      <c r="M35" s="1709"/>
      <c r="N35" s="1709"/>
      <c r="O35" s="2066"/>
      <c r="P35" s="2067"/>
      <c r="Q35" s="2068"/>
      <c r="R35" s="2069"/>
      <c r="S35" s="382"/>
      <c r="T35" s="382"/>
      <c r="U35" s="798"/>
    </row>
    <row r="36" spans="1:21" s="340" customFormat="1" ht="9.9499999999999993" customHeight="1">
      <c r="A36" s="511"/>
      <c r="B36" s="2459" t="s">
        <v>602</v>
      </c>
      <c r="C36" s="2459"/>
      <c r="D36" s="2070">
        <v>3.3399999999999999E-2</v>
      </c>
      <c r="E36" s="1710">
        <v>3.3700000000000001E-2</v>
      </c>
      <c r="F36" s="1710">
        <v>3.4500000000000003E-2</v>
      </c>
      <c r="G36" s="1710">
        <v>3.2899999999999999E-2</v>
      </c>
      <c r="H36" s="1710">
        <v>3.4599999999999999E-2</v>
      </c>
      <c r="I36" s="1710"/>
      <c r="J36" s="1710">
        <v>2.9899999999999999E-2</v>
      </c>
      <c r="K36" s="1710"/>
      <c r="L36" s="1710">
        <v>2.0299999999999999E-2</v>
      </c>
      <c r="M36" s="1710">
        <v>1.9900000000000001E-2</v>
      </c>
      <c r="N36" s="1710">
        <v>2.0400000000000001E-2</v>
      </c>
      <c r="O36" s="2092"/>
      <c r="P36" s="2072"/>
      <c r="Q36" s="2073"/>
      <c r="R36" s="2074">
        <v>3.3599999999999998E-2</v>
      </c>
      <c r="S36" s="1280">
        <v>2.98E-2</v>
      </c>
      <c r="T36" s="1280">
        <v>2.0899999999999998E-2</v>
      </c>
      <c r="U36" s="384"/>
    </row>
    <row r="37" spans="1:21" s="340" customFormat="1" ht="9.9499999999999993" customHeight="1">
      <c r="A37" s="511"/>
      <c r="B37" s="2459" t="s">
        <v>537</v>
      </c>
      <c r="C37" s="2459"/>
      <c r="D37" s="2075">
        <v>0.57599999999999996</v>
      </c>
      <c r="E37" s="1711">
        <v>0.55000000000000004</v>
      </c>
      <c r="F37" s="1711">
        <v>0.59399999999999997</v>
      </c>
      <c r="G37" s="1711">
        <v>0.59599999999999997</v>
      </c>
      <c r="H37" s="1711">
        <v>0.55700000000000005</v>
      </c>
      <c r="I37" s="1711"/>
      <c r="J37" s="1711">
        <v>0.64300000000000002</v>
      </c>
      <c r="K37" s="1711"/>
      <c r="L37" s="1711">
        <v>0.69699999999999995</v>
      </c>
      <c r="M37" s="1711">
        <v>0.65900000000000003</v>
      </c>
      <c r="N37" s="1711">
        <v>0.73299999999999998</v>
      </c>
      <c r="O37" s="2093"/>
      <c r="P37" s="2072"/>
      <c r="Q37" s="2073"/>
      <c r="R37" s="2077">
        <v>0.57899999999999996</v>
      </c>
      <c r="S37" s="1281">
        <v>0.61</v>
      </c>
      <c r="T37" s="1281">
        <v>0.748</v>
      </c>
      <c r="U37" s="384"/>
    </row>
    <row r="38" spans="1:21" s="340" customFormat="1" ht="9.9499999999999993" customHeight="1">
      <c r="A38" s="515"/>
      <c r="B38" s="2459" t="s">
        <v>601</v>
      </c>
      <c r="C38" s="2459"/>
      <c r="D38" s="2075">
        <v>7.1999999999999995E-2</v>
      </c>
      <c r="E38" s="1711">
        <v>9.0999999999999998E-2</v>
      </c>
      <c r="F38" s="1711">
        <v>8.2000000000000003E-2</v>
      </c>
      <c r="G38" s="1711">
        <v>7.9000000000000001E-2</v>
      </c>
      <c r="H38" s="1711">
        <v>6.4000000000000001E-2</v>
      </c>
      <c r="I38" s="1711"/>
      <c r="J38" s="1711">
        <v>5.1999999999999998E-2</v>
      </c>
      <c r="K38" s="1711"/>
      <c r="L38" s="1711">
        <v>0.21099999999999999</v>
      </c>
      <c r="M38" s="2078">
        <v>0.24</v>
      </c>
      <c r="N38" s="2078">
        <v>0.19</v>
      </c>
      <c r="O38" s="2094"/>
      <c r="P38" s="2080"/>
      <c r="Q38" s="2081"/>
      <c r="R38" s="2082">
        <v>8.1000000000000003E-2</v>
      </c>
      <c r="S38" s="1283">
        <v>7.4999999999999997E-2</v>
      </c>
      <c r="T38" s="1283">
        <v>0.17599999999999999</v>
      </c>
      <c r="U38" s="385"/>
    </row>
    <row r="39" spans="1:21" s="340" customFormat="1" ht="9.9499999999999993" customHeight="1">
      <c r="A39" s="800"/>
      <c r="B39" s="2459" t="s">
        <v>520</v>
      </c>
      <c r="C39" s="2459"/>
      <c r="D39" s="1983">
        <f>D18</f>
        <v>102</v>
      </c>
      <c r="E39" s="1394">
        <f>E18</f>
        <v>124</v>
      </c>
      <c r="F39" s="1394">
        <f>F18</f>
        <v>107</v>
      </c>
      <c r="G39" s="1394">
        <f t="shared" ref="G39:H39" si="36">G18</f>
        <v>107</v>
      </c>
      <c r="H39" s="1394">
        <f t="shared" si="36"/>
        <v>86</v>
      </c>
      <c r="I39" s="1394">
        <f t="shared" ref="I39" si="37">I18</f>
        <v>0</v>
      </c>
      <c r="J39" s="1394">
        <f t="shared" ref="J39" si="38">J18</f>
        <v>32</v>
      </c>
      <c r="K39" s="1394">
        <f t="shared" ref="K39:L39" si="39">K18</f>
        <v>0</v>
      </c>
      <c r="L39" s="1394">
        <f t="shared" si="39"/>
        <v>19</v>
      </c>
      <c r="M39" s="1394">
        <f t="shared" ref="M39:N39" si="40">M18</f>
        <v>21</v>
      </c>
      <c r="N39" s="1394">
        <f t="shared" si="40"/>
        <v>18</v>
      </c>
      <c r="O39" s="1560"/>
      <c r="P39" s="2083"/>
      <c r="Q39" s="1495"/>
      <c r="R39" s="1984">
        <f>R18</f>
        <v>440</v>
      </c>
      <c r="S39" s="187">
        <f t="shared" ref="S39:T39" si="41">S18</f>
        <v>158</v>
      </c>
      <c r="T39" s="187">
        <f t="shared" si="41"/>
        <v>66</v>
      </c>
      <c r="U39" s="385"/>
    </row>
    <row r="40" spans="1:21" s="340" customFormat="1" ht="9.9499999999999993" customHeight="1">
      <c r="A40" s="515"/>
      <c r="B40" s="2459" t="s">
        <v>600</v>
      </c>
      <c r="C40" s="2459"/>
      <c r="D40" s="1983">
        <v>-134</v>
      </c>
      <c r="E40" s="1394">
        <v>-130</v>
      </c>
      <c r="F40" s="1394">
        <v>-124</v>
      </c>
      <c r="G40" s="1394">
        <v>-129</v>
      </c>
      <c r="H40" s="1570">
        <v>-125</v>
      </c>
      <c r="I40" s="1570"/>
      <c r="J40" s="1570">
        <v>-60</v>
      </c>
      <c r="K40" s="1570"/>
      <c r="L40" s="1570">
        <v>-9</v>
      </c>
      <c r="M40" s="1570">
        <v>-8</v>
      </c>
      <c r="N40" s="1570">
        <v>-9</v>
      </c>
      <c r="O40" s="1560"/>
      <c r="P40" s="2084"/>
      <c r="Q40" s="1486"/>
      <c r="R40" s="2054">
        <f>SUM(D40:G40)</f>
        <v>-517</v>
      </c>
      <c r="S40" s="364">
        <v>-202</v>
      </c>
      <c r="T40" s="364">
        <v>-36</v>
      </c>
      <c r="U40" s="160"/>
    </row>
    <row r="41" spans="1:21" s="340" customFormat="1" ht="10.5" customHeight="1">
      <c r="A41" s="513"/>
      <c r="B41" s="2459" t="s">
        <v>599</v>
      </c>
      <c r="C41" s="2459"/>
      <c r="D41" s="1990">
        <f>SUM(D39:D40)</f>
        <v>-32</v>
      </c>
      <c r="E41" s="1392">
        <f>SUM(E39:E40)</f>
        <v>-6</v>
      </c>
      <c r="F41" s="1392">
        <f>SUM(F39:F40)</f>
        <v>-17</v>
      </c>
      <c r="G41" s="1392">
        <f t="shared" ref="G41:H41" si="42">SUM(G39:G40)</f>
        <v>-22</v>
      </c>
      <c r="H41" s="1392">
        <f t="shared" si="42"/>
        <v>-39</v>
      </c>
      <c r="I41" s="1392">
        <f t="shared" ref="I41" si="43">SUM(I39:I40)</f>
        <v>0</v>
      </c>
      <c r="J41" s="1392">
        <f t="shared" ref="J41" si="44">SUM(J39:J40)</f>
        <v>-28</v>
      </c>
      <c r="K41" s="1392">
        <f t="shared" ref="K41:L41" si="45">SUM(K39:K40)</f>
        <v>0</v>
      </c>
      <c r="L41" s="1392">
        <f t="shared" si="45"/>
        <v>10</v>
      </c>
      <c r="M41" s="1392">
        <f t="shared" ref="M41:N41" si="46">SUM(M39:M40)</f>
        <v>13</v>
      </c>
      <c r="N41" s="1392">
        <f t="shared" si="46"/>
        <v>9</v>
      </c>
      <c r="O41" s="2085"/>
      <c r="P41" s="2086"/>
      <c r="Q41" s="1505"/>
      <c r="R41" s="1991">
        <f>SUM(R39:R40)</f>
        <v>-77</v>
      </c>
      <c r="S41" s="368">
        <f t="shared" ref="S41:T41" si="47">SUM(S39:S40)</f>
        <v>-44</v>
      </c>
      <c r="T41" s="368">
        <f t="shared" si="47"/>
        <v>30</v>
      </c>
      <c r="U41" s="165"/>
    </row>
    <row r="42" spans="1:21" s="340" customFormat="1" ht="9.9499999999999993" customHeight="1">
      <c r="A42" s="801"/>
      <c r="B42" s="801"/>
      <c r="C42" s="801"/>
      <c r="D42" s="1989"/>
      <c r="E42" s="1393"/>
      <c r="F42" s="1393"/>
      <c r="G42" s="1393"/>
      <c r="H42" s="1393"/>
      <c r="I42" s="1393"/>
      <c r="J42" s="1393"/>
      <c r="K42" s="1393"/>
      <c r="L42" s="1393"/>
      <c r="M42" s="1393"/>
      <c r="N42" s="1393"/>
      <c r="O42" s="1393"/>
      <c r="P42" s="1393"/>
      <c r="Q42" s="1393"/>
      <c r="R42" s="1989"/>
      <c r="S42" s="184"/>
      <c r="T42" s="184"/>
      <c r="U42" s="388"/>
    </row>
    <row r="43" spans="1:21" s="340" customFormat="1" ht="9.9499999999999993" customHeight="1">
      <c r="A43" s="2461" t="s">
        <v>220</v>
      </c>
      <c r="B43" s="2461"/>
      <c r="C43" s="2461"/>
      <c r="D43" s="1418"/>
      <c r="E43" s="1712"/>
      <c r="F43" s="1712"/>
      <c r="G43" s="1712"/>
      <c r="H43" s="1712"/>
      <c r="I43" s="1712"/>
      <c r="J43" s="1712"/>
      <c r="K43" s="1712"/>
      <c r="L43" s="1712"/>
      <c r="M43" s="1712"/>
      <c r="N43" s="1712"/>
      <c r="O43" s="1480"/>
      <c r="P43" s="1468"/>
      <c r="Q43" s="1461"/>
      <c r="R43" s="2087"/>
      <c r="S43" s="389"/>
      <c r="T43" s="389"/>
      <c r="U43" s="155"/>
    </row>
    <row r="44" spans="1:21" s="340" customFormat="1" ht="9.9499999999999993" customHeight="1">
      <c r="A44" s="802"/>
      <c r="B44" s="2419" t="s">
        <v>598</v>
      </c>
      <c r="C44" s="2419"/>
      <c r="D44" s="2088"/>
      <c r="E44" s="1713"/>
      <c r="F44" s="1713"/>
      <c r="G44" s="1713"/>
      <c r="H44" s="1713"/>
      <c r="I44" s="1713"/>
      <c r="J44" s="1713"/>
      <c r="K44" s="1713"/>
      <c r="L44" s="1713"/>
      <c r="M44" s="1713"/>
      <c r="N44" s="1713"/>
      <c r="O44" s="1987"/>
      <c r="P44" s="1553"/>
      <c r="Q44" s="2089"/>
      <c r="R44" s="2090"/>
      <c r="S44" s="391"/>
      <c r="T44" s="391"/>
      <c r="U44" s="393"/>
    </row>
    <row r="45" spans="1:21" s="340" customFormat="1" ht="9.9499999999999993" customHeight="1">
      <c r="A45" s="803"/>
      <c r="B45" s="804"/>
      <c r="C45" s="186" t="s">
        <v>545</v>
      </c>
      <c r="D45" s="1983">
        <v>46128</v>
      </c>
      <c r="E45" s="1394">
        <v>47461</v>
      </c>
      <c r="F45" s="1394">
        <v>45046</v>
      </c>
      <c r="G45" s="1394">
        <v>46911</v>
      </c>
      <c r="H45" s="1393">
        <v>43185</v>
      </c>
      <c r="I45" s="1393"/>
      <c r="J45" s="1393">
        <v>32670</v>
      </c>
      <c r="K45" s="1393"/>
      <c r="L45" s="1393">
        <v>29051</v>
      </c>
      <c r="M45" s="1393">
        <v>27968</v>
      </c>
      <c r="N45" s="1393">
        <v>26738</v>
      </c>
      <c r="O45" s="1560"/>
      <c r="P45" s="1393"/>
      <c r="Q45" s="1486"/>
      <c r="R45" s="1989">
        <f>D45</f>
        <v>46128</v>
      </c>
      <c r="S45" s="184">
        <v>43185</v>
      </c>
      <c r="T45" s="184">
        <v>26738</v>
      </c>
      <c r="U45" s="395"/>
    </row>
    <row r="46" spans="1:21" s="340" customFormat="1" ht="9.9499999999999993" customHeight="1">
      <c r="A46" s="805"/>
      <c r="B46" s="805"/>
      <c r="C46" s="186" t="s">
        <v>113</v>
      </c>
      <c r="D46" s="1983">
        <v>14660</v>
      </c>
      <c r="E46" s="1394">
        <v>14355</v>
      </c>
      <c r="F46" s="1394">
        <v>14542</v>
      </c>
      <c r="G46" s="1394">
        <v>15048</v>
      </c>
      <c r="H46" s="1395">
        <v>14220</v>
      </c>
      <c r="I46" s="1395"/>
      <c r="J46" s="1395">
        <v>14141</v>
      </c>
      <c r="K46" s="1395"/>
      <c r="L46" s="1395">
        <v>6392</v>
      </c>
      <c r="M46" s="1395">
        <v>6369</v>
      </c>
      <c r="N46" s="1395">
        <v>6168</v>
      </c>
      <c r="O46" s="1560"/>
      <c r="P46" s="1393"/>
      <c r="Q46" s="1626"/>
      <c r="R46" s="2051">
        <f>D46</f>
        <v>14660</v>
      </c>
      <c r="S46" s="361">
        <v>14220</v>
      </c>
      <c r="T46" s="361">
        <v>6168</v>
      </c>
      <c r="U46" s="395"/>
    </row>
    <row r="47" spans="1:21" s="340" customFormat="1" ht="9.9499999999999993" customHeight="1">
      <c r="A47" s="806"/>
      <c r="B47" s="806"/>
      <c r="C47" s="806"/>
      <c r="D47" s="1990">
        <f>SUM(D45:D46)</f>
        <v>60788</v>
      </c>
      <c r="E47" s="1392">
        <f>SUM(E45:E46)</f>
        <v>61816</v>
      </c>
      <c r="F47" s="1392">
        <f>SUM(F45:F46)</f>
        <v>59588</v>
      </c>
      <c r="G47" s="1392">
        <f t="shared" ref="G47:H47" si="48">SUM(G45:G46)</f>
        <v>61959</v>
      </c>
      <c r="H47" s="1392">
        <f t="shared" si="48"/>
        <v>57405</v>
      </c>
      <c r="I47" s="1392">
        <f t="shared" ref="I47" si="49">SUM(I45:I46)</f>
        <v>0</v>
      </c>
      <c r="J47" s="1392">
        <f t="shared" ref="J47" si="50">SUM(J45:J46)</f>
        <v>46811</v>
      </c>
      <c r="K47" s="1392">
        <f t="shared" ref="K47:L47" si="51">SUM(K45:K46)</f>
        <v>0</v>
      </c>
      <c r="L47" s="1392">
        <f t="shared" si="51"/>
        <v>35443</v>
      </c>
      <c r="M47" s="1392">
        <f t="shared" ref="M47:N47" si="52">SUM(M45:M46)</f>
        <v>34337</v>
      </c>
      <c r="N47" s="1392">
        <f t="shared" si="52"/>
        <v>32906</v>
      </c>
      <c r="O47" s="1563"/>
      <c r="P47" s="1393"/>
      <c r="Q47" s="1505"/>
      <c r="R47" s="1991">
        <f>SUM(R45:R46)</f>
        <v>60788</v>
      </c>
      <c r="S47" s="368">
        <f t="shared" ref="S47:T47" si="53">SUM(S45:S46)</f>
        <v>57405</v>
      </c>
      <c r="T47" s="368">
        <f t="shared" si="53"/>
        <v>32906</v>
      </c>
      <c r="U47" s="165"/>
    </row>
    <row r="48" spans="1:21" s="340" customFormat="1" ht="9.9499999999999993" customHeight="1">
      <c r="A48" s="802"/>
      <c r="B48" s="2419" t="s">
        <v>597</v>
      </c>
      <c r="C48" s="2419"/>
      <c r="D48" s="2088"/>
      <c r="E48" s="1713"/>
      <c r="F48" s="1713"/>
      <c r="G48" s="1713"/>
      <c r="H48" s="1713"/>
      <c r="I48" s="1713"/>
      <c r="J48" s="1713"/>
      <c r="K48" s="1713"/>
      <c r="L48" s="1713"/>
      <c r="M48" s="1713"/>
      <c r="N48" s="1713"/>
      <c r="O48" s="1987"/>
      <c r="P48" s="1553"/>
      <c r="Q48" s="2089"/>
      <c r="R48" s="2090"/>
      <c r="S48" s="391"/>
      <c r="T48" s="391"/>
      <c r="U48" s="160"/>
    </row>
    <row r="49" spans="1:21" s="340" customFormat="1" ht="9.9499999999999993" customHeight="1">
      <c r="A49" s="803"/>
      <c r="B49" s="804"/>
      <c r="C49" s="186" t="s">
        <v>545</v>
      </c>
      <c r="D49" s="1983">
        <v>38567</v>
      </c>
      <c r="E49" s="1394">
        <v>39812</v>
      </c>
      <c r="F49" s="1394">
        <v>37673</v>
      </c>
      <c r="G49" s="1394">
        <v>39265</v>
      </c>
      <c r="H49" s="1393">
        <v>37787</v>
      </c>
      <c r="I49" s="1393"/>
      <c r="J49" s="1393">
        <v>27997</v>
      </c>
      <c r="K49" s="1393"/>
      <c r="L49" s="1393">
        <v>24879</v>
      </c>
      <c r="M49" s="1393">
        <v>23982</v>
      </c>
      <c r="N49" s="1393">
        <v>23083</v>
      </c>
      <c r="O49" s="1560"/>
      <c r="P49" s="1393"/>
      <c r="Q49" s="1486"/>
      <c r="R49" s="1989">
        <f>D49</f>
        <v>38567</v>
      </c>
      <c r="S49" s="184">
        <v>37787</v>
      </c>
      <c r="T49" s="184">
        <v>23083</v>
      </c>
      <c r="U49" s="395"/>
    </row>
    <row r="50" spans="1:21" s="340" customFormat="1" ht="9.9499999999999993" customHeight="1">
      <c r="A50" s="805"/>
      <c r="B50" s="805"/>
      <c r="C50" s="186" t="s">
        <v>113</v>
      </c>
      <c r="D50" s="1983">
        <v>7011</v>
      </c>
      <c r="E50" s="1394">
        <v>7266</v>
      </c>
      <c r="F50" s="1394">
        <v>8487</v>
      </c>
      <c r="G50" s="1394">
        <v>9069</v>
      </c>
      <c r="H50" s="1395">
        <v>7704</v>
      </c>
      <c r="I50" s="1395"/>
      <c r="J50" s="1395">
        <v>8498</v>
      </c>
      <c r="K50" s="1395"/>
      <c r="L50" s="1395">
        <v>5497</v>
      </c>
      <c r="M50" s="1395">
        <v>5419</v>
      </c>
      <c r="N50" s="1395">
        <v>5233</v>
      </c>
      <c r="O50" s="1560"/>
      <c r="P50" s="1393"/>
      <c r="Q50" s="1626"/>
      <c r="R50" s="2051">
        <f>D50</f>
        <v>7011</v>
      </c>
      <c r="S50" s="361">
        <v>7704</v>
      </c>
      <c r="T50" s="361">
        <v>5233</v>
      </c>
      <c r="U50" s="395"/>
    </row>
    <row r="51" spans="1:21" s="340" customFormat="1" ht="9.9499999999999993" customHeight="1">
      <c r="A51" s="396"/>
      <c r="B51" s="396"/>
      <c r="C51" s="396"/>
      <c r="D51" s="1990">
        <f>SUM(D49:D50)</f>
        <v>45578</v>
      </c>
      <c r="E51" s="1392">
        <f>SUM(E49:E50)</f>
        <v>47078</v>
      </c>
      <c r="F51" s="1392">
        <f>SUM(F49:F50)</f>
        <v>46160</v>
      </c>
      <c r="G51" s="1392">
        <f t="shared" ref="G51:H51" si="54">SUM(G49:G50)</f>
        <v>48334</v>
      </c>
      <c r="H51" s="1392">
        <f t="shared" si="54"/>
        <v>45491</v>
      </c>
      <c r="I51" s="1392">
        <f t="shared" ref="I51" si="55">SUM(I49:I50)</f>
        <v>0</v>
      </c>
      <c r="J51" s="1392">
        <f t="shared" ref="J51" si="56">SUM(J49:J50)</f>
        <v>36495</v>
      </c>
      <c r="K51" s="1392">
        <f t="shared" ref="K51:L51" si="57">SUM(K49:K50)</f>
        <v>0</v>
      </c>
      <c r="L51" s="1392">
        <f t="shared" si="57"/>
        <v>30376</v>
      </c>
      <c r="M51" s="1392">
        <f t="shared" ref="M51:N51" si="58">SUM(M49:M50)</f>
        <v>29401</v>
      </c>
      <c r="N51" s="1392">
        <f t="shared" si="58"/>
        <v>28316</v>
      </c>
      <c r="O51" s="1563"/>
      <c r="P51" s="1393"/>
      <c r="Q51" s="1505"/>
      <c r="R51" s="1991">
        <f>SUM(R49:R50)</f>
        <v>45578</v>
      </c>
      <c r="S51" s="368">
        <f t="shared" ref="S51:T51" si="59">SUM(S49:S50)</f>
        <v>45491</v>
      </c>
      <c r="T51" s="368">
        <f t="shared" si="59"/>
        <v>28316</v>
      </c>
      <c r="U51" s="165"/>
    </row>
    <row r="52" spans="1:21" s="340" customFormat="1" ht="9.9499999999999993" customHeight="1">
      <c r="A52" s="511"/>
      <c r="B52" s="2459" t="s">
        <v>219</v>
      </c>
      <c r="C52" s="2459"/>
      <c r="D52" s="1990">
        <v>1947</v>
      </c>
      <c r="E52" s="1392">
        <v>1926</v>
      </c>
      <c r="F52" s="1392">
        <v>1814</v>
      </c>
      <c r="G52" s="1392">
        <v>1746</v>
      </c>
      <c r="H52" s="1396">
        <v>1753</v>
      </c>
      <c r="I52" s="1396"/>
      <c r="J52" s="1396">
        <v>1734</v>
      </c>
      <c r="K52" s="1396"/>
      <c r="L52" s="1396">
        <v>311</v>
      </c>
      <c r="M52" s="1396">
        <v>310</v>
      </c>
      <c r="N52" s="1396">
        <v>310</v>
      </c>
      <c r="O52" s="1564"/>
      <c r="P52" s="1393"/>
      <c r="Q52" s="1498"/>
      <c r="R52" s="1993">
        <f>D52</f>
        <v>1947</v>
      </c>
      <c r="S52" s="362">
        <v>1753</v>
      </c>
      <c r="T52" s="362">
        <v>310</v>
      </c>
      <c r="U52" s="1716"/>
    </row>
    <row r="53" spans="1:21" s="402" customFormat="1" ht="2.25" customHeight="1">
      <c r="A53" s="2465"/>
      <c r="B53" s="2465"/>
      <c r="C53" s="2465"/>
      <c r="D53" s="2465"/>
      <c r="E53" s="2465"/>
      <c r="F53" s="2465"/>
      <c r="G53" s="2465"/>
      <c r="H53" s="2465"/>
      <c r="I53" s="2465"/>
      <c r="J53" s="2465"/>
      <c r="K53" s="2465"/>
      <c r="L53" s="2465"/>
      <c r="M53" s="2465"/>
      <c r="N53" s="2465"/>
      <c r="O53" s="2465"/>
      <c r="P53" s="2465"/>
      <c r="Q53" s="2465"/>
      <c r="R53" s="2465"/>
      <c r="S53" s="2465"/>
      <c r="T53" s="2465"/>
      <c r="U53" s="2465"/>
    </row>
    <row r="54" spans="1:21" s="402" customFormat="1" ht="8.25">
      <c r="A54" s="1717">
        <v>1</v>
      </c>
      <c r="B54" s="2466" t="s">
        <v>781</v>
      </c>
      <c r="C54" s="2466"/>
      <c r="D54" s="2466"/>
      <c r="E54" s="2466"/>
      <c r="F54" s="2466"/>
      <c r="G54" s="2466"/>
      <c r="H54" s="2466"/>
      <c r="I54" s="2466"/>
      <c r="J54" s="2466"/>
      <c r="K54" s="2466"/>
      <c r="L54" s="2466"/>
      <c r="M54" s="2466"/>
      <c r="N54" s="2466"/>
      <c r="O54" s="2466"/>
      <c r="P54" s="2466"/>
      <c r="Q54" s="2466"/>
      <c r="R54" s="2466"/>
      <c r="S54" s="2466"/>
      <c r="T54" s="2466"/>
      <c r="U54" s="2466"/>
    </row>
    <row r="55" spans="1:21" s="402" customFormat="1" ht="16.5" customHeight="1">
      <c r="A55" s="1717">
        <v>2</v>
      </c>
      <c r="B55" s="2464" t="s">
        <v>935</v>
      </c>
      <c r="C55" s="2464"/>
      <c r="D55" s="2464"/>
      <c r="E55" s="2464"/>
      <c r="F55" s="2464"/>
      <c r="G55" s="2464"/>
      <c r="H55" s="2464"/>
      <c r="I55" s="2464"/>
      <c r="J55" s="2464"/>
      <c r="K55" s="2464"/>
      <c r="L55" s="2464"/>
      <c r="M55" s="2464"/>
      <c r="N55" s="2464"/>
      <c r="O55" s="2464"/>
      <c r="P55" s="2464"/>
      <c r="Q55" s="2464"/>
      <c r="R55" s="2464"/>
      <c r="S55" s="2464"/>
      <c r="T55" s="2464"/>
      <c r="U55" s="2464"/>
    </row>
    <row r="56" spans="1:21" s="402" customFormat="1" ht="16.5" customHeight="1">
      <c r="A56" s="1717">
        <v>3</v>
      </c>
      <c r="B56" s="2464" t="s">
        <v>936</v>
      </c>
      <c r="C56" s="2464"/>
      <c r="D56" s="2464"/>
      <c r="E56" s="2464"/>
      <c r="F56" s="2464"/>
      <c r="G56" s="2464"/>
      <c r="H56" s="2464"/>
      <c r="I56" s="2464"/>
      <c r="J56" s="2464"/>
      <c r="K56" s="2464"/>
      <c r="L56" s="2464"/>
      <c r="M56" s="2464"/>
      <c r="N56" s="2464"/>
      <c r="O56" s="2464"/>
      <c r="P56" s="2464"/>
      <c r="Q56" s="2464"/>
      <c r="R56" s="2464"/>
      <c r="S56" s="2464"/>
      <c r="T56" s="2464"/>
      <c r="U56" s="2464"/>
    </row>
    <row r="57" spans="1:21" s="402" customFormat="1" ht="10.15" customHeight="1">
      <c r="A57" s="1717">
        <v>4</v>
      </c>
      <c r="B57" s="2463" t="s">
        <v>547</v>
      </c>
      <c r="C57" s="2463"/>
      <c r="D57" s="2463"/>
      <c r="E57" s="2463"/>
      <c r="F57" s="2463"/>
      <c r="G57" s="2463"/>
      <c r="H57" s="2463"/>
      <c r="I57" s="2463"/>
      <c r="J57" s="2463"/>
      <c r="K57" s="2463"/>
      <c r="L57" s="2463"/>
      <c r="M57" s="2463"/>
      <c r="N57" s="2463"/>
      <c r="O57" s="2463"/>
      <c r="P57" s="2463"/>
      <c r="Q57" s="2463"/>
      <c r="R57" s="2463"/>
      <c r="S57" s="2463"/>
      <c r="T57" s="2463"/>
      <c r="U57" s="2463"/>
    </row>
    <row r="58" spans="1:21" s="402" customFormat="1" ht="10.15" customHeight="1">
      <c r="A58" s="403">
        <v>5</v>
      </c>
      <c r="B58" s="2463" t="s">
        <v>539</v>
      </c>
      <c r="C58" s="2463"/>
      <c r="D58" s="2463"/>
      <c r="E58" s="2463"/>
      <c r="F58" s="2463"/>
      <c r="G58" s="2463"/>
      <c r="H58" s="2463"/>
      <c r="I58" s="2463"/>
      <c r="J58" s="2463"/>
      <c r="K58" s="2463"/>
      <c r="L58" s="2463"/>
      <c r="M58" s="2463"/>
      <c r="N58" s="2463"/>
      <c r="O58" s="2463"/>
      <c r="P58" s="2463"/>
      <c r="Q58" s="2463"/>
      <c r="R58" s="2463"/>
      <c r="S58" s="2463"/>
      <c r="T58" s="2463"/>
      <c r="U58" s="2463"/>
    </row>
    <row r="59" spans="1:21" s="402" customFormat="1" ht="9.6" customHeight="1">
      <c r="A59" s="403">
        <v>6</v>
      </c>
      <c r="B59" s="2463" t="s">
        <v>218</v>
      </c>
      <c r="C59" s="2463"/>
      <c r="D59" s="2463"/>
      <c r="E59" s="2463"/>
      <c r="F59" s="2463"/>
      <c r="G59" s="2463"/>
      <c r="H59" s="2463"/>
      <c r="I59" s="2463"/>
      <c r="J59" s="2463"/>
      <c r="K59" s="2463"/>
      <c r="L59" s="2463"/>
      <c r="M59" s="2463"/>
      <c r="N59" s="2463"/>
      <c r="O59" s="2463"/>
      <c r="P59" s="2463"/>
      <c r="Q59" s="2463"/>
      <c r="R59" s="2463"/>
      <c r="S59" s="2463"/>
      <c r="T59" s="2463"/>
      <c r="U59" s="2463"/>
    </row>
    <row r="60" spans="1:21" s="402" customFormat="1" ht="7.5" customHeight="1">
      <c r="A60" s="403">
        <v>7</v>
      </c>
      <c r="B60" s="2463" t="s">
        <v>32</v>
      </c>
      <c r="C60" s="2463"/>
      <c r="D60" s="2463"/>
      <c r="E60" s="2463"/>
      <c r="F60" s="2463"/>
      <c r="G60" s="2463"/>
      <c r="H60" s="2463"/>
      <c r="I60" s="2463"/>
      <c r="J60" s="2463"/>
      <c r="K60" s="2463"/>
      <c r="L60" s="2463"/>
      <c r="M60" s="2463"/>
      <c r="N60" s="2463"/>
      <c r="O60" s="2463"/>
      <c r="P60" s="2463"/>
      <c r="Q60" s="2463"/>
      <c r="R60" s="2463"/>
      <c r="S60" s="2463"/>
      <c r="T60" s="2463"/>
      <c r="U60" s="2463"/>
    </row>
    <row r="61" spans="1:21" s="402" customFormat="1" ht="8.25" customHeight="1">
      <c r="A61" s="807" t="s">
        <v>222</v>
      </c>
      <c r="B61" s="2463" t="s">
        <v>522</v>
      </c>
      <c r="C61" s="2463"/>
      <c r="D61" s="2463"/>
      <c r="E61" s="2463"/>
      <c r="F61" s="2463"/>
      <c r="G61" s="2463"/>
      <c r="H61" s="2463"/>
      <c r="I61" s="2463"/>
      <c r="J61" s="2463"/>
      <c r="K61" s="2463"/>
      <c r="L61" s="2463"/>
      <c r="M61" s="2463"/>
      <c r="N61" s="2463"/>
      <c r="O61" s="2463"/>
      <c r="P61" s="2463"/>
      <c r="Q61" s="2463"/>
      <c r="R61" s="2463"/>
      <c r="S61" s="2463"/>
      <c r="T61" s="2463"/>
      <c r="U61" s="2463"/>
    </row>
  </sheetData>
  <mergeCells count="48">
    <mergeCell ref="B61:U61"/>
    <mergeCell ref="B60:U60"/>
    <mergeCell ref="B48:C48"/>
    <mergeCell ref="B44:C44"/>
    <mergeCell ref="B52:C52"/>
    <mergeCell ref="B59:U59"/>
    <mergeCell ref="B55:U55"/>
    <mergeCell ref="A53:U53"/>
    <mergeCell ref="B56:U56"/>
    <mergeCell ref="B54:U54"/>
    <mergeCell ref="B21:C21"/>
    <mergeCell ref="B10:C10"/>
    <mergeCell ref="A20:C20"/>
    <mergeCell ref="A18:C18"/>
    <mergeCell ref="B11:C11"/>
    <mergeCell ref="B12:C12"/>
    <mergeCell ref="B31:C31"/>
    <mergeCell ref="B32:C32"/>
    <mergeCell ref="A25:C25"/>
    <mergeCell ref="A1:U1"/>
    <mergeCell ref="A3:C3"/>
    <mergeCell ref="A6:C6"/>
    <mergeCell ref="A17:C17"/>
    <mergeCell ref="B13:C13"/>
    <mergeCell ref="B16:C16"/>
    <mergeCell ref="B8:C8"/>
    <mergeCell ref="B9:C9"/>
    <mergeCell ref="B14:C14"/>
    <mergeCell ref="B15:C15"/>
    <mergeCell ref="B7:C7"/>
    <mergeCell ref="A2:U2"/>
    <mergeCell ref="B22:C22"/>
    <mergeCell ref="B36:C36"/>
    <mergeCell ref="B29:C29"/>
    <mergeCell ref="B58:U58"/>
    <mergeCell ref="B30:C30"/>
    <mergeCell ref="B26:C26"/>
    <mergeCell ref="A43:C43"/>
    <mergeCell ref="B41:C41"/>
    <mergeCell ref="B37:C37"/>
    <mergeCell ref="B38:C38"/>
    <mergeCell ref="B39:C39"/>
    <mergeCell ref="B40:C40"/>
    <mergeCell ref="B57:U57"/>
    <mergeCell ref="A35:C35"/>
    <mergeCell ref="B33:C33"/>
    <mergeCell ref="B27:C27"/>
    <mergeCell ref="B28:C28"/>
  </mergeCells>
  <printOptions horizontalCentered="1"/>
  <pageMargins left="0.23622047244094491" right="0.23622047244094491" top="0.27559055118110237" bottom="0.23622047244094491" header="0.15748031496062992" footer="0.11811023622047245"/>
  <pageSetup scale="91" orientation="landscape" r:id="rId1"/>
  <colBreaks count="1" manualBreakCount="1">
    <brk id="21"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zoomScaleNormal="100" workbookViewId="0">
      <selection activeCell="A9" sqref="A9:H9"/>
    </sheetView>
  </sheetViews>
  <sheetFormatPr defaultColWidth="9.140625" defaultRowHeight="12.75"/>
  <cols>
    <col min="1" max="1" width="2.5703125" style="462" customWidth="1"/>
    <col min="2" max="2" width="48.85546875" style="462" customWidth="1"/>
    <col min="3" max="3" width="7.85546875" style="463" customWidth="1"/>
    <col min="4" max="4" width="6.42578125" style="464" bestFit="1" customWidth="1"/>
    <col min="5" max="11" width="6.42578125" style="461" bestFit="1" customWidth="1"/>
    <col min="12" max="12" width="1.28515625" style="461" customWidth="1"/>
    <col min="13" max="13" width="2.140625" style="464" customWidth="1"/>
    <col min="14" max="14" width="1.28515625" style="464" customWidth="1"/>
    <col min="15" max="15" width="7.85546875" style="465" bestFit="1" customWidth="1"/>
    <col min="16" max="17" width="6.42578125" style="465" bestFit="1" customWidth="1"/>
    <col min="18" max="18" width="1.28515625" style="461" customWidth="1"/>
    <col min="19" max="20" width="9.140625" style="461" customWidth="1"/>
    <col min="21" max="21" width="9.140625" style="466" customWidth="1"/>
    <col min="22" max="22" width="9.140625" style="461" customWidth="1"/>
    <col min="23" max="16384" width="9.140625" style="461"/>
  </cols>
  <sheetData>
    <row r="1" spans="1:18" ht="18.75" customHeight="1">
      <c r="A1" s="2372" t="s">
        <v>827</v>
      </c>
      <c r="B1" s="2372"/>
      <c r="C1" s="2372"/>
      <c r="D1" s="2372"/>
      <c r="E1" s="2372"/>
      <c r="F1" s="2372"/>
      <c r="G1" s="2372"/>
      <c r="H1" s="2372"/>
      <c r="I1" s="2372"/>
      <c r="J1" s="2372"/>
      <c r="K1" s="2372"/>
      <c r="L1" s="2372"/>
      <c r="M1" s="2372"/>
      <c r="N1" s="2372"/>
      <c r="O1" s="2372"/>
      <c r="P1" s="2372"/>
      <c r="Q1" s="2372"/>
      <c r="R1" s="2372"/>
    </row>
    <row r="2" spans="1:18" s="413" customFormat="1" ht="9" customHeight="1">
      <c r="A2" s="37"/>
      <c r="B2" s="37"/>
      <c r="C2" s="35"/>
      <c r="D2" s="35"/>
      <c r="E2" s="35"/>
      <c r="F2" s="35"/>
      <c r="G2" s="35"/>
      <c r="H2" s="35"/>
      <c r="I2" s="35"/>
      <c r="J2" s="35"/>
      <c r="K2" s="35"/>
      <c r="L2" s="35"/>
      <c r="M2" s="47"/>
      <c r="N2" s="47"/>
      <c r="O2" s="35"/>
      <c r="P2" s="1292"/>
      <c r="Q2" s="35"/>
      <c r="R2" s="129"/>
    </row>
    <row r="3" spans="1:18" s="413" customFormat="1" ht="9.75" customHeight="1">
      <c r="A3" s="2375" t="s">
        <v>505</v>
      </c>
      <c r="B3" s="2375"/>
      <c r="C3" s="38"/>
      <c r="D3" s="415"/>
      <c r="E3" s="415"/>
      <c r="F3" s="415"/>
      <c r="G3" s="415"/>
      <c r="H3" s="415"/>
      <c r="I3" s="415"/>
      <c r="J3" s="415"/>
      <c r="K3" s="415"/>
      <c r="L3" s="111"/>
      <c r="M3" s="128"/>
      <c r="N3" s="416"/>
      <c r="O3" s="1314" t="s">
        <v>713</v>
      </c>
      <c r="P3" s="39" t="s">
        <v>22</v>
      </c>
      <c r="Q3" s="39" t="s">
        <v>23</v>
      </c>
      <c r="R3" s="417"/>
    </row>
    <row r="4" spans="1:18" s="413" customFormat="1" ht="9.75" customHeight="1">
      <c r="A4" s="215"/>
      <c r="B4" s="215"/>
      <c r="C4" s="41" t="s">
        <v>835</v>
      </c>
      <c r="D4" s="42" t="s">
        <v>799</v>
      </c>
      <c r="E4" s="42" t="s">
        <v>706</v>
      </c>
      <c r="F4" s="42" t="s">
        <v>236</v>
      </c>
      <c r="G4" s="42" t="s">
        <v>506</v>
      </c>
      <c r="H4" s="42" t="s">
        <v>507</v>
      </c>
      <c r="I4" s="42" t="s">
        <v>508</v>
      </c>
      <c r="J4" s="42" t="s">
        <v>509</v>
      </c>
      <c r="K4" s="42" t="s">
        <v>510</v>
      </c>
      <c r="L4" s="43"/>
      <c r="M4" s="49"/>
      <c r="N4" s="418"/>
      <c r="O4" s="1315" t="s">
        <v>24</v>
      </c>
      <c r="P4" s="42" t="s">
        <v>24</v>
      </c>
      <c r="Q4" s="42" t="s">
        <v>24</v>
      </c>
      <c r="R4" s="218"/>
    </row>
    <row r="5" spans="1:18" s="413" customFormat="1" ht="9.75" customHeight="1">
      <c r="A5" s="419"/>
      <c r="B5" s="419"/>
      <c r="C5" s="78"/>
      <c r="D5" s="78"/>
      <c r="E5" s="78"/>
      <c r="F5" s="78"/>
      <c r="G5" s="78"/>
      <c r="H5" s="78"/>
      <c r="I5" s="78"/>
      <c r="J5" s="78"/>
      <c r="K5" s="78"/>
      <c r="L5" s="420"/>
      <c r="M5" s="421"/>
      <c r="N5" s="421"/>
      <c r="O5" s="1340"/>
      <c r="P5" s="419"/>
      <c r="Q5" s="419"/>
      <c r="R5" s="422"/>
    </row>
    <row r="6" spans="1:18" s="413" customFormat="1" ht="9.75" customHeight="1">
      <c r="A6" s="2385" t="s">
        <v>529</v>
      </c>
      <c r="B6" s="2385"/>
      <c r="C6" s="423"/>
      <c r="D6" s="424"/>
      <c r="E6" s="424"/>
      <c r="F6" s="424"/>
      <c r="G6" s="424"/>
      <c r="H6" s="424"/>
      <c r="I6" s="424"/>
      <c r="J6" s="424"/>
      <c r="K6" s="424"/>
      <c r="L6" s="425"/>
      <c r="M6" s="421"/>
      <c r="N6" s="423"/>
      <c r="O6" s="1341"/>
      <c r="P6" s="424"/>
      <c r="Q6" s="424"/>
      <c r="R6" s="426"/>
    </row>
    <row r="7" spans="1:18" s="413" customFormat="1" ht="9.75" customHeight="1">
      <c r="A7" s="83"/>
      <c r="B7" s="427" t="s">
        <v>118</v>
      </c>
      <c r="C7" s="1856">
        <v>371</v>
      </c>
      <c r="D7" s="1376">
        <v>408</v>
      </c>
      <c r="E7" s="1376">
        <v>409</v>
      </c>
      <c r="F7" s="1376">
        <v>486</v>
      </c>
      <c r="G7" s="1376">
        <v>299</v>
      </c>
      <c r="H7" s="1376">
        <v>362</v>
      </c>
      <c r="I7" s="1376">
        <v>408</v>
      </c>
      <c r="J7" s="1376">
        <v>532</v>
      </c>
      <c r="K7" s="1376">
        <v>366</v>
      </c>
      <c r="L7" s="1580"/>
      <c r="M7" s="1581"/>
      <c r="N7" s="1582"/>
      <c r="O7" s="1397">
        <f>SUM(C7:F7)</f>
        <v>1674</v>
      </c>
      <c r="P7" s="228">
        <v>1601</v>
      </c>
      <c r="Q7" s="228">
        <v>1645</v>
      </c>
      <c r="R7" s="230"/>
    </row>
    <row r="8" spans="1:18" s="413" customFormat="1" ht="9.75" customHeight="1">
      <c r="A8" s="64"/>
      <c r="B8" s="427" t="s">
        <v>119</v>
      </c>
      <c r="C8" s="1856">
        <v>281</v>
      </c>
      <c r="D8" s="1376">
        <v>350</v>
      </c>
      <c r="E8" s="1376">
        <v>293</v>
      </c>
      <c r="F8" s="1376">
        <v>305</v>
      </c>
      <c r="G8" s="1376">
        <v>326</v>
      </c>
      <c r="H8" s="1376">
        <v>318</v>
      </c>
      <c r="I8" s="1376">
        <v>284</v>
      </c>
      <c r="J8" s="1376">
        <v>288</v>
      </c>
      <c r="K8" s="1376">
        <v>265</v>
      </c>
      <c r="L8" s="1580"/>
      <c r="M8" s="1581"/>
      <c r="N8" s="1599"/>
      <c r="O8" s="1397">
        <f>SUM(C8:F8)</f>
        <v>1229</v>
      </c>
      <c r="P8" s="228">
        <v>1216</v>
      </c>
      <c r="Q8" s="228">
        <v>1093</v>
      </c>
      <c r="R8" s="230"/>
    </row>
    <row r="9" spans="1:18" s="413" customFormat="1" ht="9.75" customHeight="1">
      <c r="A9" s="64"/>
      <c r="B9" s="427" t="s">
        <v>530</v>
      </c>
      <c r="C9" s="2004">
        <v>-3</v>
      </c>
      <c r="D9" s="1605">
        <v>-6</v>
      </c>
      <c r="E9" s="1605">
        <v>8</v>
      </c>
      <c r="F9" s="1605">
        <v>10</v>
      </c>
      <c r="G9" s="1606">
        <v>-3</v>
      </c>
      <c r="H9" s="1606">
        <v>-1</v>
      </c>
      <c r="I9" s="1606">
        <v>0</v>
      </c>
      <c r="J9" s="1606">
        <v>10</v>
      </c>
      <c r="K9" s="1606">
        <v>-5</v>
      </c>
      <c r="L9" s="1922"/>
      <c r="M9" s="1581"/>
      <c r="N9" s="1608"/>
      <c r="O9" s="1405">
        <f>SUM(C9:F9)</f>
        <v>9</v>
      </c>
      <c r="P9" s="428">
        <v>6</v>
      </c>
      <c r="Q9" s="428">
        <v>18</v>
      </c>
      <c r="R9" s="430"/>
    </row>
    <row r="10" spans="1:18" s="413" customFormat="1" ht="10.5" customHeight="1">
      <c r="A10" s="64"/>
      <c r="B10" s="427" t="s">
        <v>614</v>
      </c>
      <c r="C10" s="1856">
        <f>SUM(C7:C9)</f>
        <v>649</v>
      </c>
      <c r="D10" s="1376">
        <f>SUM(D7:D9)</f>
        <v>752</v>
      </c>
      <c r="E10" s="1376">
        <f>SUM(E7:E9)</f>
        <v>710</v>
      </c>
      <c r="F10" s="1376">
        <f t="shared" ref="F10:K10" si="0">SUM(F7:F9)</f>
        <v>801</v>
      </c>
      <c r="G10" s="1376">
        <f t="shared" si="0"/>
        <v>622</v>
      </c>
      <c r="H10" s="1376">
        <f t="shared" si="0"/>
        <v>679</v>
      </c>
      <c r="I10" s="1376">
        <f t="shared" si="0"/>
        <v>692</v>
      </c>
      <c r="J10" s="1376">
        <f t="shared" si="0"/>
        <v>830</v>
      </c>
      <c r="K10" s="1376">
        <f t="shared" si="0"/>
        <v>626</v>
      </c>
      <c r="L10" s="1580"/>
      <c r="M10" s="1581"/>
      <c r="N10" s="1582"/>
      <c r="O10" s="1397">
        <f>SUM(O7:O9)</f>
        <v>2912</v>
      </c>
      <c r="P10" s="228">
        <f t="shared" ref="P10:Q10" si="1">SUM(P7:P9)</f>
        <v>2823</v>
      </c>
      <c r="Q10" s="228">
        <f t="shared" si="1"/>
        <v>2756</v>
      </c>
      <c r="R10" s="230"/>
    </row>
    <row r="11" spans="1:18" s="413" customFormat="1" ht="10.5" customHeight="1">
      <c r="A11" s="64"/>
      <c r="B11" s="427" t="s">
        <v>937</v>
      </c>
      <c r="C11" s="1856">
        <v>2</v>
      </c>
      <c r="D11" s="1376">
        <v>1</v>
      </c>
      <c r="E11" s="1376">
        <v>3</v>
      </c>
      <c r="F11" s="1376">
        <v>2</v>
      </c>
      <c r="G11" s="1598">
        <v>0</v>
      </c>
      <c r="H11" s="1598">
        <v>1</v>
      </c>
      <c r="I11" s="1598">
        <v>-5</v>
      </c>
      <c r="J11" s="1598">
        <v>0</v>
      </c>
      <c r="K11" s="1598">
        <v>0</v>
      </c>
      <c r="L11" s="1580"/>
      <c r="M11" s="1581"/>
      <c r="N11" s="1599"/>
      <c r="O11" s="1404">
        <f>SUM(C11:F11)</f>
        <v>8</v>
      </c>
      <c r="P11" s="305">
        <v>-4</v>
      </c>
      <c r="Q11" s="305">
        <v>155</v>
      </c>
      <c r="R11" s="230"/>
    </row>
    <row r="12" spans="1:18" s="413" customFormat="1" ht="10.5" customHeight="1">
      <c r="A12" s="64"/>
      <c r="B12" s="2298" t="s">
        <v>938</v>
      </c>
      <c r="C12" s="2026">
        <v>-6</v>
      </c>
      <c r="D12" s="1606">
        <v>-2</v>
      </c>
      <c r="E12" s="1606">
        <v>-12</v>
      </c>
      <c r="F12" s="1606">
        <v>-18</v>
      </c>
      <c r="G12" s="1606" t="s">
        <v>222</v>
      </c>
      <c r="H12" s="1606" t="s">
        <v>222</v>
      </c>
      <c r="I12" s="1606" t="s">
        <v>222</v>
      </c>
      <c r="J12" s="1606" t="s">
        <v>222</v>
      </c>
      <c r="K12" s="1606" t="s">
        <v>222</v>
      </c>
      <c r="L12" s="1922"/>
      <c r="M12" s="1581"/>
      <c r="N12" s="2006"/>
      <c r="O12" s="1405">
        <f>SUM(C12:F12)</f>
        <v>-38</v>
      </c>
      <c r="P12" s="428" t="s">
        <v>222</v>
      </c>
      <c r="Q12" s="428" t="s">
        <v>222</v>
      </c>
      <c r="R12" s="286"/>
    </row>
    <row r="13" spans="1:18" s="413" customFormat="1" ht="9.75" customHeight="1">
      <c r="A13" s="64"/>
      <c r="B13" s="427" t="s">
        <v>543</v>
      </c>
      <c r="C13" s="1856">
        <f>SUM(C11:C12)</f>
        <v>-4</v>
      </c>
      <c r="D13" s="1376">
        <f>SUM(D11:D12)</f>
        <v>-1</v>
      </c>
      <c r="E13" s="1376">
        <f>SUM(E11:E12)</f>
        <v>-9</v>
      </c>
      <c r="F13" s="1376">
        <f t="shared" ref="F13:K13" si="2">SUM(F11:F12)</f>
        <v>-16</v>
      </c>
      <c r="G13" s="1376">
        <f t="shared" si="2"/>
        <v>0</v>
      </c>
      <c r="H13" s="1376">
        <f t="shared" si="2"/>
        <v>1</v>
      </c>
      <c r="I13" s="1376">
        <f t="shared" si="2"/>
        <v>-5</v>
      </c>
      <c r="J13" s="1376">
        <f t="shared" si="2"/>
        <v>0</v>
      </c>
      <c r="K13" s="1376">
        <f t="shared" si="2"/>
        <v>0</v>
      </c>
      <c r="L13" s="1580"/>
      <c r="M13" s="1581"/>
      <c r="N13" s="1597"/>
      <c r="O13" s="1403">
        <f>SUM(O11:O12)</f>
        <v>-30</v>
      </c>
      <c r="P13" s="108">
        <f>SUM(P11:P12)</f>
        <v>-4</v>
      </c>
      <c r="Q13" s="108">
        <f>SUM(Q11:Q12)</f>
        <v>155</v>
      </c>
      <c r="R13" s="230"/>
    </row>
    <row r="14" spans="1:18" s="413" customFormat="1" ht="9.75" customHeight="1">
      <c r="A14" s="83"/>
      <c r="B14" s="427" t="s">
        <v>514</v>
      </c>
      <c r="C14" s="2004">
        <v>356</v>
      </c>
      <c r="D14" s="1605">
        <v>384</v>
      </c>
      <c r="E14" s="1605">
        <v>376</v>
      </c>
      <c r="F14" s="1605">
        <v>376</v>
      </c>
      <c r="G14" s="1605">
        <v>320</v>
      </c>
      <c r="H14" s="1605">
        <v>340</v>
      </c>
      <c r="I14" s="1605">
        <v>347</v>
      </c>
      <c r="J14" s="1605">
        <v>366</v>
      </c>
      <c r="K14" s="1605">
        <v>308</v>
      </c>
      <c r="L14" s="1922"/>
      <c r="M14" s="1581"/>
      <c r="N14" s="2006"/>
      <c r="O14" s="1400">
        <f>SUM(C14:F14)</f>
        <v>1492</v>
      </c>
      <c r="P14" s="308">
        <v>1373</v>
      </c>
      <c r="Q14" s="308">
        <v>1328</v>
      </c>
      <c r="R14" s="286"/>
    </row>
    <row r="15" spans="1:18" s="413" customFormat="1" ht="9.75" customHeight="1">
      <c r="A15" s="83"/>
      <c r="B15" s="427" t="s">
        <v>515</v>
      </c>
      <c r="C15" s="1856">
        <f>C10-C13-C14</f>
        <v>297</v>
      </c>
      <c r="D15" s="1376">
        <f>D10-D13-D14</f>
        <v>369</v>
      </c>
      <c r="E15" s="1376">
        <f>E10-E13-E14</f>
        <v>343</v>
      </c>
      <c r="F15" s="1376">
        <f t="shared" ref="F15:K15" si="3">F10-F13-F14</f>
        <v>441</v>
      </c>
      <c r="G15" s="1376">
        <f t="shared" si="3"/>
        <v>302</v>
      </c>
      <c r="H15" s="1376">
        <f t="shared" si="3"/>
        <v>338</v>
      </c>
      <c r="I15" s="1376">
        <f t="shared" si="3"/>
        <v>350</v>
      </c>
      <c r="J15" s="1376">
        <f t="shared" si="3"/>
        <v>464</v>
      </c>
      <c r="K15" s="1376">
        <f t="shared" si="3"/>
        <v>318</v>
      </c>
      <c r="L15" s="1580"/>
      <c r="M15" s="1581"/>
      <c r="N15" s="1582"/>
      <c r="O15" s="1397">
        <f>O10-O13-O14</f>
        <v>1450</v>
      </c>
      <c r="P15" s="228">
        <f t="shared" ref="P15:Q15" si="4">P10-P13-P14</f>
        <v>1454</v>
      </c>
      <c r="Q15" s="228">
        <f t="shared" si="4"/>
        <v>1273</v>
      </c>
      <c r="R15" s="230"/>
    </row>
    <row r="16" spans="1:18" s="413" customFormat="1" ht="10.5" customHeight="1">
      <c r="A16" s="90"/>
      <c r="B16" s="427" t="s">
        <v>615</v>
      </c>
      <c r="C16" s="1856">
        <v>64</v>
      </c>
      <c r="D16" s="1376">
        <v>104</v>
      </c>
      <c r="E16" s="1376">
        <v>94</v>
      </c>
      <c r="F16" s="1376">
        <v>119</v>
      </c>
      <c r="G16" s="1589">
        <v>80</v>
      </c>
      <c r="H16" s="1589">
        <v>86</v>
      </c>
      <c r="I16" s="1589">
        <v>81</v>
      </c>
      <c r="J16" s="1589">
        <v>117</v>
      </c>
      <c r="K16" s="1589">
        <v>63</v>
      </c>
      <c r="L16" s="1580"/>
      <c r="M16" s="1581"/>
      <c r="N16" s="1588"/>
      <c r="O16" s="1403">
        <f>SUM(C16:F16)</f>
        <v>381</v>
      </c>
      <c r="P16" s="108">
        <v>364</v>
      </c>
      <c r="Q16" s="108">
        <v>281</v>
      </c>
      <c r="R16" s="230"/>
    </row>
    <row r="17" spans="1:18" s="413" customFormat="1" ht="9.75" customHeight="1">
      <c r="A17" s="2468" t="s">
        <v>84</v>
      </c>
      <c r="B17" s="2468"/>
      <c r="C17" s="1870">
        <f>C15-C16</f>
        <v>233</v>
      </c>
      <c r="D17" s="1591">
        <f>D15-D16</f>
        <v>265</v>
      </c>
      <c r="E17" s="1591">
        <f>E15-E16</f>
        <v>249</v>
      </c>
      <c r="F17" s="1591">
        <f t="shared" ref="F17:K17" si="5">F15-F16</f>
        <v>322</v>
      </c>
      <c r="G17" s="1591">
        <f t="shared" si="5"/>
        <v>222</v>
      </c>
      <c r="H17" s="1591">
        <f t="shared" si="5"/>
        <v>252</v>
      </c>
      <c r="I17" s="1591">
        <f t="shared" si="5"/>
        <v>269</v>
      </c>
      <c r="J17" s="1591">
        <f t="shared" si="5"/>
        <v>347</v>
      </c>
      <c r="K17" s="1591">
        <f t="shared" si="5"/>
        <v>255</v>
      </c>
      <c r="L17" s="1592"/>
      <c r="M17" s="1581"/>
      <c r="N17" s="1593"/>
      <c r="O17" s="1398">
        <f>O15-O16</f>
        <v>1069</v>
      </c>
      <c r="P17" s="433">
        <f t="shared" ref="P17:Q17" si="6">P15-P16</f>
        <v>1090</v>
      </c>
      <c r="Q17" s="433">
        <f t="shared" si="6"/>
        <v>992</v>
      </c>
      <c r="R17" s="79"/>
    </row>
    <row r="18" spans="1:18" s="413" customFormat="1" ht="9.75" customHeight="1">
      <c r="A18" s="2469" t="s">
        <v>520</v>
      </c>
      <c r="B18" s="2469"/>
      <c r="C18" s="2026">
        <f>C17</f>
        <v>233</v>
      </c>
      <c r="D18" s="1606">
        <f>D17</f>
        <v>265</v>
      </c>
      <c r="E18" s="1606">
        <f>E17</f>
        <v>249</v>
      </c>
      <c r="F18" s="1606">
        <f t="shared" ref="F18:K18" si="7">F17</f>
        <v>322</v>
      </c>
      <c r="G18" s="1606">
        <f t="shared" si="7"/>
        <v>222</v>
      </c>
      <c r="H18" s="1606">
        <f t="shared" si="7"/>
        <v>252</v>
      </c>
      <c r="I18" s="1606">
        <f t="shared" si="7"/>
        <v>269</v>
      </c>
      <c r="J18" s="1606">
        <f t="shared" si="7"/>
        <v>347</v>
      </c>
      <c r="K18" s="1606">
        <f t="shared" si="7"/>
        <v>255</v>
      </c>
      <c r="L18" s="1922"/>
      <c r="M18" s="1581"/>
      <c r="N18" s="1608"/>
      <c r="O18" s="1405">
        <f>O17</f>
        <v>1069</v>
      </c>
      <c r="P18" s="428">
        <f t="shared" ref="P18:Q18" si="8">P17</f>
        <v>1090</v>
      </c>
      <c r="Q18" s="428">
        <f t="shared" si="8"/>
        <v>992</v>
      </c>
      <c r="R18" s="286"/>
    </row>
    <row r="19" spans="1:18" s="413" customFormat="1" ht="9.75" customHeight="1">
      <c r="A19" s="419"/>
      <c r="B19" s="419"/>
      <c r="C19" s="1398"/>
      <c r="D19" s="1591"/>
      <c r="E19" s="1591"/>
      <c r="F19" s="1591"/>
      <c r="G19" s="1591"/>
      <c r="H19" s="1591"/>
      <c r="I19" s="1591"/>
      <c r="J19" s="1591"/>
      <c r="K19" s="1591"/>
      <c r="L19" s="1591"/>
      <c r="M19" s="1581"/>
      <c r="N19" s="1591"/>
      <c r="O19" s="1398"/>
      <c r="P19" s="433"/>
      <c r="Q19" s="433"/>
      <c r="R19" s="294"/>
    </row>
    <row r="20" spans="1:18" s="413" customFormat="1" ht="9.75" customHeight="1">
      <c r="A20" s="2385" t="s">
        <v>614</v>
      </c>
      <c r="B20" s="2385"/>
      <c r="C20" s="2095"/>
      <c r="D20" s="1730"/>
      <c r="E20" s="1730"/>
      <c r="F20" s="1730"/>
      <c r="G20" s="1730"/>
      <c r="H20" s="1730"/>
      <c r="I20" s="1730"/>
      <c r="J20" s="1730"/>
      <c r="K20" s="1730"/>
      <c r="L20" s="1580"/>
      <c r="M20" s="1581"/>
      <c r="N20" s="2096"/>
      <c r="O20" s="2097"/>
      <c r="P20" s="435"/>
      <c r="Q20" s="435"/>
      <c r="R20" s="436"/>
    </row>
    <row r="21" spans="1:18" s="413" customFormat="1" ht="9.75" customHeight="1">
      <c r="A21" s="83"/>
      <c r="B21" s="427" t="s">
        <v>613</v>
      </c>
      <c r="C21" s="1856">
        <v>260</v>
      </c>
      <c r="D21" s="1376">
        <v>353</v>
      </c>
      <c r="E21" s="1376">
        <v>371</v>
      </c>
      <c r="F21" s="1376">
        <v>429</v>
      </c>
      <c r="G21" s="1376">
        <v>322</v>
      </c>
      <c r="H21" s="1376">
        <v>331</v>
      </c>
      <c r="I21" s="1376">
        <v>489</v>
      </c>
      <c r="J21" s="1376">
        <v>505</v>
      </c>
      <c r="K21" s="1376">
        <v>465</v>
      </c>
      <c r="L21" s="1580"/>
      <c r="M21" s="1581"/>
      <c r="N21" s="1582"/>
      <c r="O21" s="1397">
        <f>SUM(C21:F21)</f>
        <v>1413</v>
      </c>
      <c r="P21" s="228">
        <v>1647</v>
      </c>
      <c r="Q21" s="228">
        <v>1958</v>
      </c>
      <c r="R21" s="230"/>
    </row>
    <row r="22" spans="1:18" s="413" customFormat="1" ht="9.75" customHeight="1">
      <c r="A22" s="64"/>
      <c r="B22" s="427" t="s">
        <v>533</v>
      </c>
      <c r="C22" s="1856">
        <v>386</v>
      </c>
      <c r="D22" s="1376">
        <v>396</v>
      </c>
      <c r="E22" s="1376">
        <v>336</v>
      </c>
      <c r="F22" s="1376">
        <v>369</v>
      </c>
      <c r="G22" s="1376">
        <v>297</v>
      </c>
      <c r="H22" s="1376">
        <v>345</v>
      </c>
      <c r="I22" s="1376">
        <v>200</v>
      </c>
      <c r="J22" s="1376">
        <v>322</v>
      </c>
      <c r="K22" s="1376">
        <v>158</v>
      </c>
      <c r="L22" s="1580"/>
      <c r="M22" s="1581"/>
      <c r="N22" s="1599"/>
      <c r="O22" s="1397">
        <f>SUM(C22:F22)</f>
        <v>1487</v>
      </c>
      <c r="P22" s="228">
        <v>1164</v>
      </c>
      <c r="Q22" s="228">
        <v>787</v>
      </c>
      <c r="R22" s="230"/>
    </row>
    <row r="23" spans="1:18" s="413" customFormat="1" ht="10.5" customHeight="1">
      <c r="A23" s="64"/>
      <c r="B23" s="427" t="s">
        <v>612</v>
      </c>
      <c r="C23" s="1856">
        <v>3</v>
      </c>
      <c r="D23" s="1376">
        <v>3</v>
      </c>
      <c r="E23" s="1376">
        <v>3</v>
      </c>
      <c r="F23" s="1376">
        <v>3</v>
      </c>
      <c r="G23" s="1589">
        <v>3</v>
      </c>
      <c r="H23" s="1589">
        <v>3</v>
      </c>
      <c r="I23" s="1589">
        <v>3</v>
      </c>
      <c r="J23" s="1589">
        <v>3</v>
      </c>
      <c r="K23" s="1589">
        <v>3</v>
      </c>
      <c r="L23" s="1580"/>
      <c r="M23" s="1581"/>
      <c r="N23" s="1597"/>
      <c r="O23" s="1403">
        <f>SUM(C23:F23)</f>
        <v>12</v>
      </c>
      <c r="P23" s="108">
        <v>12</v>
      </c>
      <c r="Q23" s="108">
        <v>11</v>
      </c>
      <c r="R23" s="230"/>
    </row>
    <row r="24" spans="1:18" s="413" customFormat="1" ht="9.75" customHeight="1">
      <c r="A24" s="128"/>
      <c r="B24" s="128"/>
      <c r="C24" s="1870">
        <f>SUM(C21:C23)</f>
        <v>649</v>
      </c>
      <c r="D24" s="1591">
        <f>SUM(D21:D23)</f>
        <v>752</v>
      </c>
      <c r="E24" s="1591">
        <f>SUM(E21:E23)</f>
        <v>710</v>
      </c>
      <c r="F24" s="1591">
        <f t="shared" ref="F24:K24" si="9">SUM(F21:F23)</f>
        <v>801</v>
      </c>
      <c r="G24" s="1591">
        <f t="shared" si="9"/>
        <v>622</v>
      </c>
      <c r="H24" s="1591">
        <f t="shared" si="9"/>
        <v>679</v>
      </c>
      <c r="I24" s="1591">
        <f t="shared" si="9"/>
        <v>692</v>
      </c>
      <c r="J24" s="1591">
        <f t="shared" si="9"/>
        <v>830</v>
      </c>
      <c r="K24" s="1591">
        <f t="shared" si="9"/>
        <v>626</v>
      </c>
      <c r="L24" s="1592"/>
      <c r="M24" s="1581"/>
      <c r="N24" s="1593"/>
      <c r="O24" s="1398">
        <f>SUM(O21:O23)</f>
        <v>2912</v>
      </c>
      <c r="P24" s="433">
        <f t="shared" ref="P24:Q24" si="10">SUM(P21:P23)</f>
        <v>2823</v>
      </c>
      <c r="Q24" s="433">
        <f t="shared" si="10"/>
        <v>2756</v>
      </c>
      <c r="R24" s="79"/>
    </row>
    <row r="25" spans="1:18" s="413" customFormat="1" ht="9.75" customHeight="1">
      <c r="A25" s="129"/>
      <c r="B25" s="129"/>
      <c r="C25" s="1398"/>
      <c r="D25" s="1591"/>
      <c r="E25" s="1591"/>
      <c r="F25" s="1591"/>
      <c r="G25" s="1591"/>
      <c r="H25" s="1591"/>
      <c r="I25" s="1591"/>
      <c r="J25" s="1591"/>
      <c r="K25" s="1591"/>
      <c r="L25" s="1591"/>
      <c r="M25" s="1581"/>
      <c r="N25" s="1591"/>
      <c r="O25" s="1398"/>
      <c r="P25" s="72"/>
      <c r="Q25" s="72"/>
      <c r="R25" s="294"/>
    </row>
    <row r="26" spans="1:18" s="413" customFormat="1" ht="9.75" customHeight="1">
      <c r="A26" s="2385" t="s">
        <v>534</v>
      </c>
      <c r="B26" s="2385"/>
      <c r="C26" s="2095"/>
      <c r="D26" s="1730"/>
      <c r="E26" s="1730"/>
      <c r="F26" s="1730"/>
      <c r="G26" s="1730"/>
      <c r="H26" s="1730"/>
      <c r="I26" s="1730"/>
      <c r="J26" s="1730"/>
      <c r="K26" s="1730"/>
      <c r="L26" s="1601"/>
      <c r="M26" s="1581"/>
      <c r="N26" s="2096"/>
      <c r="O26" s="2097"/>
      <c r="P26" s="437"/>
      <c r="Q26" s="437"/>
      <c r="R26" s="436"/>
    </row>
    <row r="27" spans="1:18" s="413" customFormat="1" ht="9.75" customHeight="1">
      <c r="A27" s="83"/>
      <c r="B27" s="427" t="s">
        <v>53</v>
      </c>
      <c r="C27" s="1856">
        <v>27186</v>
      </c>
      <c r="D27" s="1376">
        <v>26299</v>
      </c>
      <c r="E27" s="1376">
        <v>24798</v>
      </c>
      <c r="F27" s="1376">
        <v>24118</v>
      </c>
      <c r="G27" s="1376">
        <v>23527</v>
      </c>
      <c r="H27" s="1376">
        <v>22238</v>
      </c>
      <c r="I27" s="1376">
        <v>22086</v>
      </c>
      <c r="J27" s="1376">
        <v>22900</v>
      </c>
      <c r="K27" s="1376">
        <v>23932</v>
      </c>
      <c r="L27" s="2098"/>
      <c r="M27" s="1581"/>
      <c r="N27" s="1582"/>
      <c r="O27" s="1397">
        <v>25607</v>
      </c>
      <c r="P27" s="62">
        <v>22693</v>
      </c>
      <c r="Q27" s="62">
        <v>25070</v>
      </c>
      <c r="R27" s="230"/>
    </row>
    <row r="28" spans="1:18" s="413" customFormat="1" ht="9.75" customHeight="1">
      <c r="A28" s="64"/>
      <c r="B28" s="427" t="s">
        <v>120</v>
      </c>
      <c r="C28" s="1856">
        <v>51917</v>
      </c>
      <c r="D28" s="1376">
        <v>54196</v>
      </c>
      <c r="E28" s="1376">
        <v>52784</v>
      </c>
      <c r="F28" s="1376">
        <v>53317</v>
      </c>
      <c r="G28" s="1376">
        <v>50568</v>
      </c>
      <c r="H28" s="1376">
        <v>51061</v>
      </c>
      <c r="I28" s="1598">
        <v>60440</v>
      </c>
      <c r="J28" s="1598">
        <v>56747</v>
      </c>
      <c r="K28" s="1598">
        <v>51963</v>
      </c>
      <c r="L28" s="2099"/>
      <c r="M28" s="1581"/>
      <c r="N28" s="1599"/>
      <c r="O28" s="1404">
        <v>53056</v>
      </c>
      <c r="P28" s="236">
        <v>54657</v>
      </c>
      <c r="Q28" s="236">
        <v>47927</v>
      </c>
      <c r="R28" s="230"/>
    </row>
    <row r="29" spans="1:18" s="413" customFormat="1" ht="9.75" customHeight="1">
      <c r="A29" s="64"/>
      <c r="B29" s="427" t="s">
        <v>36</v>
      </c>
      <c r="C29" s="1856">
        <v>32279</v>
      </c>
      <c r="D29" s="1376">
        <v>31236</v>
      </c>
      <c r="E29" s="1376">
        <v>31325</v>
      </c>
      <c r="F29" s="1376">
        <v>30705</v>
      </c>
      <c r="G29" s="1376">
        <v>29459</v>
      </c>
      <c r="H29" s="1376">
        <v>27392</v>
      </c>
      <c r="I29" s="1598">
        <v>28242</v>
      </c>
      <c r="J29" s="1598">
        <v>26848</v>
      </c>
      <c r="K29" s="1598">
        <v>24114</v>
      </c>
      <c r="L29" s="2099"/>
      <c r="M29" s="1581"/>
      <c r="N29" s="1599"/>
      <c r="O29" s="1404">
        <v>31387</v>
      </c>
      <c r="P29" s="236">
        <v>27983</v>
      </c>
      <c r="Q29" s="236">
        <v>21667</v>
      </c>
      <c r="R29" s="230"/>
    </row>
    <row r="30" spans="1:18" s="413" customFormat="1" ht="10.5" customHeight="1">
      <c r="A30" s="64"/>
      <c r="B30" s="427" t="s">
        <v>611</v>
      </c>
      <c r="C30" s="2004">
        <v>2594</v>
      </c>
      <c r="D30" s="1605">
        <v>2673</v>
      </c>
      <c r="E30" s="1605">
        <v>2707</v>
      </c>
      <c r="F30" s="1605">
        <v>2807</v>
      </c>
      <c r="G30" s="1605">
        <v>2898</v>
      </c>
      <c r="H30" s="1605">
        <v>2996</v>
      </c>
      <c r="I30" s="1605">
        <v>3092</v>
      </c>
      <c r="J30" s="1605">
        <v>3230</v>
      </c>
      <c r="K30" s="1605">
        <v>3247</v>
      </c>
      <c r="L30" s="2100"/>
      <c r="M30" s="1581"/>
      <c r="N30" s="1608"/>
      <c r="O30" s="1405">
        <v>2695</v>
      </c>
      <c r="P30" s="283">
        <v>3051</v>
      </c>
      <c r="Q30" s="283">
        <v>3217</v>
      </c>
      <c r="R30" s="286"/>
    </row>
    <row r="31" spans="1:18" s="413" customFormat="1" ht="9.75" customHeight="1">
      <c r="A31" s="441"/>
      <c r="B31" s="441"/>
      <c r="C31" s="2101"/>
      <c r="D31" s="1729"/>
      <c r="E31" s="1729"/>
      <c r="F31" s="1729"/>
      <c r="G31" s="1729"/>
      <c r="H31" s="1729"/>
      <c r="I31" s="1729"/>
      <c r="J31" s="1729"/>
      <c r="K31" s="1729"/>
      <c r="L31" s="1729"/>
      <c r="M31" s="2102"/>
      <c r="N31" s="1729"/>
      <c r="O31" s="2101"/>
      <c r="P31" s="443"/>
      <c r="Q31" s="443"/>
      <c r="R31" s="442"/>
    </row>
    <row r="32" spans="1:18" s="413" customFormat="1" ht="9.75" customHeight="1">
      <c r="A32" s="2385" t="s">
        <v>521</v>
      </c>
      <c r="B32" s="2385"/>
      <c r="C32" s="2103"/>
      <c r="D32" s="1731"/>
      <c r="E32" s="1731"/>
      <c r="F32" s="1731"/>
      <c r="G32" s="1731"/>
      <c r="H32" s="1731"/>
      <c r="I32" s="1731"/>
      <c r="J32" s="1731"/>
      <c r="K32" s="1731"/>
      <c r="L32" s="2104"/>
      <c r="M32" s="2105"/>
      <c r="N32" s="2106"/>
      <c r="O32" s="2107"/>
      <c r="P32" s="445"/>
      <c r="Q32" s="445"/>
      <c r="R32" s="444"/>
    </row>
    <row r="33" spans="1:18" s="413" customFormat="1" ht="9.75" customHeight="1">
      <c r="A33" s="83"/>
      <c r="B33" s="427" t="s">
        <v>537</v>
      </c>
      <c r="C33" s="2108">
        <v>0.55000000000000004</v>
      </c>
      <c r="D33" s="1732">
        <v>0.50900000000000001</v>
      </c>
      <c r="E33" s="1732">
        <v>0.52900000000000003</v>
      </c>
      <c r="F33" s="1732">
        <v>0.47</v>
      </c>
      <c r="G33" s="1732">
        <v>0.51300000000000001</v>
      </c>
      <c r="H33" s="1732">
        <v>0.5</v>
      </c>
      <c r="I33" s="1732">
        <v>0.503</v>
      </c>
      <c r="J33" s="1732">
        <v>0.441</v>
      </c>
      <c r="K33" s="1732">
        <v>0.49299999999999999</v>
      </c>
      <c r="L33" s="2109"/>
      <c r="M33" s="2110"/>
      <c r="N33" s="2042"/>
      <c r="O33" s="2043">
        <v>0.51200000000000001</v>
      </c>
      <c r="P33" s="1285">
        <v>0.48599999999999999</v>
      </c>
      <c r="Q33" s="1285">
        <v>0.48199999999999998</v>
      </c>
      <c r="R33" s="85"/>
    </row>
    <row r="34" spans="1:18" s="413" customFormat="1" ht="10.5" customHeight="1">
      <c r="A34" s="90"/>
      <c r="B34" s="427" t="s">
        <v>610</v>
      </c>
      <c r="C34" s="2108">
        <v>0.35299999999999998</v>
      </c>
      <c r="D34" s="1732">
        <v>0.39100000000000001</v>
      </c>
      <c r="E34" s="1732">
        <v>0.373</v>
      </c>
      <c r="F34" s="1732">
        <v>0.45300000000000001</v>
      </c>
      <c r="G34" s="1732">
        <v>0.3</v>
      </c>
      <c r="H34" s="1732">
        <v>0.33300000000000002</v>
      </c>
      <c r="I34" s="1732">
        <v>0.35499999999999998</v>
      </c>
      <c r="J34" s="2044">
        <v>0.42399999999999999</v>
      </c>
      <c r="K34" s="2044">
        <v>0.31</v>
      </c>
      <c r="L34" s="2111"/>
      <c r="M34" s="2112"/>
      <c r="N34" s="2046"/>
      <c r="O34" s="2047">
        <v>0.39400000000000002</v>
      </c>
      <c r="P34" s="1279">
        <v>0.35499999999999998</v>
      </c>
      <c r="Q34" s="1279">
        <v>0.30599999999999999</v>
      </c>
      <c r="R34" s="450"/>
    </row>
    <row r="35" spans="1:18" s="413" customFormat="1" ht="9.75" customHeight="1">
      <c r="A35" s="451"/>
      <c r="B35" s="427" t="s">
        <v>520</v>
      </c>
      <c r="C35" s="1856">
        <f>C18</f>
        <v>233</v>
      </c>
      <c r="D35" s="1376">
        <f>D18</f>
        <v>265</v>
      </c>
      <c r="E35" s="1376">
        <f>E18</f>
        <v>249</v>
      </c>
      <c r="F35" s="1376">
        <f t="shared" ref="F35:K35" si="11">F18</f>
        <v>322</v>
      </c>
      <c r="G35" s="1376">
        <f t="shared" si="11"/>
        <v>222</v>
      </c>
      <c r="H35" s="1376">
        <f t="shared" si="11"/>
        <v>252</v>
      </c>
      <c r="I35" s="1376">
        <f t="shared" si="11"/>
        <v>269</v>
      </c>
      <c r="J35" s="1376">
        <f t="shared" si="11"/>
        <v>347</v>
      </c>
      <c r="K35" s="1376">
        <f t="shared" si="11"/>
        <v>255</v>
      </c>
      <c r="L35" s="1580"/>
      <c r="M35" s="2113"/>
      <c r="N35" s="1582"/>
      <c r="O35" s="1397">
        <f>O18</f>
        <v>1069</v>
      </c>
      <c r="P35" s="62">
        <f t="shared" ref="P35:Q35" si="12">P18</f>
        <v>1090</v>
      </c>
      <c r="Q35" s="62">
        <f t="shared" si="12"/>
        <v>992</v>
      </c>
      <c r="R35" s="450"/>
    </row>
    <row r="36" spans="1:18" s="413" customFormat="1" ht="10.5" customHeight="1">
      <c r="A36" s="90"/>
      <c r="B36" s="427" t="s">
        <v>609</v>
      </c>
      <c r="C36" s="1856">
        <v>-65</v>
      </c>
      <c r="D36" s="1376">
        <v>-66</v>
      </c>
      <c r="E36" s="1376">
        <v>-66</v>
      </c>
      <c r="F36" s="1376">
        <v>-69</v>
      </c>
      <c r="G36" s="1581">
        <v>-72</v>
      </c>
      <c r="H36" s="1581">
        <v>-74</v>
      </c>
      <c r="I36" s="1581">
        <v>-73</v>
      </c>
      <c r="J36" s="1581">
        <v>-80</v>
      </c>
      <c r="K36" s="1581">
        <v>-80</v>
      </c>
      <c r="L36" s="1580"/>
      <c r="M36" s="2114"/>
      <c r="N36" s="1597"/>
      <c r="O36" s="1403">
        <f>SUM(C36:F36)</f>
        <v>-266</v>
      </c>
      <c r="P36" s="77">
        <v>-299</v>
      </c>
      <c r="Q36" s="77">
        <v>-314</v>
      </c>
      <c r="R36" s="230"/>
    </row>
    <row r="37" spans="1:18" s="413" customFormat="1" ht="10.5" customHeight="1">
      <c r="A37" s="64"/>
      <c r="B37" s="427" t="s">
        <v>608</v>
      </c>
      <c r="C37" s="1870">
        <f>SUM(C35:C36)</f>
        <v>168</v>
      </c>
      <c r="D37" s="1591">
        <f>SUM(D35:D36)</f>
        <v>199</v>
      </c>
      <c r="E37" s="1591">
        <f>SUM(E35:E36)</f>
        <v>183</v>
      </c>
      <c r="F37" s="1591">
        <f t="shared" ref="F37:K37" si="13">SUM(F35:F36)</f>
        <v>253</v>
      </c>
      <c r="G37" s="1591">
        <f t="shared" si="13"/>
        <v>150</v>
      </c>
      <c r="H37" s="1591">
        <f t="shared" si="13"/>
        <v>178</v>
      </c>
      <c r="I37" s="1591">
        <f t="shared" si="13"/>
        <v>196</v>
      </c>
      <c r="J37" s="1591">
        <f t="shared" si="13"/>
        <v>267</v>
      </c>
      <c r="K37" s="1591">
        <f t="shared" si="13"/>
        <v>175</v>
      </c>
      <c r="L37" s="2115"/>
      <c r="M37" s="2116"/>
      <c r="N37" s="1593"/>
      <c r="O37" s="1398">
        <f>SUM(O35:O36)</f>
        <v>803</v>
      </c>
      <c r="P37" s="72">
        <f t="shared" ref="P37:Q37" si="14">SUM(P35:P36)</f>
        <v>791</v>
      </c>
      <c r="Q37" s="72">
        <f t="shared" si="14"/>
        <v>678</v>
      </c>
      <c r="R37" s="79"/>
    </row>
    <row r="38" spans="1:18" s="413" customFormat="1" ht="9.75" customHeight="1">
      <c r="A38" s="414"/>
      <c r="B38" s="414"/>
      <c r="C38" s="1403"/>
      <c r="D38" s="1581"/>
      <c r="E38" s="1581"/>
      <c r="F38" s="1581"/>
      <c r="G38" s="1581"/>
      <c r="H38" s="1581"/>
      <c r="I38" s="1581"/>
      <c r="J38" s="1581"/>
      <c r="K38" s="1581"/>
      <c r="L38" s="1581"/>
      <c r="M38" s="1581"/>
      <c r="N38" s="1581"/>
      <c r="O38" s="1403"/>
      <c r="P38" s="77"/>
      <c r="Q38" s="77"/>
      <c r="R38" s="453"/>
    </row>
    <row r="39" spans="1:18" s="413" customFormat="1" ht="9.75" customHeight="1">
      <c r="A39" s="2385" t="s">
        <v>220</v>
      </c>
      <c r="B39" s="2385"/>
      <c r="C39" s="2117"/>
      <c r="D39" s="1733"/>
      <c r="E39" s="1733"/>
      <c r="F39" s="1733"/>
      <c r="G39" s="1733"/>
      <c r="H39" s="1733"/>
      <c r="I39" s="1733"/>
      <c r="J39" s="1733"/>
      <c r="K39" s="1733"/>
      <c r="L39" s="2118"/>
      <c r="M39" s="1377"/>
      <c r="N39" s="2119"/>
      <c r="O39" s="2120"/>
      <c r="P39" s="210"/>
      <c r="Q39" s="210"/>
      <c r="R39" s="36"/>
    </row>
    <row r="40" spans="1:18" s="413" customFormat="1" ht="9.75" customHeight="1">
      <c r="A40" s="83"/>
      <c r="B40" s="1718" t="s">
        <v>455</v>
      </c>
      <c r="C40" s="1856">
        <v>15614</v>
      </c>
      <c r="D40" s="1376">
        <v>16106</v>
      </c>
      <c r="E40" s="1376">
        <v>18375</v>
      </c>
      <c r="F40" s="1376">
        <v>19755</v>
      </c>
      <c r="G40" s="1376">
        <v>21311</v>
      </c>
      <c r="H40" s="1376">
        <v>15405</v>
      </c>
      <c r="I40" s="1376">
        <v>13816</v>
      </c>
      <c r="J40" s="1376">
        <v>14331</v>
      </c>
      <c r="K40" s="1376">
        <v>8783</v>
      </c>
      <c r="L40" s="1580"/>
      <c r="M40" s="2113"/>
      <c r="N40" s="1582"/>
      <c r="O40" s="1397">
        <f>C40</f>
        <v>15614</v>
      </c>
      <c r="P40" s="62">
        <v>21311</v>
      </c>
      <c r="Q40" s="62">
        <v>8783</v>
      </c>
      <c r="R40" s="1719"/>
    </row>
    <row r="41" spans="1:18" s="413" customFormat="1" ht="9.75" customHeight="1">
      <c r="A41" s="83"/>
      <c r="B41" s="1718" t="s">
        <v>219</v>
      </c>
      <c r="C41" s="2026">
        <v>1396</v>
      </c>
      <c r="D41" s="283">
        <v>1416</v>
      </c>
      <c r="E41" s="283">
        <v>1304</v>
      </c>
      <c r="F41" s="283">
        <v>1298</v>
      </c>
      <c r="G41" s="283">
        <v>1314</v>
      </c>
      <c r="H41" s="283">
        <v>1327</v>
      </c>
      <c r="I41" s="283">
        <v>1262</v>
      </c>
      <c r="J41" s="283">
        <v>1237</v>
      </c>
      <c r="K41" s="283">
        <v>1260</v>
      </c>
      <c r="L41" s="288"/>
      <c r="M41" s="77"/>
      <c r="N41" s="536"/>
      <c r="O41" s="1405">
        <f>C41</f>
        <v>1396</v>
      </c>
      <c r="P41" s="283">
        <v>1314</v>
      </c>
      <c r="Q41" s="283">
        <v>1260</v>
      </c>
      <c r="R41" s="67"/>
    </row>
    <row r="42" spans="1:18" s="413" customFormat="1" ht="9" customHeight="1">
      <c r="A42" s="455"/>
      <c r="B42" s="1720"/>
      <c r="C42" s="1721"/>
      <c r="D42" s="1721"/>
      <c r="E42" s="1722"/>
      <c r="F42" s="1722"/>
      <c r="G42" s="1722"/>
      <c r="H42" s="1722"/>
      <c r="I42" s="1722"/>
      <c r="J42" s="1722"/>
      <c r="K42" s="1722"/>
      <c r="L42" s="1722"/>
      <c r="M42" s="1721"/>
      <c r="N42" s="1721"/>
      <c r="O42" s="1722"/>
      <c r="P42" s="1722"/>
      <c r="Q42" s="1722"/>
      <c r="R42" s="17"/>
    </row>
    <row r="43" spans="1:18" s="458" customFormat="1" ht="18" customHeight="1">
      <c r="A43" s="1723">
        <v>1</v>
      </c>
      <c r="B43" s="2432" t="s">
        <v>897</v>
      </c>
      <c r="C43" s="2432"/>
      <c r="D43" s="2432"/>
      <c r="E43" s="2432"/>
      <c r="F43" s="2432"/>
      <c r="G43" s="2432"/>
      <c r="H43" s="2432"/>
      <c r="I43" s="2432"/>
      <c r="J43" s="2432"/>
      <c r="K43" s="2432"/>
      <c r="L43" s="2432"/>
      <c r="M43" s="2432"/>
      <c r="N43" s="2432"/>
      <c r="O43" s="2432"/>
      <c r="P43" s="2432"/>
      <c r="Q43" s="2432"/>
      <c r="R43" s="2432"/>
    </row>
    <row r="44" spans="1:18" s="458" customFormat="1" ht="18.75" customHeight="1">
      <c r="A44" s="1723">
        <v>2</v>
      </c>
      <c r="B44" s="2432" t="s">
        <v>939</v>
      </c>
      <c r="C44" s="2432"/>
      <c r="D44" s="2432"/>
      <c r="E44" s="2432"/>
      <c r="F44" s="2432"/>
      <c r="G44" s="2432"/>
      <c r="H44" s="2432"/>
      <c r="I44" s="2432"/>
      <c r="J44" s="2432"/>
      <c r="K44" s="2432"/>
      <c r="L44" s="2432"/>
      <c r="M44" s="2432"/>
      <c r="N44" s="2432"/>
      <c r="O44" s="2432"/>
      <c r="P44" s="2432"/>
      <c r="Q44" s="2432"/>
      <c r="R44" s="2432"/>
    </row>
    <row r="45" spans="1:18" s="413" customFormat="1" ht="9" customHeight="1">
      <c r="A45" s="459">
        <v>3</v>
      </c>
      <c r="B45" s="2467" t="s">
        <v>538</v>
      </c>
      <c r="C45" s="2467"/>
      <c r="D45" s="2467"/>
      <c r="E45" s="2467"/>
      <c r="F45" s="2467"/>
      <c r="G45" s="2467"/>
      <c r="H45" s="2467"/>
      <c r="I45" s="2467"/>
      <c r="J45" s="2467"/>
      <c r="K45" s="2467"/>
      <c r="L45" s="2467"/>
      <c r="M45" s="2467"/>
      <c r="N45" s="2467"/>
      <c r="O45" s="2467"/>
      <c r="P45" s="2467"/>
      <c r="Q45" s="2467"/>
      <c r="R45" s="2467"/>
    </row>
    <row r="46" spans="1:18" s="413" customFormat="1" ht="9" customHeight="1">
      <c r="A46" s="459">
        <v>4</v>
      </c>
      <c r="B46" s="2467" t="s">
        <v>218</v>
      </c>
      <c r="C46" s="2467"/>
      <c r="D46" s="2467"/>
      <c r="E46" s="2467"/>
      <c r="F46" s="2467"/>
      <c r="G46" s="2467"/>
      <c r="H46" s="2467"/>
      <c r="I46" s="2467"/>
      <c r="J46" s="2467"/>
      <c r="K46" s="2467"/>
      <c r="L46" s="2467"/>
      <c r="M46" s="2467"/>
      <c r="N46" s="2467"/>
      <c r="O46" s="2467"/>
      <c r="P46" s="2467"/>
      <c r="Q46" s="2467"/>
      <c r="R46" s="2467"/>
    </row>
    <row r="47" spans="1:18" s="413" customFormat="1" ht="9" customHeight="1">
      <c r="A47" s="460" t="s">
        <v>222</v>
      </c>
      <c r="B47" s="2467" t="s">
        <v>522</v>
      </c>
      <c r="C47" s="2467"/>
      <c r="D47" s="2467"/>
      <c r="E47" s="2467"/>
      <c r="F47" s="2467"/>
      <c r="G47" s="2467"/>
      <c r="H47" s="2467"/>
      <c r="I47" s="2467"/>
      <c r="J47" s="2467"/>
      <c r="K47" s="2467"/>
      <c r="L47" s="2467"/>
      <c r="M47" s="2467"/>
      <c r="N47" s="2467"/>
      <c r="O47" s="2467"/>
      <c r="P47" s="2467"/>
      <c r="Q47" s="2467"/>
      <c r="R47" s="2467"/>
    </row>
    <row r="48" spans="1:18">
      <c r="A48" s="1724"/>
      <c r="B48" s="1724"/>
      <c r="C48" s="1725"/>
      <c r="D48" s="1726"/>
      <c r="E48" s="1727"/>
      <c r="F48" s="1727"/>
      <c r="G48" s="1727"/>
      <c r="H48" s="1727"/>
      <c r="I48" s="1727"/>
      <c r="J48" s="1727"/>
      <c r="K48" s="1727"/>
      <c r="L48" s="1727"/>
      <c r="M48" s="1726"/>
      <c r="N48" s="1726"/>
      <c r="O48" s="1728"/>
      <c r="P48" s="1728"/>
      <c r="Q48" s="1728"/>
      <c r="R48" s="1727"/>
    </row>
  </sheetData>
  <mergeCells count="14">
    <mergeCell ref="B47:R47"/>
    <mergeCell ref="B44:R44"/>
    <mergeCell ref="B46:R46"/>
    <mergeCell ref="A1:R1"/>
    <mergeCell ref="A26:B26"/>
    <mergeCell ref="A32:B32"/>
    <mergeCell ref="A39:B39"/>
    <mergeCell ref="A17:B17"/>
    <mergeCell ref="A3:B3"/>
    <mergeCell ref="A6:B6"/>
    <mergeCell ref="A18:B18"/>
    <mergeCell ref="A20:B20"/>
    <mergeCell ref="B43:R43"/>
    <mergeCell ref="B45:R45"/>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zoomScaleNormal="100" workbookViewId="0">
      <selection activeCell="A9" sqref="A9:H9"/>
    </sheetView>
  </sheetViews>
  <sheetFormatPr defaultColWidth="9.140625" defaultRowHeight="12.75"/>
  <cols>
    <col min="1" max="2" width="2.140625" style="494" customWidth="1"/>
    <col min="3" max="3" width="37.42578125" style="494" customWidth="1"/>
    <col min="4" max="4" width="10.28515625" style="494" bestFit="1" customWidth="1"/>
    <col min="5" max="5" width="8.140625" style="495" customWidth="1"/>
    <col min="6" max="6" width="8.140625" style="496" customWidth="1"/>
    <col min="7" max="12" width="8.140625" style="493" customWidth="1"/>
    <col min="13" max="13" width="1.28515625" style="493" customWidth="1"/>
    <col min="14" max="14" width="1.7109375" style="493" customWidth="1"/>
    <col min="15" max="15" width="1.28515625" style="497" customWidth="1"/>
    <col min="16" max="16" width="9.5703125" style="493" customWidth="1"/>
    <col min="17" max="18" width="8.140625" style="493" customWidth="1"/>
    <col min="19" max="19" width="1.28515625" style="498" customWidth="1"/>
    <col min="20" max="20" width="9.140625" style="498" customWidth="1"/>
    <col min="21" max="21" width="9.140625" style="493" customWidth="1"/>
    <col min="22" max="22" width="9.140625" style="499" customWidth="1"/>
    <col min="23" max="24" width="9.140625" style="500" customWidth="1"/>
    <col min="25" max="25" width="9.140625" style="493" customWidth="1"/>
    <col min="26" max="16384" width="9.140625" style="493"/>
  </cols>
  <sheetData>
    <row r="1" spans="1:19" ht="15.75" customHeight="1">
      <c r="A1" s="2372" t="s">
        <v>828</v>
      </c>
      <c r="B1" s="2372"/>
      <c r="C1" s="2372"/>
      <c r="D1" s="2372"/>
      <c r="E1" s="2372"/>
      <c r="F1" s="2372"/>
      <c r="G1" s="2372"/>
      <c r="H1" s="2372"/>
      <c r="I1" s="2372"/>
      <c r="J1" s="2372"/>
      <c r="K1" s="2372"/>
      <c r="L1" s="2372"/>
      <c r="M1" s="2372"/>
      <c r="N1" s="2372"/>
      <c r="O1" s="2372"/>
      <c r="P1" s="2372"/>
      <c r="Q1" s="2372"/>
      <c r="R1" s="2372"/>
      <c r="S1" s="2372"/>
    </row>
    <row r="2" spans="1:19" s="467" customFormat="1" ht="8.25" customHeight="1">
      <c r="A2" s="37"/>
      <c r="B2" s="37"/>
      <c r="C2" s="37"/>
      <c r="D2" s="35"/>
      <c r="E2" s="35"/>
      <c r="F2" s="35"/>
      <c r="G2" s="35"/>
      <c r="H2" s="35"/>
      <c r="I2" s="35"/>
      <c r="J2" s="35"/>
      <c r="K2" s="35"/>
      <c r="L2" s="35"/>
      <c r="M2" s="35"/>
      <c r="N2" s="47"/>
      <c r="O2" s="47"/>
      <c r="P2" s="35"/>
      <c r="Q2" s="1292"/>
      <c r="R2" s="35"/>
      <c r="S2" s="129"/>
    </row>
    <row r="3" spans="1:19" s="467" customFormat="1" ht="10.5" customHeight="1">
      <c r="A3" s="2375" t="s">
        <v>505</v>
      </c>
      <c r="B3" s="2375"/>
      <c r="C3" s="2375"/>
      <c r="D3" s="209"/>
      <c r="E3" s="210"/>
      <c r="F3" s="210"/>
      <c r="G3" s="210"/>
      <c r="H3" s="210"/>
      <c r="I3" s="210"/>
      <c r="J3" s="210"/>
      <c r="K3" s="210"/>
      <c r="L3" s="210"/>
      <c r="M3" s="211"/>
      <c r="N3" s="468"/>
      <c r="O3" s="209"/>
      <c r="P3" s="1314" t="s">
        <v>713</v>
      </c>
      <c r="Q3" s="39" t="s">
        <v>22</v>
      </c>
      <c r="R3" s="39" t="s">
        <v>23</v>
      </c>
      <c r="S3" s="417"/>
    </row>
    <row r="4" spans="1:19" s="467" customFormat="1" ht="10.5" customHeight="1">
      <c r="A4" s="215"/>
      <c r="B4" s="215"/>
      <c r="C4" s="215"/>
      <c r="D4" s="41" t="s">
        <v>835</v>
      </c>
      <c r="E4" s="42" t="s">
        <v>799</v>
      </c>
      <c r="F4" s="42" t="s">
        <v>706</v>
      </c>
      <c r="G4" s="42" t="s">
        <v>236</v>
      </c>
      <c r="H4" s="42" t="s">
        <v>506</v>
      </c>
      <c r="I4" s="42" t="s">
        <v>507</v>
      </c>
      <c r="J4" s="42" t="s">
        <v>508</v>
      </c>
      <c r="K4" s="42" t="s">
        <v>509</v>
      </c>
      <c r="L4" s="42" t="s">
        <v>510</v>
      </c>
      <c r="M4" s="216"/>
      <c r="N4" s="105"/>
      <c r="O4" s="217"/>
      <c r="P4" s="1315" t="s">
        <v>24</v>
      </c>
      <c r="Q4" s="42" t="s">
        <v>24</v>
      </c>
      <c r="R4" s="42" t="s">
        <v>24</v>
      </c>
      <c r="S4" s="218"/>
    </row>
    <row r="5" spans="1:19" s="467" customFormat="1" ht="10.5" customHeight="1">
      <c r="A5" s="419"/>
      <c r="B5" s="419"/>
      <c r="C5" s="419"/>
      <c r="D5" s="469"/>
      <c r="E5" s="470"/>
      <c r="F5" s="470"/>
      <c r="G5" s="470"/>
      <c r="H5" s="470"/>
      <c r="I5" s="470"/>
      <c r="J5" s="470"/>
      <c r="K5" s="470"/>
      <c r="L5" s="470"/>
      <c r="M5" s="470"/>
      <c r="N5" s="471"/>
      <c r="O5" s="470"/>
      <c r="P5" s="469"/>
      <c r="Q5" s="470"/>
      <c r="R5" s="470"/>
      <c r="S5" s="470"/>
    </row>
    <row r="6" spans="1:19" s="467" customFormat="1" ht="10.5" customHeight="1">
      <c r="A6" s="2385" t="s">
        <v>529</v>
      </c>
      <c r="B6" s="2385"/>
      <c r="C6" s="2385"/>
      <c r="D6" s="472"/>
      <c r="E6" s="473"/>
      <c r="F6" s="473"/>
      <c r="G6" s="473"/>
      <c r="H6" s="473"/>
      <c r="I6" s="473"/>
      <c r="J6" s="473"/>
      <c r="K6" s="473"/>
      <c r="L6" s="473"/>
      <c r="M6" s="474"/>
      <c r="N6" s="471"/>
      <c r="O6" s="475"/>
      <c r="P6" s="1342"/>
      <c r="Q6" s="473"/>
      <c r="R6" s="473"/>
      <c r="S6" s="474"/>
    </row>
    <row r="7" spans="1:19" s="467" customFormat="1" ht="10.5" customHeight="1">
      <c r="A7" s="83"/>
      <c r="B7" s="2470" t="s">
        <v>121</v>
      </c>
      <c r="C7" s="2470"/>
      <c r="D7" s="1856">
        <v>127</v>
      </c>
      <c r="E7" s="1376">
        <v>172</v>
      </c>
      <c r="F7" s="1376">
        <v>185</v>
      </c>
      <c r="G7" s="1376">
        <v>179</v>
      </c>
      <c r="H7" s="1376">
        <v>183</v>
      </c>
      <c r="I7" s="1376">
        <v>183</v>
      </c>
      <c r="J7" s="1376">
        <v>178</v>
      </c>
      <c r="K7" s="1376">
        <v>179</v>
      </c>
      <c r="L7" s="1376">
        <v>176</v>
      </c>
      <c r="M7" s="1580"/>
      <c r="N7" s="1581"/>
      <c r="O7" s="1582"/>
      <c r="P7" s="1397">
        <f>SUM(D7:G7)</f>
        <v>663</v>
      </c>
      <c r="Q7" s="228">
        <v>723</v>
      </c>
      <c r="R7" s="228">
        <v>722</v>
      </c>
      <c r="S7" s="230"/>
    </row>
    <row r="8" spans="1:19" s="467" customFormat="1" ht="10.5" customHeight="1">
      <c r="A8" s="83"/>
      <c r="B8" s="2470" t="s">
        <v>548</v>
      </c>
      <c r="C8" s="2470"/>
      <c r="D8" s="2004">
        <v>32</v>
      </c>
      <c r="E8" s="1605">
        <v>11</v>
      </c>
      <c r="F8" s="1605">
        <v>25</v>
      </c>
      <c r="G8" s="1605">
        <v>-45</v>
      </c>
      <c r="H8" s="1605">
        <v>27</v>
      </c>
      <c r="I8" s="1605">
        <v>61</v>
      </c>
      <c r="J8" s="1605">
        <v>-97</v>
      </c>
      <c r="K8" s="1605">
        <v>-95</v>
      </c>
      <c r="L8" s="1605">
        <v>-78</v>
      </c>
      <c r="M8" s="1922"/>
      <c r="N8" s="1581"/>
      <c r="O8" s="1608"/>
      <c r="P8" s="1405">
        <f>SUM(D8:G8)</f>
        <v>23</v>
      </c>
      <c r="Q8" s="428">
        <v>-104</v>
      </c>
      <c r="R8" s="428">
        <v>152</v>
      </c>
      <c r="S8" s="286"/>
    </row>
    <row r="9" spans="1:19" s="467" customFormat="1" ht="10.5" customHeight="1">
      <c r="A9" s="83"/>
      <c r="B9" s="2470" t="s">
        <v>614</v>
      </c>
      <c r="C9" s="2470"/>
      <c r="D9" s="1856">
        <f>SUM(D7:D8)</f>
        <v>159</v>
      </c>
      <c r="E9" s="1376">
        <f>SUM(E7:E8)</f>
        <v>183</v>
      </c>
      <c r="F9" s="1376">
        <f>SUM(F7:F8)</f>
        <v>210</v>
      </c>
      <c r="G9" s="1376">
        <f t="shared" ref="G9:L9" si="0">SUM(G7:G8)</f>
        <v>134</v>
      </c>
      <c r="H9" s="1376">
        <f t="shared" si="0"/>
        <v>210</v>
      </c>
      <c r="I9" s="1376">
        <f t="shared" si="0"/>
        <v>244</v>
      </c>
      <c r="J9" s="1376">
        <f t="shared" si="0"/>
        <v>81</v>
      </c>
      <c r="K9" s="1376">
        <f t="shared" si="0"/>
        <v>84</v>
      </c>
      <c r="L9" s="1376">
        <f t="shared" si="0"/>
        <v>98</v>
      </c>
      <c r="M9" s="1580"/>
      <c r="N9" s="1581"/>
      <c r="O9" s="1582"/>
      <c r="P9" s="1397">
        <f>SUM(P7:P8)</f>
        <v>686</v>
      </c>
      <c r="Q9" s="228">
        <f t="shared" ref="Q9:R9" si="1">SUM(Q7:Q8)</f>
        <v>619</v>
      </c>
      <c r="R9" s="228">
        <f t="shared" si="1"/>
        <v>874</v>
      </c>
      <c r="S9" s="230"/>
    </row>
    <row r="10" spans="1:19" s="467" customFormat="1" ht="10.5" customHeight="1">
      <c r="A10" s="83"/>
      <c r="B10" s="2470" t="s">
        <v>937</v>
      </c>
      <c r="C10" s="2470"/>
      <c r="D10" s="1856">
        <v>45</v>
      </c>
      <c r="E10" s="1376">
        <v>44</v>
      </c>
      <c r="F10" s="1376">
        <v>1</v>
      </c>
      <c r="G10" s="1376">
        <v>12</v>
      </c>
      <c r="H10" s="1598">
        <v>5</v>
      </c>
      <c r="I10" s="1598">
        <v>3</v>
      </c>
      <c r="J10" s="1598">
        <v>3</v>
      </c>
      <c r="K10" s="1598">
        <v>9</v>
      </c>
      <c r="L10" s="1598">
        <v>9</v>
      </c>
      <c r="M10" s="1580"/>
      <c r="N10" s="1581"/>
      <c r="O10" s="1582"/>
      <c r="P10" s="1404">
        <f>SUM(D10:G10)</f>
        <v>102</v>
      </c>
      <c r="Q10" s="236">
        <v>20</v>
      </c>
      <c r="R10" s="236">
        <v>22</v>
      </c>
      <c r="S10" s="230"/>
    </row>
    <row r="11" spans="1:19" s="467" customFormat="1" ht="10.5" customHeight="1">
      <c r="A11" s="83"/>
      <c r="B11" s="2471" t="s">
        <v>938</v>
      </c>
      <c r="C11" s="2471"/>
      <c r="D11" s="2004">
        <v>-15</v>
      </c>
      <c r="E11" s="1605">
        <v>-11</v>
      </c>
      <c r="F11" s="1605">
        <v>5</v>
      </c>
      <c r="G11" s="1605">
        <v>-6</v>
      </c>
      <c r="H11" s="1606">
        <v>-18</v>
      </c>
      <c r="I11" s="1606">
        <v>-16</v>
      </c>
      <c r="J11" s="1606">
        <v>-14</v>
      </c>
      <c r="K11" s="1606">
        <v>-5</v>
      </c>
      <c r="L11" s="1606">
        <v>6</v>
      </c>
      <c r="M11" s="1922"/>
      <c r="N11" s="1581"/>
      <c r="O11" s="2006"/>
      <c r="P11" s="1405">
        <f>SUM(D11:G11)</f>
        <v>-27</v>
      </c>
      <c r="Q11" s="283">
        <v>-53</v>
      </c>
      <c r="R11" s="283">
        <v>111</v>
      </c>
      <c r="S11" s="286"/>
    </row>
    <row r="12" spans="1:19" s="467" customFormat="1" ht="10.5" customHeight="1">
      <c r="A12" s="64"/>
      <c r="B12" s="2470" t="s">
        <v>122</v>
      </c>
      <c r="C12" s="2470"/>
      <c r="D12" s="1856">
        <f>SUM(D10:D11)</f>
        <v>30</v>
      </c>
      <c r="E12" s="1376">
        <f>SUM(E10:E11)</f>
        <v>33</v>
      </c>
      <c r="F12" s="1376">
        <f>SUM(F10:F11)</f>
        <v>6</v>
      </c>
      <c r="G12" s="1376">
        <f t="shared" ref="G12:L12" si="2">SUM(G10:G11)</f>
        <v>6</v>
      </c>
      <c r="H12" s="1376">
        <f t="shared" si="2"/>
        <v>-13</v>
      </c>
      <c r="I12" s="1376">
        <f t="shared" si="2"/>
        <v>-13</v>
      </c>
      <c r="J12" s="1376">
        <f t="shared" si="2"/>
        <v>-11</v>
      </c>
      <c r="K12" s="1376">
        <f t="shared" si="2"/>
        <v>4</v>
      </c>
      <c r="L12" s="1376">
        <f t="shared" si="2"/>
        <v>15</v>
      </c>
      <c r="M12" s="1580"/>
      <c r="N12" s="1581"/>
      <c r="O12" s="1582"/>
      <c r="P12" s="1397">
        <f>SUM(P10:P11)</f>
        <v>75</v>
      </c>
      <c r="Q12" s="228">
        <f t="shared" ref="Q12:R12" si="3">SUM(Q10:Q11)</f>
        <v>-33</v>
      </c>
      <c r="R12" s="228">
        <f t="shared" si="3"/>
        <v>133</v>
      </c>
      <c r="S12" s="230"/>
    </row>
    <row r="13" spans="1:19" s="467" customFormat="1" ht="10.5" customHeight="1">
      <c r="A13" s="83"/>
      <c r="B13" s="2470" t="s">
        <v>447</v>
      </c>
      <c r="C13" s="2470"/>
      <c r="D13" s="2004">
        <v>350</v>
      </c>
      <c r="E13" s="1605">
        <v>324</v>
      </c>
      <c r="F13" s="1605">
        <v>282</v>
      </c>
      <c r="G13" s="1605">
        <v>324</v>
      </c>
      <c r="H13" s="1606">
        <v>334</v>
      </c>
      <c r="I13" s="1606">
        <v>365</v>
      </c>
      <c r="J13" s="1606">
        <v>301</v>
      </c>
      <c r="K13" s="1606">
        <v>295</v>
      </c>
      <c r="L13" s="1606">
        <v>425</v>
      </c>
      <c r="M13" s="1922"/>
      <c r="N13" s="1581"/>
      <c r="O13" s="1608"/>
      <c r="P13" s="1400">
        <f>SUM(D13:G13)</f>
        <v>1280</v>
      </c>
      <c r="Q13" s="308">
        <v>1295</v>
      </c>
      <c r="R13" s="308">
        <v>1351</v>
      </c>
      <c r="S13" s="286"/>
    </row>
    <row r="14" spans="1:19" s="467" customFormat="1" ht="10.5" customHeight="1">
      <c r="A14" s="83"/>
      <c r="B14" s="2470" t="s">
        <v>124</v>
      </c>
      <c r="C14" s="2470"/>
      <c r="D14" s="1856">
        <f>D9-D12-D13</f>
        <v>-221</v>
      </c>
      <c r="E14" s="1376">
        <f>E9-E12-E13</f>
        <v>-174</v>
      </c>
      <c r="F14" s="1376">
        <f>F9-F12-F13</f>
        <v>-78</v>
      </c>
      <c r="G14" s="1376">
        <f t="shared" ref="G14:L14" si="4">G9-G12-G13</f>
        <v>-196</v>
      </c>
      <c r="H14" s="1376">
        <f t="shared" si="4"/>
        <v>-111</v>
      </c>
      <c r="I14" s="1376">
        <f t="shared" si="4"/>
        <v>-108</v>
      </c>
      <c r="J14" s="1376">
        <f t="shared" si="4"/>
        <v>-209</v>
      </c>
      <c r="K14" s="1376">
        <f t="shared" si="4"/>
        <v>-215</v>
      </c>
      <c r="L14" s="1376">
        <f t="shared" si="4"/>
        <v>-342</v>
      </c>
      <c r="M14" s="1580"/>
      <c r="N14" s="1581"/>
      <c r="O14" s="1582"/>
      <c r="P14" s="1397">
        <f>P9-P12-P13</f>
        <v>-669</v>
      </c>
      <c r="Q14" s="228">
        <f t="shared" ref="Q14:R14" si="5">Q9-Q12-Q13</f>
        <v>-643</v>
      </c>
      <c r="R14" s="228">
        <f t="shared" si="5"/>
        <v>-610</v>
      </c>
      <c r="S14" s="230"/>
    </row>
    <row r="15" spans="1:19" s="467" customFormat="1" ht="10.5" customHeight="1">
      <c r="A15" s="64"/>
      <c r="B15" s="2470" t="s">
        <v>615</v>
      </c>
      <c r="C15" s="2470"/>
      <c r="D15" s="1856">
        <v>-124</v>
      </c>
      <c r="E15" s="1376">
        <v>-127</v>
      </c>
      <c r="F15" s="1376">
        <v>-116</v>
      </c>
      <c r="G15" s="1376">
        <v>-98</v>
      </c>
      <c r="H15" s="1581">
        <v>-108</v>
      </c>
      <c r="I15" s="1581">
        <v>-60</v>
      </c>
      <c r="J15" s="1581">
        <v>-177</v>
      </c>
      <c r="K15" s="1581">
        <v>-165</v>
      </c>
      <c r="L15" s="1581">
        <v>-182</v>
      </c>
      <c r="M15" s="1580"/>
      <c r="N15" s="1581"/>
      <c r="O15" s="1597"/>
      <c r="P15" s="1403">
        <f>SUM(D15:G15)</f>
        <v>-465</v>
      </c>
      <c r="Q15" s="108">
        <v>-510</v>
      </c>
      <c r="R15" s="108">
        <v>-675</v>
      </c>
      <c r="S15" s="230"/>
    </row>
    <row r="16" spans="1:19" s="467" customFormat="1" ht="10.5" customHeight="1">
      <c r="A16" s="2468" t="s">
        <v>125</v>
      </c>
      <c r="B16" s="2468"/>
      <c r="C16" s="2468"/>
      <c r="D16" s="1870">
        <f>D14-D15</f>
        <v>-97</v>
      </c>
      <c r="E16" s="1591">
        <f>E14-E15</f>
        <v>-47</v>
      </c>
      <c r="F16" s="1591">
        <f>F14-F15</f>
        <v>38</v>
      </c>
      <c r="G16" s="1591">
        <f t="shared" ref="G16:L16" si="6">G14-G15</f>
        <v>-98</v>
      </c>
      <c r="H16" s="1591">
        <f t="shared" si="6"/>
        <v>-3</v>
      </c>
      <c r="I16" s="1591">
        <f t="shared" si="6"/>
        <v>-48</v>
      </c>
      <c r="J16" s="1591">
        <f t="shared" si="6"/>
        <v>-32</v>
      </c>
      <c r="K16" s="1591">
        <f t="shared" si="6"/>
        <v>-50</v>
      </c>
      <c r="L16" s="1591">
        <f t="shared" si="6"/>
        <v>-160</v>
      </c>
      <c r="M16" s="1592"/>
      <c r="N16" s="1581"/>
      <c r="O16" s="1593"/>
      <c r="P16" s="1398">
        <f>P14-P15</f>
        <v>-204</v>
      </c>
      <c r="Q16" s="433">
        <f t="shared" ref="Q16:R16" si="7">Q14-Q15</f>
        <v>-133</v>
      </c>
      <c r="R16" s="433">
        <f t="shared" si="7"/>
        <v>65</v>
      </c>
      <c r="S16" s="79"/>
    </row>
    <row r="17" spans="1:19" s="467" customFormat="1" ht="10.5" customHeight="1">
      <c r="A17" s="2391" t="s">
        <v>126</v>
      </c>
      <c r="B17" s="2391"/>
      <c r="C17" s="2391"/>
      <c r="D17" s="1872"/>
      <c r="E17" s="1581"/>
      <c r="F17" s="1581"/>
      <c r="G17" s="1581"/>
      <c r="H17" s="1581"/>
      <c r="I17" s="1581"/>
      <c r="J17" s="1581"/>
      <c r="K17" s="1581"/>
      <c r="L17" s="1581"/>
      <c r="M17" s="1580"/>
      <c r="N17" s="1581"/>
      <c r="O17" s="1597"/>
      <c r="P17" s="1403"/>
      <c r="Q17" s="108"/>
      <c r="R17" s="108"/>
      <c r="S17" s="230"/>
    </row>
    <row r="18" spans="1:19" s="467" customFormat="1" ht="10.5" customHeight="1">
      <c r="A18" s="83"/>
      <c r="B18" s="2375" t="s">
        <v>123</v>
      </c>
      <c r="C18" s="2375"/>
      <c r="D18" s="1856">
        <v>2</v>
      </c>
      <c r="E18" s="1376">
        <v>4</v>
      </c>
      <c r="F18" s="1376">
        <v>6</v>
      </c>
      <c r="G18" s="1376">
        <v>5</v>
      </c>
      <c r="H18" s="1376">
        <v>5</v>
      </c>
      <c r="I18" s="1376">
        <v>4</v>
      </c>
      <c r="J18" s="1376">
        <v>5</v>
      </c>
      <c r="K18" s="1376">
        <v>5</v>
      </c>
      <c r="L18" s="1376">
        <v>4</v>
      </c>
      <c r="M18" s="1580"/>
      <c r="N18" s="1581"/>
      <c r="O18" s="1582"/>
      <c r="P18" s="1397">
        <f>SUM(D18:G18)</f>
        <v>17</v>
      </c>
      <c r="Q18" s="228">
        <v>19</v>
      </c>
      <c r="R18" s="228">
        <v>20</v>
      </c>
      <c r="S18" s="230"/>
    </row>
    <row r="19" spans="1:19" s="467" customFormat="1" ht="10.5" customHeight="1">
      <c r="A19" s="64"/>
      <c r="B19" s="2469" t="s">
        <v>127</v>
      </c>
      <c r="C19" s="2469"/>
      <c r="D19" s="2026">
        <f>D16-D18</f>
        <v>-99</v>
      </c>
      <c r="E19" s="1606">
        <f>E16-E18</f>
        <v>-51</v>
      </c>
      <c r="F19" s="1606">
        <f>F16-F18</f>
        <v>32</v>
      </c>
      <c r="G19" s="1606">
        <f t="shared" ref="G19:J19" si="8">G16-G18</f>
        <v>-103</v>
      </c>
      <c r="H19" s="1606">
        <f t="shared" si="8"/>
        <v>-8</v>
      </c>
      <c r="I19" s="1606">
        <f t="shared" si="8"/>
        <v>-52</v>
      </c>
      <c r="J19" s="1606">
        <f t="shared" si="8"/>
        <v>-37</v>
      </c>
      <c r="K19" s="1606">
        <f t="shared" ref="K19:L19" si="9">K16-K18</f>
        <v>-55</v>
      </c>
      <c r="L19" s="1606">
        <f t="shared" si="9"/>
        <v>-164</v>
      </c>
      <c r="M19" s="1922"/>
      <c r="N19" s="1581"/>
      <c r="O19" s="1608"/>
      <c r="P19" s="1405">
        <f>SUM(D19:G19)</f>
        <v>-221</v>
      </c>
      <c r="Q19" s="428">
        <v>-152</v>
      </c>
      <c r="R19" s="428">
        <v>45</v>
      </c>
      <c r="S19" s="286"/>
    </row>
    <row r="20" spans="1:19" s="467" customFormat="1" ht="10.5" customHeight="1">
      <c r="A20" s="476"/>
      <c r="B20" s="476"/>
      <c r="C20" s="476"/>
      <c r="D20" s="1398"/>
      <c r="E20" s="1591"/>
      <c r="F20" s="1591"/>
      <c r="G20" s="1591"/>
      <c r="H20" s="1606"/>
      <c r="I20" s="1606"/>
      <c r="J20" s="1606"/>
      <c r="K20" s="1606"/>
      <c r="L20" s="1606"/>
      <c r="M20" s="1606"/>
      <c r="N20" s="1581"/>
      <c r="O20" s="1606"/>
      <c r="P20" s="1405"/>
      <c r="Q20" s="428"/>
      <c r="R20" s="428"/>
      <c r="S20" s="477"/>
    </row>
    <row r="21" spans="1:19" s="467" customFormat="1" ht="10.5" customHeight="1">
      <c r="A21" s="2385" t="s">
        <v>614</v>
      </c>
      <c r="B21" s="2385"/>
      <c r="C21" s="2385"/>
      <c r="D21" s="2095"/>
      <c r="E21" s="1730"/>
      <c r="F21" s="1730"/>
      <c r="G21" s="1730"/>
      <c r="H21" s="1730"/>
      <c r="I21" s="1730"/>
      <c r="J21" s="1730"/>
      <c r="K21" s="1730"/>
      <c r="L21" s="1730"/>
      <c r="M21" s="2121"/>
      <c r="N21" s="1581"/>
      <c r="O21" s="2096"/>
      <c r="P21" s="2097"/>
      <c r="Q21" s="435"/>
      <c r="R21" s="435"/>
      <c r="S21" s="230"/>
    </row>
    <row r="22" spans="1:19" s="467" customFormat="1" ht="10.5" customHeight="1">
      <c r="A22" s="83"/>
      <c r="B22" s="2375" t="s">
        <v>616</v>
      </c>
      <c r="C22" s="2375"/>
      <c r="D22" s="1856">
        <v>83</v>
      </c>
      <c r="E22" s="1376">
        <v>42</v>
      </c>
      <c r="F22" s="1376">
        <v>38</v>
      </c>
      <c r="G22" s="1376">
        <v>-34</v>
      </c>
      <c r="H22" s="1376">
        <v>77</v>
      </c>
      <c r="I22" s="1376">
        <v>77</v>
      </c>
      <c r="J22" s="1376">
        <v>-46</v>
      </c>
      <c r="K22" s="1376">
        <v>-59</v>
      </c>
      <c r="L22" s="1376">
        <v>-46</v>
      </c>
      <c r="M22" s="1580"/>
      <c r="N22" s="1581"/>
      <c r="O22" s="1582"/>
      <c r="P22" s="1397">
        <f>SUM(D22:G22)</f>
        <v>129</v>
      </c>
      <c r="Q22" s="228">
        <v>49</v>
      </c>
      <c r="R22" s="228">
        <v>-164</v>
      </c>
      <c r="S22" s="230"/>
    </row>
    <row r="23" spans="1:19" s="467" customFormat="1" ht="10.5" customHeight="1">
      <c r="A23" s="64"/>
      <c r="B23" s="2469" t="s">
        <v>533</v>
      </c>
      <c r="C23" s="2469"/>
      <c r="D23" s="1856">
        <v>76</v>
      </c>
      <c r="E23" s="1376">
        <v>141</v>
      </c>
      <c r="F23" s="1376">
        <v>172</v>
      </c>
      <c r="G23" s="1376">
        <v>168</v>
      </c>
      <c r="H23" s="1581">
        <v>133</v>
      </c>
      <c r="I23" s="1581">
        <v>167</v>
      </c>
      <c r="J23" s="1581">
        <v>127</v>
      </c>
      <c r="K23" s="1581">
        <v>143</v>
      </c>
      <c r="L23" s="1581">
        <v>144</v>
      </c>
      <c r="M23" s="1580"/>
      <c r="N23" s="1581"/>
      <c r="O23" s="1597"/>
      <c r="P23" s="1403">
        <f>SUM(D23:G23)</f>
        <v>557</v>
      </c>
      <c r="Q23" s="108">
        <v>570</v>
      </c>
      <c r="R23" s="108">
        <v>1038</v>
      </c>
      <c r="S23" s="230"/>
    </row>
    <row r="24" spans="1:19" s="467" customFormat="1" ht="10.5" customHeight="1">
      <c r="A24" s="1668"/>
      <c r="B24" s="1668"/>
      <c r="C24" s="1668"/>
      <c r="D24" s="1870">
        <f>SUM(D22:D23)</f>
        <v>159</v>
      </c>
      <c r="E24" s="1591">
        <f>SUM(E22:E23)</f>
        <v>183</v>
      </c>
      <c r="F24" s="1591">
        <f>SUM(F22:F23)</f>
        <v>210</v>
      </c>
      <c r="G24" s="1591">
        <f t="shared" ref="G24:L24" si="10">SUM(G22:G23)</f>
        <v>134</v>
      </c>
      <c r="H24" s="1591">
        <f t="shared" si="10"/>
        <v>210</v>
      </c>
      <c r="I24" s="1591">
        <f t="shared" si="10"/>
        <v>244</v>
      </c>
      <c r="J24" s="1591">
        <f t="shared" si="10"/>
        <v>81</v>
      </c>
      <c r="K24" s="1591">
        <f t="shared" si="10"/>
        <v>84</v>
      </c>
      <c r="L24" s="1591">
        <f t="shared" si="10"/>
        <v>98</v>
      </c>
      <c r="M24" s="1592"/>
      <c r="N24" s="1581"/>
      <c r="O24" s="1593"/>
      <c r="P24" s="1398">
        <f>SUM(P22:P23)</f>
        <v>686</v>
      </c>
      <c r="Q24" s="433">
        <f t="shared" ref="Q24:R24" si="11">SUM(Q22:Q23)</f>
        <v>619</v>
      </c>
      <c r="R24" s="433">
        <f t="shared" si="11"/>
        <v>874</v>
      </c>
      <c r="S24" s="79"/>
    </row>
    <row r="25" spans="1:19" s="467" customFormat="1" ht="10.5" customHeight="1">
      <c r="A25" s="129"/>
      <c r="B25" s="129"/>
      <c r="C25" s="129"/>
      <c r="D25" s="1403"/>
      <c r="E25" s="1581"/>
      <c r="F25" s="1581"/>
      <c r="G25" s="1581"/>
      <c r="H25" s="1581"/>
      <c r="I25" s="1581"/>
      <c r="J25" s="1581"/>
      <c r="K25" s="1581"/>
      <c r="L25" s="1581"/>
      <c r="M25" s="1581"/>
      <c r="N25" s="1581"/>
      <c r="O25" s="1581"/>
      <c r="P25" s="1403"/>
      <c r="Q25" s="108"/>
      <c r="R25" s="108"/>
      <c r="S25" s="453"/>
    </row>
    <row r="26" spans="1:19" s="467" customFormat="1" ht="10.5" customHeight="1">
      <c r="A26" s="2385" t="s">
        <v>220</v>
      </c>
      <c r="B26" s="2385"/>
      <c r="C26" s="2385"/>
      <c r="D26" s="2050"/>
      <c r="E26" s="1595"/>
      <c r="F26" s="1595"/>
      <c r="G26" s="1595"/>
      <c r="H26" s="1595"/>
      <c r="I26" s="1595"/>
      <c r="J26" s="1595"/>
      <c r="K26" s="1595"/>
      <c r="L26" s="1595"/>
      <c r="M26" s="1601"/>
      <c r="N26" s="1581"/>
      <c r="O26" s="1596"/>
      <c r="P26" s="1399"/>
      <c r="Q26" s="321"/>
      <c r="R26" s="321"/>
      <c r="S26" s="295"/>
    </row>
    <row r="27" spans="1:19" s="467" customFormat="1" ht="10.5" customHeight="1">
      <c r="A27" s="478"/>
      <c r="B27" s="2375" t="s">
        <v>617</v>
      </c>
      <c r="C27" s="2375"/>
      <c r="D27" s="2122"/>
      <c r="E27" s="1745"/>
      <c r="F27" s="1745"/>
      <c r="G27" s="1745"/>
      <c r="H27" s="1745"/>
      <c r="I27" s="1745"/>
      <c r="J27" s="1745"/>
      <c r="K27" s="1745"/>
      <c r="L27" s="1745"/>
      <c r="M27" s="1835"/>
      <c r="N27" s="1788"/>
      <c r="O27" s="2123"/>
      <c r="P27" s="2124"/>
      <c r="Q27" s="479"/>
      <c r="R27" s="479"/>
      <c r="S27" s="481"/>
    </row>
    <row r="28" spans="1:19" s="467" customFormat="1" ht="10.5" customHeight="1">
      <c r="A28" s="482"/>
      <c r="B28" s="455"/>
      <c r="C28" s="427" t="s">
        <v>545</v>
      </c>
      <c r="D28" s="1856">
        <v>15258</v>
      </c>
      <c r="E28" s="1376">
        <v>14899</v>
      </c>
      <c r="F28" s="1376">
        <v>14801</v>
      </c>
      <c r="G28" s="1376">
        <v>14030</v>
      </c>
      <c r="H28" s="1581">
        <v>14096</v>
      </c>
      <c r="I28" s="1581">
        <v>13952</v>
      </c>
      <c r="J28" s="1581">
        <v>15114</v>
      </c>
      <c r="K28" s="1581">
        <v>17462</v>
      </c>
      <c r="L28" s="1581">
        <v>16815</v>
      </c>
      <c r="M28" s="1580"/>
      <c r="N28" s="1581"/>
      <c r="O28" s="1597"/>
      <c r="P28" s="1403">
        <f>D28</f>
        <v>15258</v>
      </c>
      <c r="Q28" s="108">
        <v>14096</v>
      </c>
      <c r="R28" s="108">
        <v>16815</v>
      </c>
      <c r="S28" s="483"/>
    </row>
    <row r="29" spans="1:19" s="467" customFormat="1" ht="10.5" customHeight="1">
      <c r="A29" s="484"/>
      <c r="B29" s="484"/>
      <c r="C29" s="485" t="s">
        <v>618</v>
      </c>
      <c r="D29" s="1856">
        <v>1887514</v>
      </c>
      <c r="E29" s="1376">
        <v>1969286</v>
      </c>
      <c r="F29" s="1376">
        <v>1859281</v>
      </c>
      <c r="G29" s="1376">
        <v>1798032</v>
      </c>
      <c r="H29" s="1589">
        <v>1774798</v>
      </c>
      <c r="I29" s="1589">
        <v>1722406</v>
      </c>
      <c r="J29" s="1589">
        <v>1743110</v>
      </c>
      <c r="K29" s="1589">
        <v>1671378</v>
      </c>
      <c r="L29" s="1589">
        <v>1690480</v>
      </c>
      <c r="M29" s="1580"/>
      <c r="N29" s="1581"/>
      <c r="O29" s="1588"/>
      <c r="P29" s="1401">
        <f>D29</f>
        <v>1887514</v>
      </c>
      <c r="Q29" s="231">
        <v>1774798</v>
      </c>
      <c r="R29" s="231">
        <v>1690480</v>
      </c>
      <c r="S29" s="483"/>
    </row>
    <row r="30" spans="1:19" s="467" customFormat="1" ht="10.5" customHeight="1">
      <c r="A30" s="486"/>
      <c r="B30" s="486"/>
      <c r="C30" s="486"/>
      <c r="D30" s="1870">
        <f>SUM(D28:D29)</f>
        <v>1902772</v>
      </c>
      <c r="E30" s="1591">
        <f>SUM(E28:E29)</f>
        <v>1984185</v>
      </c>
      <c r="F30" s="1591">
        <f>SUM(F28:F29)</f>
        <v>1874082</v>
      </c>
      <c r="G30" s="1591">
        <f t="shared" ref="G30:L30" si="12">SUM(G28:G29)</f>
        <v>1812062</v>
      </c>
      <c r="H30" s="1591">
        <f t="shared" si="12"/>
        <v>1788894</v>
      </c>
      <c r="I30" s="1591">
        <f t="shared" si="12"/>
        <v>1736358</v>
      </c>
      <c r="J30" s="1591">
        <f t="shared" si="12"/>
        <v>1758224</v>
      </c>
      <c r="K30" s="1591">
        <f t="shared" si="12"/>
        <v>1688840</v>
      </c>
      <c r="L30" s="1591">
        <f t="shared" si="12"/>
        <v>1707295</v>
      </c>
      <c r="M30" s="1592"/>
      <c r="N30" s="1581"/>
      <c r="O30" s="1593"/>
      <c r="P30" s="1398">
        <f>SUM(P28:P29)</f>
        <v>1902772</v>
      </c>
      <c r="Q30" s="433">
        <f t="shared" ref="Q30:R30" si="13">SUM(Q28:Q29)</f>
        <v>1788894</v>
      </c>
      <c r="R30" s="433">
        <f t="shared" si="13"/>
        <v>1707295</v>
      </c>
      <c r="S30" s="79"/>
    </row>
    <row r="31" spans="1:19" s="467" customFormat="1" ht="10.5" customHeight="1">
      <c r="A31" s="478"/>
      <c r="B31" s="2375" t="s">
        <v>619</v>
      </c>
      <c r="C31" s="2375"/>
      <c r="D31" s="2122"/>
      <c r="E31" s="1745"/>
      <c r="F31" s="1745"/>
      <c r="G31" s="1745"/>
      <c r="H31" s="1745"/>
      <c r="I31" s="1745"/>
      <c r="J31" s="1745"/>
      <c r="K31" s="1745"/>
      <c r="L31" s="1745"/>
      <c r="M31" s="1835"/>
      <c r="N31" s="1788"/>
      <c r="O31" s="2123"/>
      <c r="P31" s="2124"/>
      <c r="Q31" s="479"/>
      <c r="R31" s="479"/>
      <c r="S31" s="230"/>
    </row>
    <row r="32" spans="1:19" s="467" customFormat="1" ht="10.5" customHeight="1">
      <c r="A32" s="482"/>
      <c r="B32" s="455"/>
      <c r="C32" s="427" t="s">
        <v>545</v>
      </c>
      <c r="D32" s="1856">
        <v>357</v>
      </c>
      <c r="E32" s="1376">
        <v>215</v>
      </c>
      <c r="F32" s="1376">
        <v>216</v>
      </c>
      <c r="G32" s="1376">
        <v>223</v>
      </c>
      <c r="H32" s="1581">
        <v>232</v>
      </c>
      <c r="I32" s="1581">
        <v>202</v>
      </c>
      <c r="J32" s="1581">
        <v>273</v>
      </c>
      <c r="K32" s="1581">
        <v>259</v>
      </c>
      <c r="L32" s="1581">
        <v>258</v>
      </c>
      <c r="M32" s="1580"/>
      <c r="N32" s="1581"/>
      <c r="O32" s="1597"/>
      <c r="P32" s="1403">
        <f>D32</f>
        <v>357</v>
      </c>
      <c r="Q32" s="108">
        <v>232</v>
      </c>
      <c r="R32" s="108">
        <v>258</v>
      </c>
      <c r="S32" s="483"/>
    </row>
    <row r="33" spans="1:19" s="467" customFormat="1" ht="10.5" customHeight="1">
      <c r="A33" s="484"/>
      <c r="B33" s="484"/>
      <c r="C33" s="485" t="s">
        <v>113</v>
      </c>
      <c r="D33" s="1856">
        <v>445</v>
      </c>
      <c r="E33" s="1376">
        <v>214</v>
      </c>
      <c r="F33" s="1376">
        <v>205</v>
      </c>
      <c r="G33" s="1376">
        <v>196</v>
      </c>
      <c r="H33" s="1589">
        <v>196</v>
      </c>
      <c r="I33" s="1589">
        <v>189</v>
      </c>
      <c r="J33" s="1589">
        <v>222</v>
      </c>
      <c r="K33" s="1589">
        <v>227</v>
      </c>
      <c r="L33" s="1589">
        <v>211</v>
      </c>
      <c r="M33" s="1580"/>
      <c r="N33" s="1581"/>
      <c r="O33" s="1588"/>
      <c r="P33" s="1401">
        <f>D33</f>
        <v>445</v>
      </c>
      <c r="Q33" s="231">
        <v>196</v>
      </c>
      <c r="R33" s="231">
        <v>211</v>
      </c>
      <c r="S33" s="483"/>
    </row>
    <row r="34" spans="1:19" s="467" customFormat="1" ht="10.5" customHeight="1">
      <c r="A34" s="1734"/>
      <c r="B34" s="1734"/>
      <c r="C34" s="1734"/>
      <c r="D34" s="1870">
        <f>SUM(D32:D33)</f>
        <v>802</v>
      </c>
      <c r="E34" s="1591">
        <f>SUM(E32:E33)</f>
        <v>429</v>
      </c>
      <c r="F34" s="1591">
        <f>SUM(F32:F33)</f>
        <v>421</v>
      </c>
      <c r="G34" s="1591">
        <f t="shared" ref="G34:L34" si="14">SUM(G32:G33)</f>
        <v>419</v>
      </c>
      <c r="H34" s="1591">
        <f t="shared" si="14"/>
        <v>428</v>
      </c>
      <c r="I34" s="1591">
        <f t="shared" si="14"/>
        <v>391</v>
      </c>
      <c r="J34" s="1591">
        <f t="shared" si="14"/>
        <v>495</v>
      </c>
      <c r="K34" s="1591">
        <f t="shared" si="14"/>
        <v>486</v>
      </c>
      <c r="L34" s="1591">
        <f t="shared" si="14"/>
        <v>469</v>
      </c>
      <c r="M34" s="1592"/>
      <c r="N34" s="1581"/>
      <c r="O34" s="1593"/>
      <c r="P34" s="1398">
        <f>SUM(P32:P33)</f>
        <v>802</v>
      </c>
      <c r="Q34" s="72">
        <f t="shared" ref="Q34:R34" si="15">SUM(Q32:Q33)</f>
        <v>428</v>
      </c>
      <c r="R34" s="72">
        <f t="shared" si="15"/>
        <v>469</v>
      </c>
      <c r="S34" s="70"/>
    </row>
    <row r="35" spans="1:19" s="467" customFormat="1" ht="10.5" customHeight="1">
      <c r="A35" s="2386" t="s">
        <v>219</v>
      </c>
      <c r="B35" s="2386"/>
      <c r="C35" s="2386"/>
      <c r="D35" s="1870">
        <v>21792</v>
      </c>
      <c r="E35" s="1591">
        <v>22264</v>
      </c>
      <c r="F35" s="1591">
        <v>21894</v>
      </c>
      <c r="G35" s="1591">
        <v>21682</v>
      </c>
      <c r="H35" s="1591">
        <v>22071</v>
      </c>
      <c r="I35" s="1591">
        <v>22407</v>
      </c>
      <c r="J35" s="1591">
        <v>21516</v>
      </c>
      <c r="K35" s="1591">
        <v>20993</v>
      </c>
      <c r="L35" s="1591">
        <v>21156</v>
      </c>
      <c r="M35" s="1592"/>
      <c r="N35" s="1581"/>
      <c r="O35" s="1593"/>
      <c r="P35" s="1398">
        <f>D35</f>
        <v>21792</v>
      </c>
      <c r="Q35" s="72">
        <v>22071</v>
      </c>
      <c r="R35" s="72">
        <v>21156</v>
      </c>
      <c r="S35" s="70"/>
    </row>
    <row r="36" spans="1:19" s="467" customFormat="1" ht="4.5" customHeight="1">
      <c r="A36" s="1735"/>
      <c r="B36" s="1735"/>
      <c r="C36" s="1735"/>
      <c r="D36" s="17"/>
      <c r="E36" s="17"/>
      <c r="F36" s="17"/>
      <c r="G36" s="17"/>
      <c r="H36" s="17"/>
      <c r="I36" s="17"/>
      <c r="J36" s="17"/>
      <c r="K36" s="17"/>
      <c r="L36" s="17"/>
      <c r="M36" s="1736"/>
      <c r="N36" s="1737"/>
      <c r="O36" s="1737"/>
      <c r="P36" s="17"/>
      <c r="Q36" s="17"/>
      <c r="R36" s="17"/>
      <c r="S36" s="1738"/>
    </row>
    <row r="37" spans="1:19" s="467" customFormat="1" ht="17.25" customHeight="1">
      <c r="A37" s="1723">
        <v>1</v>
      </c>
      <c r="B37" s="2432" t="s">
        <v>898</v>
      </c>
      <c r="C37" s="2432"/>
      <c r="D37" s="2432"/>
      <c r="E37" s="2432"/>
      <c r="F37" s="2432"/>
      <c r="G37" s="2432"/>
      <c r="H37" s="2432"/>
      <c r="I37" s="2432"/>
      <c r="J37" s="2432"/>
      <c r="K37" s="2432"/>
      <c r="L37" s="2432"/>
      <c r="M37" s="2432"/>
      <c r="N37" s="2432"/>
      <c r="O37" s="2432"/>
      <c r="P37" s="2432"/>
      <c r="Q37" s="2432"/>
      <c r="R37" s="2432"/>
      <c r="S37" s="2432"/>
    </row>
    <row r="38" spans="1:19" s="467" customFormat="1" ht="35.25" customHeight="1">
      <c r="A38" s="459">
        <v>2</v>
      </c>
      <c r="B38" s="2432" t="s">
        <v>940</v>
      </c>
      <c r="C38" s="2432"/>
      <c r="D38" s="2432"/>
      <c r="E38" s="2432"/>
      <c r="F38" s="2432"/>
      <c r="G38" s="2432"/>
      <c r="H38" s="2432"/>
      <c r="I38" s="2432"/>
      <c r="J38" s="2432"/>
      <c r="K38" s="2432"/>
      <c r="L38" s="2432"/>
      <c r="M38" s="2432"/>
      <c r="N38" s="2432"/>
      <c r="O38" s="2432"/>
      <c r="P38" s="2432"/>
      <c r="Q38" s="2432"/>
      <c r="R38" s="2432"/>
      <c r="S38" s="2432"/>
    </row>
    <row r="39" spans="1:19" s="467" customFormat="1" ht="9" customHeight="1">
      <c r="A39" s="489">
        <v>3</v>
      </c>
      <c r="B39" s="2472" t="s">
        <v>32</v>
      </c>
      <c r="C39" s="2472"/>
      <c r="D39" s="2472"/>
      <c r="E39" s="2472"/>
      <c r="F39" s="2472"/>
      <c r="G39" s="2472"/>
      <c r="H39" s="2472"/>
      <c r="I39" s="2472"/>
      <c r="J39" s="2472"/>
      <c r="K39" s="2472"/>
      <c r="L39" s="2472"/>
      <c r="M39" s="2472"/>
      <c r="N39" s="2472"/>
      <c r="O39" s="2472"/>
      <c r="P39" s="2472"/>
      <c r="Q39" s="2472"/>
      <c r="R39" s="2472"/>
      <c r="S39" s="2472"/>
    </row>
    <row r="40" spans="1:19" s="467" customFormat="1" ht="9" customHeight="1">
      <c r="A40" s="489">
        <v>4</v>
      </c>
      <c r="B40" s="2472" t="s">
        <v>128</v>
      </c>
      <c r="C40" s="2472"/>
      <c r="D40" s="2472"/>
      <c r="E40" s="2472"/>
      <c r="F40" s="2472"/>
      <c r="G40" s="2472"/>
      <c r="H40" s="2472"/>
      <c r="I40" s="2472"/>
      <c r="J40" s="2472"/>
      <c r="K40" s="2472"/>
      <c r="L40" s="2472"/>
      <c r="M40" s="2472"/>
      <c r="N40" s="2472"/>
      <c r="O40" s="2472"/>
      <c r="P40" s="2472"/>
      <c r="Q40" s="2472"/>
      <c r="R40" s="2472"/>
      <c r="S40" s="2472"/>
    </row>
    <row r="41" spans="1:19" s="467" customFormat="1" ht="8.25" customHeight="1">
      <c r="A41" s="487"/>
      <c r="B41" s="487"/>
      <c r="C41" s="487"/>
      <c r="D41" s="457"/>
      <c r="E41" s="457"/>
      <c r="F41" s="457"/>
      <c r="G41" s="457"/>
      <c r="H41" s="457"/>
      <c r="I41" s="457"/>
      <c r="J41" s="457"/>
      <c r="K41" s="457"/>
      <c r="L41" s="457"/>
      <c r="M41" s="37"/>
      <c r="N41" s="488"/>
      <c r="O41" s="488"/>
      <c r="P41" s="457"/>
      <c r="Q41" s="457"/>
      <c r="R41" s="457"/>
      <c r="S41" s="129"/>
    </row>
    <row r="42" spans="1:19" s="467" customFormat="1" ht="10.5" customHeight="1">
      <c r="A42" s="455"/>
      <c r="B42" s="455"/>
      <c r="C42" s="455"/>
      <c r="D42" s="213"/>
      <c r="E42" s="210"/>
      <c r="F42" s="210"/>
      <c r="G42" s="210"/>
      <c r="H42" s="210"/>
      <c r="I42" s="210"/>
      <c r="J42" s="210"/>
      <c r="K42" s="210"/>
      <c r="L42" s="210"/>
      <c r="M42" s="211"/>
      <c r="N42" s="468"/>
      <c r="O42" s="213"/>
      <c r="P42" s="1314" t="str">
        <f>P3</f>
        <v>2018</v>
      </c>
      <c r="Q42" s="39" t="str">
        <f t="shared" ref="Q42:R42" si="16">Q3</f>
        <v>2017</v>
      </c>
      <c r="R42" s="39" t="str">
        <f t="shared" si="16"/>
        <v>2016</v>
      </c>
      <c r="S42" s="417"/>
    </row>
    <row r="43" spans="1:19" s="467" customFormat="1" ht="10.5" customHeight="1">
      <c r="A43" s="490"/>
      <c r="B43" s="490"/>
      <c r="C43" s="490"/>
      <c r="D43" s="491" t="str">
        <f>D4</f>
        <v>T4/18</v>
      </c>
      <c r="E43" s="492" t="str">
        <f>E4</f>
        <v>T3/18</v>
      </c>
      <c r="F43" s="492" t="str">
        <f t="shared" ref="F43:L43" si="17">F4</f>
        <v>T2/18</v>
      </c>
      <c r="G43" s="492" t="str">
        <f t="shared" si="17"/>
        <v>T1/18</v>
      </c>
      <c r="H43" s="492" t="str">
        <f t="shared" si="17"/>
        <v>T4/17</v>
      </c>
      <c r="I43" s="492" t="str">
        <f t="shared" si="17"/>
        <v>T3/17</v>
      </c>
      <c r="J43" s="492" t="str">
        <f t="shared" si="17"/>
        <v>T2/17</v>
      </c>
      <c r="K43" s="492" t="str">
        <f t="shared" si="17"/>
        <v>T1/17</v>
      </c>
      <c r="L43" s="492" t="str">
        <f t="shared" si="17"/>
        <v>T4/16</v>
      </c>
      <c r="M43" s="216"/>
      <c r="N43" s="105"/>
      <c r="O43" s="217"/>
      <c r="P43" s="1315" t="str">
        <f>P4</f>
        <v>12M</v>
      </c>
      <c r="Q43" s="42" t="str">
        <f t="shared" ref="Q43:R43" si="18">Q4</f>
        <v>12M</v>
      </c>
      <c r="R43" s="42" t="str">
        <f t="shared" si="18"/>
        <v>12M</v>
      </c>
      <c r="S43" s="218"/>
    </row>
    <row r="44" spans="1:19" s="467" customFormat="1" ht="10.5" customHeight="1">
      <c r="A44" s="490"/>
      <c r="B44" s="490"/>
      <c r="C44" s="490"/>
      <c r="D44" s="472"/>
      <c r="E44" s="473"/>
      <c r="F44" s="473"/>
      <c r="G44" s="473"/>
      <c r="H44" s="473"/>
      <c r="I44" s="473"/>
      <c r="J44" s="473"/>
      <c r="K44" s="473"/>
      <c r="L44" s="473"/>
      <c r="M44" s="474"/>
      <c r="N44" s="471"/>
      <c r="O44" s="475"/>
      <c r="P44" s="1342"/>
      <c r="Q44" s="473"/>
      <c r="R44" s="473"/>
      <c r="S44" s="474"/>
    </row>
    <row r="45" spans="1:19" s="467" customFormat="1" ht="10.5" customHeight="1">
      <c r="A45" s="490"/>
      <c r="B45" s="2375" t="s">
        <v>129</v>
      </c>
      <c r="C45" s="2375"/>
      <c r="D45" s="2026">
        <v>1833980</v>
      </c>
      <c r="E45" s="1606">
        <v>1915618</v>
      </c>
      <c r="F45" s="283">
        <v>1808557</v>
      </c>
      <c r="G45" s="283">
        <v>1751178</v>
      </c>
      <c r="H45" s="428">
        <v>1723927</v>
      </c>
      <c r="I45" s="428">
        <v>1681349</v>
      </c>
      <c r="J45" s="428">
        <v>1699357</v>
      </c>
      <c r="K45" s="428">
        <v>1630847</v>
      </c>
      <c r="L45" s="428">
        <v>1640245</v>
      </c>
      <c r="M45" s="107"/>
      <c r="N45" s="108"/>
      <c r="O45" s="429"/>
      <c r="P45" s="1405">
        <f>D45</f>
        <v>1833980</v>
      </c>
      <c r="Q45" s="428">
        <v>1723927</v>
      </c>
      <c r="R45" s="428">
        <v>1640245</v>
      </c>
      <c r="S45" s="286"/>
    </row>
    <row r="46" spans="1:19">
      <c r="A46" s="1739"/>
      <c r="B46" s="1739"/>
      <c r="C46" s="1739"/>
      <c r="D46" s="1739"/>
      <c r="E46" s="1740"/>
      <c r="F46" s="1741"/>
      <c r="G46" s="1742"/>
      <c r="H46" s="1742"/>
      <c r="I46" s="1742"/>
      <c r="J46" s="1742"/>
      <c r="K46" s="1742"/>
      <c r="L46" s="1742"/>
      <c r="M46" s="1742"/>
      <c r="N46" s="1742"/>
      <c r="O46" s="1743"/>
      <c r="P46" s="1742"/>
      <c r="Q46" s="1742"/>
      <c r="R46" s="1742"/>
      <c r="S46" s="1744"/>
    </row>
    <row r="47" spans="1:19">
      <c r="A47" s="1739"/>
      <c r="B47" s="1739"/>
      <c r="C47" s="1739"/>
      <c r="D47" s="1739"/>
      <c r="E47" s="1740"/>
      <c r="F47" s="1741"/>
      <c r="G47" s="1742"/>
      <c r="H47" s="1742"/>
      <c r="I47" s="1742"/>
      <c r="J47" s="1742"/>
      <c r="K47" s="1742"/>
      <c r="L47" s="1742"/>
      <c r="M47" s="1742"/>
      <c r="N47" s="1742"/>
      <c r="O47" s="1743"/>
      <c r="P47" s="1742"/>
      <c r="Q47" s="1742"/>
      <c r="R47" s="1742"/>
      <c r="S47" s="1744"/>
    </row>
  </sheetData>
  <mergeCells count="28">
    <mergeCell ref="B38:S38"/>
    <mergeCell ref="B12:C12"/>
    <mergeCell ref="B13:C13"/>
    <mergeCell ref="B14:C14"/>
    <mergeCell ref="B15:C15"/>
    <mergeCell ref="A16:C16"/>
    <mergeCell ref="A1:S1"/>
    <mergeCell ref="B7:C7"/>
    <mergeCell ref="B8:C8"/>
    <mergeCell ref="B9:C9"/>
    <mergeCell ref="A3:C3"/>
    <mergeCell ref="A6:C6"/>
    <mergeCell ref="B10:C10"/>
    <mergeCell ref="B11:C11"/>
    <mergeCell ref="A35:C35"/>
    <mergeCell ref="B45:C45"/>
    <mergeCell ref="B40:S40"/>
    <mergeCell ref="B39:S39"/>
    <mergeCell ref="B37:S37"/>
    <mergeCell ref="B27:C27"/>
    <mergeCell ref="B31:C31"/>
    <mergeCell ref="A26:C26"/>
    <mergeCell ref="A21:C21"/>
    <mergeCell ref="B18:C18"/>
    <mergeCell ref="B19:C19"/>
    <mergeCell ref="B22:C22"/>
    <mergeCell ref="B23:C23"/>
    <mergeCell ref="A17:C17"/>
  </mergeCells>
  <printOptions horizontalCentered="1"/>
  <pageMargins left="0.23622047244094491" right="0.23622047244094491" top="0.27559055118110237" bottom="0.23622047244094491" header="0.15748031496062992" footer="0.11811023622047245"/>
  <pageSetup scale="9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0"/>
  <sheetViews>
    <sheetView zoomScaleNormal="100" workbookViewId="0">
      <selection activeCell="A9" sqref="A9:H9"/>
    </sheetView>
  </sheetViews>
  <sheetFormatPr defaultColWidth="9.140625" defaultRowHeight="12.75"/>
  <cols>
    <col min="1" max="2" width="1.85546875" style="1135" customWidth="1"/>
    <col min="3" max="3" width="57.85546875" style="1135" customWidth="1"/>
    <col min="4" max="4" width="3.5703125" style="1134" customWidth="1"/>
    <col min="5" max="5" width="7.7109375" style="1136" customWidth="1"/>
    <col min="6" max="6" width="7.42578125" style="1137" customWidth="1"/>
    <col min="7" max="13" width="7.42578125" style="1134" customWidth="1"/>
    <col min="14" max="14" width="1.28515625" style="1134" customWidth="1"/>
    <col min="15" max="15" width="1.7109375" style="1138" customWidth="1"/>
    <col min="16" max="16" width="1.28515625" style="1137" customWidth="1"/>
    <col min="17" max="19" width="7.42578125" style="1134" customWidth="1"/>
    <col min="20" max="20" width="1.28515625" style="1139" customWidth="1"/>
    <col min="21" max="22" width="9.140625" style="1134" customWidth="1"/>
    <col min="23" max="23" width="9.140625" style="1125" customWidth="1"/>
    <col min="24" max="24" width="9.140625" style="1134" customWidth="1"/>
    <col min="25" max="16384" width="9.140625" style="1134"/>
  </cols>
  <sheetData>
    <row r="1" spans="1:20" ht="17.25" customHeight="1">
      <c r="A1" s="2481" t="s">
        <v>390</v>
      </c>
      <c r="B1" s="2481"/>
      <c r="C1" s="2481"/>
      <c r="D1" s="2481"/>
      <c r="E1" s="2481"/>
      <c r="F1" s="2481"/>
      <c r="G1" s="2481"/>
      <c r="H1" s="2481"/>
      <c r="I1" s="2481"/>
      <c r="J1" s="2481"/>
      <c r="K1" s="2481"/>
      <c r="L1" s="2481"/>
      <c r="M1" s="2481"/>
      <c r="N1" s="2481"/>
      <c r="O1" s="2481"/>
      <c r="P1" s="2481"/>
      <c r="Q1" s="2481"/>
      <c r="R1" s="2481"/>
      <c r="S1" s="2481"/>
      <c r="T1" s="2481"/>
    </row>
    <row r="2" spans="1:20" ht="9.75" customHeight="1">
      <c r="A2" s="2483"/>
      <c r="B2" s="2483"/>
      <c r="C2" s="2483"/>
      <c r="D2" s="1065"/>
      <c r="E2" s="1065"/>
      <c r="F2" s="1065"/>
      <c r="G2" s="1065"/>
      <c r="H2" s="1065"/>
      <c r="I2" s="1065"/>
      <c r="J2" s="1065"/>
      <c r="K2" s="1065"/>
      <c r="L2" s="1065"/>
      <c r="M2" s="1065"/>
      <c r="N2" s="1065"/>
      <c r="O2" s="1065"/>
      <c r="P2" s="1065"/>
      <c r="Q2" s="1065"/>
      <c r="R2" s="1065"/>
      <c r="S2" s="1065"/>
      <c r="T2" s="1065"/>
    </row>
    <row r="3" spans="1:20" s="1066" customFormat="1" ht="9.75" customHeight="1">
      <c r="A3" s="2322" t="s">
        <v>505</v>
      </c>
      <c r="B3" s="2322"/>
      <c r="C3" s="2322"/>
      <c r="D3" s="1068"/>
      <c r="E3" s="1069"/>
      <c r="F3" s="2485"/>
      <c r="G3" s="2485"/>
      <c r="H3" s="2485"/>
      <c r="I3" s="2485"/>
      <c r="J3" s="2485"/>
      <c r="K3" s="2485"/>
      <c r="L3" s="2485"/>
      <c r="M3" s="2485"/>
      <c r="N3" s="1070"/>
      <c r="O3" s="1071"/>
      <c r="P3" s="1072"/>
      <c r="Q3" s="1343" t="s">
        <v>713</v>
      </c>
      <c r="R3" s="1073" t="s">
        <v>22</v>
      </c>
      <c r="S3" s="1073" t="s">
        <v>23</v>
      </c>
      <c r="T3" s="1074"/>
    </row>
    <row r="4" spans="1:20" s="1066" customFormat="1" ht="9.75" customHeight="1">
      <c r="A4" s="2482"/>
      <c r="B4" s="2482"/>
      <c r="C4" s="2482"/>
      <c r="D4" s="1075"/>
      <c r="E4" s="1076" t="s">
        <v>835</v>
      </c>
      <c r="F4" s="1077" t="s">
        <v>799</v>
      </c>
      <c r="G4" s="1077" t="s">
        <v>706</v>
      </c>
      <c r="H4" s="1077" t="s">
        <v>236</v>
      </c>
      <c r="I4" s="1077" t="s">
        <v>506</v>
      </c>
      <c r="J4" s="1077" t="s">
        <v>507</v>
      </c>
      <c r="K4" s="1077" t="s">
        <v>508</v>
      </c>
      <c r="L4" s="1077" t="s">
        <v>509</v>
      </c>
      <c r="M4" s="1077" t="s">
        <v>510</v>
      </c>
      <c r="N4" s="1078"/>
      <c r="O4" s="1079"/>
      <c r="P4" s="1080"/>
      <c r="Q4" s="1344" t="s">
        <v>24</v>
      </c>
      <c r="R4" s="1077" t="s">
        <v>24</v>
      </c>
      <c r="S4" s="1077" t="s">
        <v>24</v>
      </c>
      <c r="T4" s="1081"/>
    </row>
    <row r="5" spans="1:20" s="1066" customFormat="1" ht="9.75" customHeight="1">
      <c r="A5" s="1082"/>
      <c r="B5" s="1082"/>
      <c r="C5" s="1082"/>
      <c r="D5" s="1082"/>
      <c r="E5" s="1068"/>
      <c r="F5" s="1068"/>
      <c r="G5" s="1068"/>
      <c r="H5" s="1068"/>
      <c r="I5" s="1068"/>
      <c r="J5" s="1068"/>
      <c r="K5" s="1068"/>
      <c r="L5" s="1068"/>
      <c r="M5" s="1068"/>
      <c r="N5" s="1068"/>
      <c r="O5" s="1068"/>
      <c r="P5" s="1068"/>
      <c r="Q5" s="1071"/>
      <c r="R5" s="1068"/>
      <c r="S5" s="1068"/>
      <c r="T5" s="1083"/>
    </row>
    <row r="6" spans="1:20" s="1066" customFormat="1" ht="12" customHeight="1">
      <c r="A6" s="2317" t="s">
        <v>622</v>
      </c>
      <c r="B6" s="2317"/>
      <c r="C6" s="2317"/>
      <c r="D6" s="1084"/>
      <c r="E6" s="1085"/>
      <c r="F6" s="1086"/>
      <c r="G6" s="1086"/>
      <c r="H6" s="1086"/>
      <c r="I6" s="1086"/>
      <c r="J6" s="1086"/>
      <c r="K6" s="1086"/>
      <c r="L6" s="1086"/>
      <c r="M6" s="1086"/>
      <c r="N6" s="1087"/>
      <c r="O6" s="1068"/>
      <c r="P6" s="1088"/>
      <c r="Q6" s="1345"/>
      <c r="R6" s="1086"/>
      <c r="S6" s="1086"/>
      <c r="T6" s="1087"/>
    </row>
    <row r="7" spans="1:20" s="1066" customFormat="1" ht="12" customHeight="1">
      <c r="A7" s="1089"/>
      <c r="B7" s="2479" t="s">
        <v>623</v>
      </c>
      <c r="C7" s="2479"/>
      <c r="D7" s="1090"/>
      <c r="E7" s="1995">
        <v>125</v>
      </c>
      <c r="F7" s="1698">
        <v>203</v>
      </c>
      <c r="G7" s="1698">
        <v>238</v>
      </c>
      <c r="H7" s="1698">
        <v>290</v>
      </c>
      <c r="I7" s="1698">
        <v>207</v>
      </c>
      <c r="J7" s="1698">
        <v>199</v>
      </c>
      <c r="K7" s="1698">
        <v>373</v>
      </c>
      <c r="L7" s="1698">
        <v>364</v>
      </c>
      <c r="M7" s="1698">
        <v>336</v>
      </c>
      <c r="N7" s="1996"/>
      <c r="O7" s="2125"/>
      <c r="P7" s="2126"/>
      <c r="Q7" s="1997">
        <f>SUM(E7:H7)</f>
        <v>856</v>
      </c>
      <c r="R7" s="643">
        <v>1143</v>
      </c>
      <c r="S7" s="643">
        <v>1482</v>
      </c>
      <c r="T7" s="1091"/>
    </row>
    <row r="8" spans="1:20" s="1066" customFormat="1" ht="12" customHeight="1">
      <c r="A8" s="1092"/>
      <c r="B8" s="2476" t="s">
        <v>624</v>
      </c>
      <c r="C8" s="2476"/>
      <c r="D8" s="1093" t="s">
        <v>240</v>
      </c>
      <c r="E8" s="2127">
        <v>186</v>
      </c>
      <c r="F8" s="1522">
        <v>139</v>
      </c>
      <c r="G8" s="1522">
        <v>105</v>
      </c>
      <c r="H8" s="1522">
        <v>127</v>
      </c>
      <c r="I8" s="1522">
        <v>47</v>
      </c>
      <c r="J8" s="1522">
        <v>93</v>
      </c>
      <c r="K8" s="1522">
        <v>-29</v>
      </c>
      <c r="L8" s="1522">
        <v>115</v>
      </c>
      <c r="M8" s="1522">
        <v>-32</v>
      </c>
      <c r="N8" s="2128"/>
      <c r="O8" s="1420"/>
      <c r="P8" s="2129"/>
      <c r="Q8" s="2130">
        <f>SUM(E8:H8)</f>
        <v>557</v>
      </c>
      <c r="R8" s="1096">
        <v>226</v>
      </c>
      <c r="S8" s="1096">
        <v>-88</v>
      </c>
      <c r="T8" s="1097"/>
    </row>
    <row r="9" spans="1:20" s="1066" customFormat="1" ht="10.5" customHeight="1">
      <c r="A9" s="2478" t="s">
        <v>26</v>
      </c>
      <c r="B9" s="2478"/>
      <c r="C9" s="2478"/>
      <c r="D9" s="1099"/>
      <c r="E9" s="1995">
        <f>SUM(E7:E8)</f>
        <v>311</v>
      </c>
      <c r="F9" s="1698">
        <f>SUM(F7:F8)</f>
        <v>342</v>
      </c>
      <c r="G9" s="1698">
        <f>SUM(G7:G8)</f>
        <v>343</v>
      </c>
      <c r="H9" s="1698">
        <f t="shared" ref="H9:M9" si="0">SUM(H7:H8)</f>
        <v>417</v>
      </c>
      <c r="I9" s="1698">
        <f t="shared" si="0"/>
        <v>254</v>
      </c>
      <c r="J9" s="1698">
        <f t="shared" si="0"/>
        <v>292</v>
      </c>
      <c r="K9" s="1698">
        <f t="shared" si="0"/>
        <v>344</v>
      </c>
      <c r="L9" s="1698">
        <f t="shared" si="0"/>
        <v>479</v>
      </c>
      <c r="M9" s="1698">
        <f t="shared" si="0"/>
        <v>304</v>
      </c>
      <c r="N9" s="1996"/>
      <c r="O9" s="1420"/>
      <c r="P9" s="2126"/>
      <c r="Q9" s="1997">
        <f>SUM(Q7:Q8)</f>
        <v>1413</v>
      </c>
      <c r="R9" s="643">
        <f t="shared" ref="R9:S9" si="1">SUM(R7:R8)</f>
        <v>1369</v>
      </c>
      <c r="S9" s="643">
        <f t="shared" si="1"/>
        <v>1394</v>
      </c>
      <c r="T9" s="650"/>
    </row>
    <row r="10" spans="1:20" s="1066" customFormat="1" ht="12" customHeight="1">
      <c r="A10" s="1092"/>
      <c r="B10" s="2476" t="s">
        <v>625</v>
      </c>
      <c r="C10" s="2476"/>
      <c r="D10" s="1100"/>
      <c r="E10" s="1998">
        <v>30</v>
      </c>
      <c r="F10" s="1420">
        <v>43</v>
      </c>
      <c r="G10" s="1420">
        <v>52</v>
      </c>
      <c r="H10" s="1420">
        <v>153</v>
      </c>
      <c r="I10" s="1420">
        <v>37</v>
      </c>
      <c r="J10" s="1420">
        <v>20</v>
      </c>
      <c r="K10" s="1420">
        <v>123</v>
      </c>
      <c r="L10" s="1420">
        <v>118</v>
      </c>
      <c r="M10" s="1420">
        <v>97</v>
      </c>
      <c r="N10" s="1996"/>
      <c r="O10" s="1420"/>
      <c r="P10" s="2131"/>
      <c r="Q10" s="2000">
        <f>SUM(E10:H10)</f>
        <v>278</v>
      </c>
      <c r="R10" s="644">
        <v>298</v>
      </c>
      <c r="S10" s="644">
        <v>474</v>
      </c>
      <c r="T10" s="650"/>
    </row>
    <row r="11" spans="1:20" s="1066" customFormat="1" ht="10.5" customHeight="1">
      <c r="A11" s="2476" t="s">
        <v>101</v>
      </c>
      <c r="B11" s="2476"/>
      <c r="C11" s="2476"/>
      <c r="D11" s="1101"/>
      <c r="E11" s="2001">
        <f>E9-E10</f>
        <v>281</v>
      </c>
      <c r="F11" s="1699">
        <f>F9-F10</f>
        <v>299</v>
      </c>
      <c r="G11" s="1699">
        <f>G9-G10</f>
        <v>291</v>
      </c>
      <c r="H11" s="1699">
        <f t="shared" ref="H11:M11" si="2">H9-H10</f>
        <v>264</v>
      </c>
      <c r="I11" s="1699">
        <f t="shared" si="2"/>
        <v>217</v>
      </c>
      <c r="J11" s="1699">
        <f t="shared" si="2"/>
        <v>272</v>
      </c>
      <c r="K11" s="1699">
        <f t="shared" si="2"/>
        <v>221</v>
      </c>
      <c r="L11" s="1699">
        <f t="shared" si="2"/>
        <v>361</v>
      </c>
      <c r="M11" s="1699">
        <f t="shared" si="2"/>
        <v>207</v>
      </c>
      <c r="N11" s="2002"/>
      <c r="O11" s="1420"/>
      <c r="P11" s="2132"/>
      <c r="Q11" s="2003">
        <f>Q9-Q10</f>
        <v>1135</v>
      </c>
      <c r="R11" s="651">
        <f t="shared" ref="R11:S11" si="3">R9-R10</f>
        <v>1071</v>
      </c>
      <c r="S11" s="651">
        <f t="shared" si="3"/>
        <v>920</v>
      </c>
      <c r="T11" s="1103"/>
    </row>
    <row r="12" spans="1:20" s="1066" customFormat="1" ht="10.5" customHeight="1">
      <c r="A12" s="2478" t="s">
        <v>394</v>
      </c>
      <c r="B12" s="2478"/>
      <c r="C12" s="2478"/>
      <c r="D12" s="1099"/>
      <c r="E12" s="2133">
        <v>6.3E-2</v>
      </c>
      <c r="F12" s="1746">
        <v>6.6000000000000003E-2</v>
      </c>
      <c r="G12" s="1746">
        <v>6.7000000000000004E-2</v>
      </c>
      <c r="H12" s="1746">
        <v>5.8999999999999997E-2</v>
      </c>
      <c r="I12" s="1746">
        <v>5.0999999999999997E-2</v>
      </c>
      <c r="J12" s="1746">
        <v>6.6000000000000003E-2</v>
      </c>
      <c r="K12" s="1746">
        <v>0.06</v>
      </c>
      <c r="L12" s="1746">
        <v>8.5999999999999993E-2</v>
      </c>
      <c r="M12" s="1746">
        <v>5.6000000000000001E-2</v>
      </c>
      <c r="N12" s="2134"/>
      <c r="O12" s="2135"/>
      <c r="P12" s="2136"/>
      <c r="Q12" s="2137">
        <v>6.4000000000000001E-2</v>
      </c>
      <c r="R12" s="1104">
        <v>6.6000000000000003E-2</v>
      </c>
      <c r="S12" s="1104">
        <v>6.0999999999999999E-2</v>
      </c>
      <c r="T12" s="1105"/>
    </row>
    <row r="13" spans="1:20" s="1066" customFormat="1" ht="10.5" customHeight="1">
      <c r="A13" s="2478" t="s">
        <v>395</v>
      </c>
      <c r="B13" s="2478"/>
      <c r="C13" s="2478"/>
      <c r="D13" s="1099"/>
      <c r="E13" s="2133">
        <v>7.0000000000000007E-2</v>
      </c>
      <c r="F13" s="1746">
        <v>7.4999999999999997E-2</v>
      </c>
      <c r="G13" s="1746">
        <v>7.8E-2</v>
      </c>
      <c r="H13" s="1746">
        <v>9.2999999999999999E-2</v>
      </c>
      <c r="I13" s="2138">
        <v>5.8999999999999997E-2</v>
      </c>
      <c r="J13" s="2138">
        <v>7.0999999999999994E-2</v>
      </c>
      <c r="K13" s="2138">
        <v>9.2999999999999999E-2</v>
      </c>
      <c r="L13" s="2138">
        <v>0.114</v>
      </c>
      <c r="M13" s="2138">
        <v>8.3000000000000004E-2</v>
      </c>
      <c r="N13" s="2139"/>
      <c r="O13" s="2135"/>
      <c r="P13" s="2140"/>
      <c r="Q13" s="2141">
        <v>7.9000000000000001E-2</v>
      </c>
      <c r="R13" s="1106">
        <v>8.4000000000000005E-2</v>
      </c>
      <c r="S13" s="1106">
        <v>9.2999999999999999E-2</v>
      </c>
      <c r="T13" s="1107"/>
    </row>
    <row r="14" spans="1:20" s="1066" customFormat="1" ht="10.5" customHeight="1">
      <c r="A14" s="1098"/>
      <c r="B14" s="2476" t="s">
        <v>620</v>
      </c>
      <c r="C14" s="2476"/>
      <c r="D14" s="1099"/>
      <c r="E14" s="2142"/>
      <c r="F14" s="1747"/>
      <c r="G14" s="1747"/>
      <c r="H14" s="1747"/>
      <c r="I14" s="1747"/>
      <c r="J14" s="1747"/>
      <c r="K14" s="1747"/>
      <c r="L14" s="1747"/>
      <c r="M14" s="1747"/>
      <c r="N14" s="2143"/>
      <c r="O14" s="2135"/>
      <c r="P14" s="2144"/>
      <c r="Q14" s="2145"/>
      <c r="R14" s="1108"/>
      <c r="S14" s="1108"/>
      <c r="T14" s="1109"/>
    </row>
    <row r="15" spans="1:20" s="1066" customFormat="1" ht="10.5" customHeight="1">
      <c r="A15" s="1092"/>
      <c r="B15" s="1092"/>
      <c r="C15" s="1092" t="s">
        <v>621</v>
      </c>
      <c r="D15" s="1093" t="s">
        <v>242</v>
      </c>
      <c r="E15" s="1998">
        <v>5</v>
      </c>
      <c r="F15" s="1420">
        <v>13</v>
      </c>
      <c r="G15" s="1420">
        <v>17</v>
      </c>
      <c r="H15" s="1420">
        <v>11</v>
      </c>
      <c r="I15" s="1522">
        <v>-7</v>
      </c>
      <c r="J15" s="1522">
        <v>7</v>
      </c>
      <c r="K15" s="1522">
        <v>1</v>
      </c>
      <c r="L15" s="1522">
        <v>0</v>
      </c>
      <c r="M15" s="1522">
        <v>10</v>
      </c>
      <c r="N15" s="2128"/>
      <c r="O15" s="1420"/>
      <c r="P15" s="2129"/>
      <c r="Q15" s="1421">
        <f>SUM(E15:H15)</f>
        <v>46</v>
      </c>
      <c r="R15" s="1094">
        <v>1</v>
      </c>
      <c r="S15" s="1094">
        <v>17</v>
      </c>
      <c r="T15" s="1097"/>
    </row>
    <row r="16" spans="1:20" s="1066" customFormat="1" ht="10.5" customHeight="1">
      <c r="A16" s="2484" t="s">
        <v>396</v>
      </c>
      <c r="B16" s="2484"/>
      <c r="C16" s="2484"/>
      <c r="D16" s="1111"/>
      <c r="E16" s="2146"/>
      <c r="F16" s="1524"/>
      <c r="G16" s="1524"/>
      <c r="H16" s="1524"/>
      <c r="I16" s="1524"/>
      <c r="J16" s="1524"/>
      <c r="K16" s="1524"/>
      <c r="L16" s="1524"/>
      <c r="M16" s="1524"/>
      <c r="N16" s="2147"/>
      <c r="O16" s="1420"/>
      <c r="P16" s="2148"/>
      <c r="Q16" s="1422"/>
      <c r="R16" s="19"/>
      <c r="S16" s="19"/>
      <c r="T16" s="1113"/>
    </row>
    <row r="17" spans="1:20" s="1066" customFormat="1" ht="10.5" customHeight="1">
      <c r="A17" s="1071"/>
      <c r="B17" s="2317" t="s">
        <v>870</v>
      </c>
      <c r="C17" s="2317"/>
      <c r="D17" s="1090"/>
      <c r="E17" s="1998"/>
      <c r="F17" s="1420"/>
      <c r="G17" s="1420"/>
      <c r="H17" s="1420"/>
      <c r="I17" s="1420"/>
      <c r="J17" s="1420"/>
      <c r="K17" s="1420"/>
      <c r="L17" s="1420"/>
      <c r="M17" s="1420"/>
      <c r="N17" s="1996"/>
      <c r="O17" s="1420"/>
      <c r="P17" s="2131"/>
      <c r="Q17" s="2000"/>
      <c r="R17" s="644"/>
      <c r="S17" s="644"/>
      <c r="T17" s="650"/>
    </row>
    <row r="18" spans="1:20" s="1066" customFormat="1" ht="21.75" customHeight="1">
      <c r="A18" s="1114"/>
      <c r="B18" s="1114"/>
      <c r="C18" s="1252" t="s">
        <v>871</v>
      </c>
      <c r="D18" s="1115" t="s">
        <v>397</v>
      </c>
      <c r="E18" s="2127">
        <f>E8+E15</f>
        <v>191</v>
      </c>
      <c r="F18" s="1522">
        <f>F8+F15</f>
        <v>152</v>
      </c>
      <c r="G18" s="1522">
        <f>G8+G15</f>
        <v>122</v>
      </c>
      <c r="H18" s="1522">
        <f t="shared" ref="H18:M18" si="4">H8+H15</f>
        <v>138</v>
      </c>
      <c r="I18" s="1522">
        <f t="shared" si="4"/>
        <v>40</v>
      </c>
      <c r="J18" s="1522">
        <f t="shared" si="4"/>
        <v>100</v>
      </c>
      <c r="K18" s="1522">
        <f t="shared" si="4"/>
        <v>-28</v>
      </c>
      <c r="L18" s="1522">
        <f t="shared" si="4"/>
        <v>115</v>
      </c>
      <c r="M18" s="1522">
        <f t="shared" si="4"/>
        <v>-22</v>
      </c>
      <c r="N18" s="2128"/>
      <c r="O18" s="1420"/>
      <c r="P18" s="2129"/>
      <c r="Q18" s="1421">
        <f>Q8+Q15</f>
        <v>603</v>
      </c>
      <c r="R18" s="1094">
        <f t="shared" ref="R18:S18" si="5">R8+R15</f>
        <v>227</v>
      </c>
      <c r="S18" s="1094">
        <f t="shared" si="5"/>
        <v>-71</v>
      </c>
      <c r="T18" s="1097"/>
    </row>
    <row r="19" spans="1:20" s="1066" customFormat="1" ht="10.5" customHeight="1">
      <c r="A19" s="1067"/>
      <c r="B19" s="1067"/>
      <c r="C19" s="1067"/>
      <c r="D19" s="1116"/>
      <c r="E19" s="1419"/>
      <c r="F19" s="1419"/>
      <c r="G19" s="1419"/>
      <c r="H19" s="1419"/>
      <c r="I19" s="1419"/>
      <c r="J19" s="1419"/>
      <c r="K19" s="1419"/>
      <c r="L19" s="1419"/>
      <c r="M19" s="1419"/>
      <c r="N19" s="2149"/>
      <c r="O19" s="2149"/>
      <c r="P19" s="1419"/>
      <c r="Q19" s="2150"/>
      <c r="R19" s="1117"/>
      <c r="S19" s="1117"/>
      <c r="T19" s="1118"/>
    </row>
    <row r="20" spans="1:20" s="1066" customFormat="1" ht="10.5" customHeight="1">
      <c r="A20" s="2480" t="s">
        <v>398</v>
      </c>
      <c r="B20" s="2480"/>
      <c r="C20" s="2480"/>
      <c r="D20" s="1090"/>
      <c r="E20" s="2151"/>
      <c r="F20" s="1748"/>
      <c r="G20" s="1748"/>
      <c r="H20" s="1748"/>
      <c r="I20" s="1748"/>
      <c r="J20" s="1748"/>
      <c r="K20" s="1748"/>
      <c r="L20" s="1748"/>
      <c r="M20" s="1748"/>
      <c r="N20" s="2152"/>
      <c r="O20" s="2153"/>
      <c r="P20" s="2154"/>
      <c r="Q20" s="2155"/>
      <c r="R20" s="1119"/>
      <c r="S20" s="1119"/>
      <c r="T20" s="1120"/>
    </row>
    <row r="21" spans="1:20" s="1066" customFormat="1" ht="10.5" customHeight="1">
      <c r="A21" s="1089"/>
      <c r="B21" s="2479" t="s">
        <v>399</v>
      </c>
      <c r="C21" s="2479"/>
      <c r="D21" s="1090"/>
      <c r="E21" s="1995">
        <v>54</v>
      </c>
      <c r="F21" s="1698">
        <v>66</v>
      </c>
      <c r="G21" s="1698">
        <v>60</v>
      </c>
      <c r="H21" s="1698">
        <v>66</v>
      </c>
      <c r="I21" s="1698">
        <v>53</v>
      </c>
      <c r="J21" s="1698">
        <v>58</v>
      </c>
      <c r="K21" s="1698">
        <v>78</v>
      </c>
      <c r="L21" s="1698">
        <v>87</v>
      </c>
      <c r="M21" s="1698">
        <v>49</v>
      </c>
      <c r="N21" s="1996"/>
      <c r="O21" s="1420"/>
      <c r="P21" s="2126"/>
      <c r="Q21" s="1997">
        <f>SUM(E21:H21)</f>
        <v>246</v>
      </c>
      <c r="R21" s="643">
        <v>276</v>
      </c>
      <c r="S21" s="643">
        <v>293</v>
      </c>
      <c r="T21" s="650"/>
    </row>
    <row r="22" spans="1:20" s="1066" customFormat="1" ht="10.5" customHeight="1">
      <c r="A22" s="1089"/>
      <c r="B22" s="2476" t="s">
        <v>400</v>
      </c>
      <c r="C22" s="2476"/>
      <c r="D22" s="1100"/>
      <c r="E22" s="1995">
        <v>137</v>
      </c>
      <c r="F22" s="1698">
        <v>153</v>
      </c>
      <c r="G22" s="1698">
        <v>145</v>
      </c>
      <c r="H22" s="1698">
        <v>138</v>
      </c>
      <c r="I22" s="1698">
        <v>128</v>
      </c>
      <c r="J22" s="1698">
        <v>130</v>
      </c>
      <c r="K22" s="1698">
        <v>121</v>
      </c>
      <c r="L22" s="1698">
        <v>145</v>
      </c>
      <c r="M22" s="1698">
        <v>108</v>
      </c>
      <c r="N22" s="1996"/>
      <c r="O22" s="1420"/>
      <c r="P22" s="2126"/>
      <c r="Q22" s="1997">
        <f>SUM(E22:H22)</f>
        <v>573</v>
      </c>
      <c r="R22" s="643">
        <v>524</v>
      </c>
      <c r="S22" s="643">
        <v>511</v>
      </c>
      <c r="T22" s="650"/>
    </row>
    <row r="23" spans="1:20" s="1066" customFormat="1" ht="12" customHeight="1">
      <c r="A23" s="1089"/>
      <c r="B23" s="2476" t="s">
        <v>626</v>
      </c>
      <c r="C23" s="2476"/>
      <c r="D23" s="1100"/>
      <c r="E23" s="1995">
        <v>86</v>
      </c>
      <c r="F23" s="1698">
        <v>90</v>
      </c>
      <c r="G23" s="1698">
        <v>90</v>
      </c>
      <c r="H23" s="1698">
        <v>186</v>
      </c>
      <c r="I23" s="1698">
        <v>42</v>
      </c>
      <c r="J23" s="1698">
        <v>64</v>
      </c>
      <c r="K23" s="1698">
        <v>125</v>
      </c>
      <c r="L23" s="1698">
        <v>170</v>
      </c>
      <c r="M23" s="1698">
        <v>94</v>
      </c>
      <c r="N23" s="1996"/>
      <c r="O23" s="1420"/>
      <c r="P23" s="2156"/>
      <c r="Q23" s="1997">
        <f>SUM(E23:H23)</f>
        <v>452</v>
      </c>
      <c r="R23" s="643">
        <v>401</v>
      </c>
      <c r="S23" s="643">
        <v>453</v>
      </c>
      <c r="T23" s="650"/>
    </row>
    <row r="24" spans="1:20" s="1066" customFormat="1" ht="10.5" customHeight="1">
      <c r="A24" s="1089"/>
      <c r="B24" s="2476" t="s">
        <v>401</v>
      </c>
      <c r="C24" s="2476"/>
      <c r="D24" s="1101"/>
      <c r="E24" s="1995">
        <v>21</v>
      </c>
      <c r="F24" s="1698">
        <v>23</v>
      </c>
      <c r="G24" s="1698">
        <v>27</v>
      </c>
      <c r="H24" s="1698">
        <v>23</v>
      </c>
      <c r="I24" s="1698">
        <v>21</v>
      </c>
      <c r="J24" s="1698">
        <v>20</v>
      </c>
      <c r="K24" s="1698">
        <v>21</v>
      </c>
      <c r="L24" s="1698">
        <v>49</v>
      </c>
      <c r="M24" s="1698">
        <v>43</v>
      </c>
      <c r="N24" s="1996"/>
      <c r="O24" s="1420"/>
      <c r="P24" s="2156"/>
      <c r="Q24" s="1997">
        <f>SUM(E24:H24)</f>
        <v>94</v>
      </c>
      <c r="R24" s="643">
        <v>111</v>
      </c>
      <c r="S24" s="643">
        <v>106</v>
      </c>
      <c r="T24" s="650"/>
    </row>
    <row r="25" spans="1:20" s="1066" customFormat="1" ht="12" customHeight="1">
      <c r="A25" s="1089"/>
      <c r="B25" s="2476" t="s">
        <v>627</v>
      </c>
      <c r="C25" s="2476"/>
      <c r="D25" s="1100"/>
      <c r="E25" s="2157">
        <v>13</v>
      </c>
      <c r="F25" s="1749">
        <v>10</v>
      </c>
      <c r="G25" s="1749">
        <v>21</v>
      </c>
      <c r="H25" s="1749">
        <v>4</v>
      </c>
      <c r="I25" s="1522">
        <v>10</v>
      </c>
      <c r="J25" s="1522">
        <v>20</v>
      </c>
      <c r="K25" s="1522">
        <v>-1</v>
      </c>
      <c r="L25" s="1522">
        <v>28</v>
      </c>
      <c r="M25" s="1522">
        <v>10</v>
      </c>
      <c r="N25" s="2128"/>
      <c r="O25" s="1420"/>
      <c r="P25" s="2158"/>
      <c r="Q25" s="2130">
        <f>SUM(E25:H25)</f>
        <v>48</v>
      </c>
      <c r="R25" s="1095">
        <v>57</v>
      </c>
      <c r="S25" s="1095">
        <v>31</v>
      </c>
      <c r="T25" s="1097"/>
    </row>
    <row r="26" spans="1:20" s="1066" customFormat="1" ht="10.5" customHeight="1">
      <c r="A26" s="2478" t="s">
        <v>26</v>
      </c>
      <c r="B26" s="2478"/>
      <c r="C26" s="2478"/>
      <c r="D26" s="1099"/>
      <c r="E26" s="1995">
        <f>SUM(E21:E25)</f>
        <v>311</v>
      </c>
      <c r="F26" s="1698">
        <f>SUM(F21:F25)</f>
        <v>342</v>
      </c>
      <c r="G26" s="1698">
        <f>SUM(G21:G25)</f>
        <v>343</v>
      </c>
      <c r="H26" s="1698">
        <f t="shared" ref="H26:M26" si="6">SUM(H21:H25)</f>
        <v>417</v>
      </c>
      <c r="I26" s="1698">
        <f t="shared" si="6"/>
        <v>254</v>
      </c>
      <c r="J26" s="1698">
        <f t="shared" si="6"/>
        <v>292</v>
      </c>
      <c r="K26" s="1698">
        <f t="shared" si="6"/>
        <v>344</v>
      </c>
      <c r="L26" s="1698">
        <f t="shared" si="6"/>
        <v>479</v>
      </c>
      <c r="M26" s="1698">
        <f t="shared" si="6"/>
        <v>304</v>
      </c>
      <c r="N26" s="1996"/>
      <c r="O26" s="1420"/>
      <c r="P26" s="2126"/>
      <c r="Q26" s="1997">
        <f>SUM(Q21:Q25)</f>
        <v>1413</v>
      </c>
      <c r="R26" s="643">
        <f t="shared" ref="R26:S26" si="7">SUM(R21:R25)</f>
        <v>1369</v>
      </c>
      <c r="S26" s="643">
        <f t="shared" si="7"/>
        <v>1394</v>
      </c>
      <c r="T26" s="650"/>
    </row>
    <row r="27" spans="1:20" s="1066" customFormat="1" ht="12" customHeight="1">
      <c r="A27" s="1092"/>
      <c r="B27" s="2476" t="s">
        <v>625</v>
      </c>
      <c r="C27" s="2476"/>
      <c r="D27" s="1100"/>
      <c r="E27" s="2127">
        <v>30</v>
      </c>
      <c r="F27" s="1522">
        <v>43</v>
      </c>
      <c r="G27" s="1522">
        <v>52</v>
      </c>
      <c r="H27" s="1522">
        <v>153</v>
      </c>
      <c r="I27" s="1420">
        <v>37</v>
      </c>
      <c r="J27" s="1420">
        <v>20</v>
      </c>
      <c r="K27" s="1420">
        <v>123</v>
      </c>
      <c r="L27" s="1420">
        <v>118</v>
      </c>
      <c r="M27" s="1420">
        <v>97</v>
      </c>
      <c r="N27" s="1996"/>
      <c r="O27" s="1420"/>
      <c r="P27" s="2131"/>
      <c r="Q27" s="2000">
        <f>SUM(E27:H27)</f>
        <v>278</v>
      </c>
      <c r="R27" s="644">
        <v>298</v>
      </c>
      <c r="S27" s="644">
        <v>474</v>
      </c>
      <c r="T27" s="650"/>
    </row>
    <row r="28" spans="1:20" s="1066" customFormat="1" ht="10.5" customHeight="1">
      <c r="A28" s="2478" t="s">
        <v>101</v>
      </c>
      <c r="B28" s="2478"/>
      <c r="C28" s="2478"/>
      <c r="D28" s="1099"/>
      <c r="E28" s="2001">
        <f>E26-E27</f>
        <v>281</v>
      </c>
      <c r="F28" s="1699">
        <f>F26-F27</f>
        <v>299</v>
      </c>
      <c r="G28" s="1699">
        <f>G26-G27</f>
        <v>291</v>
      </c>
      <c r="H28" s="1699">
        <f t="shared" ref="H28:M28" si="8">H26-H27</f>
        <v>264</v>
      </c>
      <c r="I28" s="1699">
        <f t="shared" si="8"/>
        <v>217</v>
      </c>
      <c r="J28" s="1699">
        <f t="shared" si="8"/>
        <v>272</v>
      </c>
      <c r="K28" s="1699">
        <f t="shared" si="8"/>
        <v>221</v>
      </c>
      <c r="L28" s="1699">
        <f t="shared" si="8"/>
        <v>361</v>
      </c>
      <c r="M28" s="1699">
        <f t="shared" si="8"/>
        <v>207</v>
      </c>
      <c r="N28" s="2002"/>
      <c r="O28" s="1420"/>
      <c r="P28" s="2132"/>
      <c r="Q28" s="2003">
        <f>Q26-Q27</f>
        <v>1135</v>
      </c>
      <c r="R28" s="651">
        <f t="shared" ref="R28:S28" si="9">R26-R27</f>
        <v>1071</v>
      </c>
      <c r="S28" s="651">
        <f t="shared" si="9"/>
        <v>920</v>
      </c>
      <c r="T28" s="1103"/>
    </row>
    <row r="29" spans="1:20" s="1066" customFormat="1" ht="10.5" customHeight="1">
      <c r="A29" s="1082"/>
      <c r="B29" s="1082"/>
      <c r="C29" s="1082"/>
      <c r="D29" s="1121"/>
      <c r="E29" s="1420"/>
      <c r="F29" s="1420"/>
      <c r="G29" s="1420"/>
      <c r="H29" s="1420"/>
      <c r="I29" s="1420"/>
      <c r="J29" s="1420"/>
      <c r="K29" s="1420"/>
      <c r="L29" s="1420"/>
      <c r="M29" s="1420"/>
      <c r="N29" s="1420"/>
      <c r="O29" s="1420"/>
      <c r="P29" s="1420"/>
      <c r="Q29" s="2000"/>
      <c r="R29" s="649"/>
      <c r="S29" s="649"/>
      <c r="T29" s="1122"/>
    </row>
    <row r="30" spans="1:20" s="1066" customFormat="1" ht="10.5" customHeight="1">
      <c r="A30" s="2317" t="s">
        <v>402</v>
      </c>
      <c r="B30" s="2317"/>
      <c r="C30" s="2317"/>
      <c r="D30" s="1123"/>
      <c r="E30" s="2146"/>
      <c r="F30" s="1524"/>
      <c r="G30" s="1524"/>
      <c r="H30" s="1524"/>
      <c r="I30" s="1524"/>
      <c r="J30" s="1524"/>
      <c r="K30" s="1524"/>
      <c r="L30" s="1524"/>
      <c r="M30" s="1524"/>
      <c r="N30" s="2147"/>
      <c r="O30" s="1420"/>
      <c r="P30" s="2148"/>
      <c r="Q30" s="1422"/>
      <c r="R30" s="1112"/>
      <c r="S30" s="1112"/>
      <c r="T30" s="1113"/>
    </row>
    <row r="31" spans="1:20" s="1066" customFormat="1" ht="10.5" customHeight="1">
      <c r="A31" s="1089"/>
      <c r="B31" s="2479" t="s">
        <v>403</v>
      </c>
      <c r="C31" s="2479"/>
      <c r="D31" s="1124"/>
      <c r="E31" s="1995">
        <f>E22</f>
        <v>137</v>
      </c>
      <c r="F31" s="1698">
        <f>F22</f>
        <v>153</v>
      </c>
      <c r="G31" s="1698">
        <f>G22</f>
        <v>145</v>
      </c>
      <c r="H31" s="1698">
        <f t="shared" ref="H31:M31" si="10">H22</f>
        <v>138</v>
      </c>
      <c r="I31" s="1698">
        <f t="shared" si="10"/>
        <v>128</v>
      </c>
      <c r="J31" s="1698">
        <f t="shared" si="10"/>
        <v>130</v>
      </c>
      <c r="K31" s="1698">
        <f t="shared" si="10"/>
        <v>121</v>
      </c>
      <c r="L31" s="1698">
        <f t="shared" si="10"/>
        <v>145</v>
      </c>
      <c r="M31" s="1698">
        <f t="shared" si="10"/>
        <v>108</v>
      </c>
      <c r="N31" s="1996"/>
      <c r="O31" s="1420"/>
      <c r="P31" s="2126"/>
      <c r="Q31" s="1997">
        <f>SUM(E31:H31)</f>
        <v>573</v>
      </c>
      <c r="R31" s="647">
        <f t="shared" ref="R31:S31" si="11">R22</f>
        <v>524</v>
      </c>
      <c r="S31" s="647">
        <f t="shared" si="11"/>
        <v>511</v>
      </c>
      <c r="T31" s="650"/>
    </row>
    <row r="32" spans="1:20" s="1066" customFormat="1" ht="12" customHeight="1">
      <c r="A32" s="1092"/>
      <c r="B32" s="2476" t="s">
        <v>628</v>
      </c>
      <c r="C32" s="2476"/>
      <c r="D32" s="1100"/>
      <c r="E32" s="1998">
        <v>64</v>
      </c>
      <c r="F32" s="1420">
        <v>66</v>
      </c>
      <c r="G32" s="1420">
        <v>79</v>
      </c>
      <c r="H32" s="1420">
        <v>101</v>
      </c>
      <c r="I32" s="1420">
        <v>59</v>
      </c>
      <c r="J32" s="1420">
        <v>74</v>
      </c>
      <c r="K32" s="1420">
        <v>59</v>
      </c>
      <c r="L32" s="1420">
        <v>60</v>
      </c>
      <c r="M32" s="1420">
        <v>53</v>
      </c>
      <c r="N32" s="1996"/>
      <c r="O32" s="1420"/>
      <c r="P32" s="2131"/>
      <c r="Q32" s="2000">
        <f>SUM(E32:H32)</f>
        <v>310</v>
      </c>
      <c r="R32" s="649">
        <v>252</v>
      </c>
      <c r="S32" s="649">
        <v>367</v>
      </c>
      <c r="T32" s="650"/>
    </row>
    <row r="33" spans="1:20" s="1066" customFormat="1" ht="10.5" customHeight="1">
      <c r="A33" s="1082"/>
      <c r="B33" s="1082"/>
      <c r="C33" s="1082"/>
      <c r="D33" s="1082"/>
      <c r="E33" s="2001">
        <f>SUM(E31:E32)</f>
        <v>201</v>
      </c>
      <c r="F33" s="1699">
        <f>SUM(F31:F32)</f>
        <v>219</v>
      </c>
      <c r="G33" s="1699">
        <f>SUM(G31:G32)</f>
        <v>224</v>
      </c>
      <c r="H33" s="1699">
        <f t="shared" ref="H33:M33" si="12">SUM(H31:H32)</f>
        <v>239</v>
      </c>
      <c r="I33" s="1699">
        <f t="shared" si="12"/>
        <v>187</v>
      </c>
      <c r="J33" s="1699">
        <f t="shared" si="12"/>
        <v>204</v>
      </c>
      <c r="K33" s="1699">
        <f t="shared" si="12"/>
        <v>180</v>
      </c>
      <c r="L33" s="1699">
        <f t="shared" si="12"/>
        <v>205</v>
      </c>
      <c r="M33" s="1699">
        <f t="shared" si="12"/>
        <v>161</v>
      </c>
      <c r="N33" s="2002"/>
      <c r="O33" s="1420"/>
      <c r="P33" s="2132"/>
      <c r="Q33" s="2003">
        <f>SUM(Q31:Q32)</f>
        <v>883</v>
      </c>
      <c r="R33" s="1102">
        <f t="shared" ref="R33:S33" si="13">SUM(R31:R32)</f>
        <v>776</v>
      </c>
      <c r="S33" s="1102">
        <f t="shared" si="13"/>
        <v>878</v>
      </c>
      <c r="T33" s="1103"/>
    </row>
    <row r="34" spans="1:20" s="1125" customFormat="1" ht="3.75" customHeight="1">
      <c r="A34" s="1126"/>
      <c r="B34" s="1126"/>
      <c r="C34" s="1127"/>
      <c r="D34" s="1127"/>
      <c r="E34" s="1128"/>
      <c r="F34" s="1128"/>
      <c r="G34" s="1129"/>
      <c r="H34" s="1129"/>
      <c r="I34" s="1129"/>
      <c r="J34" s="1129"/>
      <c r="K34" s="1129"/>
      <c r="L34" s="1129"/>
      <c r="M34" s="1129"/>
      <c r="N34" s="1130"/>
      <c r="O34" s="1131"/>
      <c r="P34" s="1131"/>
      <c r="Q34" s="1129"/>
      <c r="R34" s="1129"/>
      <c r="S34" s="1129"/>
      <c r="T34" s="1129"/>
    </row>
    <row r="35" spans="1:20" ht="36" customHeight="1">
      <c r="A35" s="1132">
        <v>1</v>
      </c>
      <c r="B35" s="2474" t="s">
        <v>404</v>
      </c>
      <c r="C35" s="2474"/>
      <c r="D35" s="2474"/>
      <c r="E35" s="2474"/>
      <c r="F35" s="2474"/>
      <c r="G35" s="2474"/>
      <c r="H35" s="2474"/>
      <c r="I35" s="2474"/>
      <c r="J35" s="2474"/>
      <c r="K35" s="2474"/>
      <c r="L35" s="2474"/>
      <c r="M35" s="2474"/>
      <c r="N35" s="2474"/>
      <c r="O35" s="2474"/>
      <c r="P35" s="2474"/>
      <c r="Q35" s="2474"/>
      <c r="R35" s="2474"/>
      <c r="S35" s="2474"/>
      <c r="T35" s="2474"/>
    </row>
    <row r="36" spans="1:20" ht="19.5" customHeight="1">
      <c r="A36" s="1132">
        <v>2</v>
      </c>
      <c r="B36" s="2475" t="s">
        <v>405</v>
      </c>
      <c r="C36" s="2475"/>
      <c r="D36" s="2475"/>
      <c r="E36" s="2475"/>
      <c r="F36" s="2475"/>
      <c r="G36" s="2475"/>
      <c r="H36" s="2475"/>
      <c r="I36" s="2475"/>
      <c r="J36" s="2475"/>
      <c r="K36" s="2475"/>
      <c r="L36" s="2475"/>
      <c r="M36" s="2475"/>
      <c r="N36" s="2475"/>
      <c r="O36" s="2475"/>
      <c r="P36" s="2475"/>
      <c r="Q36" s="2475"/>
      <c r="R36" s="2475"/>
      <c r="S36" s="2475"/>
      <c r="T36" s="2475"/>
    </row>
    <row r="37" spans="1:20" ht="9" customHeight="1">
      <c r="A37" s="1133">
        <v>3</v>
      </c>
      <c r="B37" s="2473" t="s">
        <v>406</v>
      </c>
      <c r="C37" s="2473"/>
      <c r="D37" s="2473"/>
      <c r="E37" s="2473"/>
      <c r="F37" s="2473"/>
      <c r="G37" s="2473"/>
      <c r="H37" s="2473"/>
      <c r="I37" s="2473"/>
      <c r="J37" s="2473"/>
      <c r="K37" s="2473"/>
      <c r="L37" s="2473"/>
      <c r="M37" s="2473"/>
      <c r="N37" s="2473"/>
      <c r="O37" s="2473"/>
      <c r="P37" s="2473"/>
      <c r="Q37" s="2473"/>
      <c r="R37" s="2473"/>
      <c r="S37" s="2473"/>
      <c r="T37" s="2473"/>
    </row>
    <row r="38" spans="1:20" ht="9" customHeight="1">
      <c r="A38" s="1133">
        <v>4</v>
      </c>
      <c r="B38" s="2477" t="s">
        <v>899</v>
      </c>
      <c r="C38" s="2477"/>
      <c r="D38" s="2477"/>
      <c r="E38" s="2477"/>
      <c r="F38" s="2477"/>
      <c r="G38" s="2477"/>
      <c r="H38" s="2477"/>
      <c r="I38" s="2477"/>
      <c r="J38" s="2477"/>
      <c r="K38" s="2477"/>
      <c r="L38" s="2477"/>
      <c r="M38" s="2477"/>
      <c r="N38" s="2477"/>
      <c r="O38" s="2477"/>
      <c r="P38" s="2477"/>
      <c r="Q38" s="2477"/>
      <c r="R38" s="2477"/>
      <c r="S38" s="2477"/>
      <c r="T38" s="2477"/>
    </row>
    <row r="39" spans="1:20" ht="9" customHeight="1">
      <c r="A39" s="1133">
        <v>5</v>
      </c>
      <c r="B39" s="2473" t="s">
        <v>407</v>
      </c>
      <c r="C39" s="2473"/>
      <c r="D39" s="2473"/>
      <c r="E39" s="2473"/>
      <c r="F39" s="2473"/>
      <c r="G39" s="2473"/>
      <c r="H39" s="2473"/>
      <c r="I39" s="2473"/>
      <c r="J39" s="2473"/>
      <c r="K39" s="2473"/>
      <c r="L39" s="2473"/>
      <c r="M39" s="2473"/>
      <c r="N39" s="2473"/>
      <c r="O39" s="2473"/>
      <c r="P39" s="2473"/>
      <c r="Q39" s="2473"/>
      <c r="R39" s="2473"/>
      <c r="S39" s="2473"/>
      <c r="T39" s="2473"/>
    </row>
    <row r="40" spans="1:20" ht="9" customHeight="1">
      <c r="A40" s="1133">
        <v>6</v>
      </c>
      <c r="B40" s="2473" t="s">
        <v>408</v>
      </c>
      <c r="C40" s="2473"/>
      <c r="D40" s="2473"/>
      <c r="E40" s="2473"/>
      <c r="F40" s="2473"/>
      <c r="G40" s="2473"/>
      <c r="H40" s="2473"/>
      <c r="I40" s="2473"/>
      <c r="J40" s="2473"/>
      <c r="K40" s="2473"/>
      <c r="L40" s="2473"/>
      <c r="M40" s="2473"/>
      <c r="N40" s="2473"/>
      <c r="O40" s="2473"/>
      <c r="P40" s="2473"/>
      <c r="Q40" s="2473"/>
      <c r="R40" s="2473"/>
      <c r="S40" s="2473"/>
      <c r="T40" s="2473"/>
    </row>
  </sheetData>
  <mergeCells count="34">
    <mergeCell ref="B22:C22"/>
    <mergeCell ref="B23:C23"/>
    <mergeCell ref="B27:C27"/>
    <mergeCell ref="B31:C31"/>
    <mergeCell ref="A1:T1"/>
    <mergeCell ref="A11:C11"/>
    <mergeCell ref="A13:C13"/>
    <mergeCell ref="A30:C30"/>
    <mergeCell ref="A4:C4"/>
    <mergeCell ref="A2:C2"/>
    <mergeCell ref="A6:C6"/>
    <mergeCell ref="A3:C3"/>
    <mergeCell ref="A9:C9"/>
    <mergeCell ref="A12:C12"/>
    <mergeCell ref="A16:C16"/>
    <mergeCell ref="F3:M3"/>
    <mergeCell ref="B7:C7"/>
    <mergeCell ref="B8:C8"/>
    <mergeCell ref="B10:C10"/>
    <mergeCell ref="B14:C14"/>
    <mergeCell ref="B21:C21"/>
    <mergeCell ref="B17:C17"/>
    <mergeCell ref="A20:C20"/>
    <mergeCell ref="B24:C24"/>
    <mergeCell ref="B25:C25"/>
    <mergeCell ref="B37:T37"/>
    <mergeCell ref="B38:T38"/>
    <mergeCell ref="A28:C28"/>
    <mergeCell ref="A26:C26"/>
    <mergeCell ref="B39:T39"/>
    <mergeCell ref="B40:T40"/>
    <mergeCell ref="B35:T35"/>
    <mergeCell ref="B36:T36"/>
    <mergeCell ref="B32:C32"/>
  </mergeCells>
  <printOptions horizontalCentered="1"/>
  <pageMargins left="0.23622047244094491" right="0.23622047244094491" top="0.27559055118110237" bottom="0.23622047244094491" header="0.15748031496062992" footer="0.11811023622047245"/>
  <pageSetup scale="85" orientation="landscape" r:id="rId1"/>
  <colBreaks count="1" manualBreakCount="1">
    <brk id="20"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3"/>
  <sheetViews>
    <sheetView zoomScaleNormal="100" workbookViewId="0">
      <selection activeCell="A9" sqref="A9:H9"/>
    </sheetView>
  </sheetViews>
  <sheetFormatPr defaultColWidth="9.140625" defaultRowHeight="12.75"/>
  <cols>
    <col min="1" max="1" width="2.5703125" style="520" customWidth="1"/>
    <col min="2" max="2" width="2.140625" style="520" customWidth="1"/>
    <col min="3" max="3" width="53.28515625" style="520" customWidth="1"/>
    <col min="4" max="4" width="10" style="520" customWidth="1"/>
    <col min="5" max="5" width="10" style="521" customWidth="1"/>
    <col min="6" max="12" width="10" style="522" customWidth="1"/>
    <col min="13" max="13" width="1.28515625" style="522" customWidth="1"/>
    <col min="14" max="14" width="9.140625" style="522" customWidth="1"/>
    <col min="15" max="15" width="9.140625" style="523" customWidth="1"/>
    <col min="16" max="16" width="9.140625" style="524" customWidth="1"/>
    <col min="17" max="17" width="9.140625" style="520" customWidth="1"/>
    <col min="18" max="16384" width="9.140625" style="520"/>
  </cols>
  <sheetData>
    <row r="1" spans="1:13" ht="16.5" customHeight="1">
      <c r="A1" s="2372" t="s">
        <v>130</v>
      </c>
      <c r="B1" s="2372"/>
      <c r="C1" s="2372"/>
      <c r="D1" s="2372"/>
      <c r="E1" s="2372"/>
      <c r="F1" s="2372"/>
      <c r="G1" s="2372"/>
      <c r="H1" s="2372"/>
      <c r="I1" s="2372"/>
      <c r="J1" s="2372"/>
      <c r="K1" s="2372"/>
      <c r="L1" s="2372"/>
      <c r="M1" s="2372"/>
    </row>
    <row r="2" spans="1:13" s="501" customFormat="1" ht="6" customHeight="1">
      <c r="A2" s="2496"/>
      <c r="B2" s="2496"/>
      <c r="C2" s="2496"/>
      <c r="D2" s="2496"/>
      <c r="E2" s="2496"/>
      <c r="F2" s="2496"/>
      <c r="G2" s="2496"/>
      <c r="H2" s="2496"/>
      <c r="I2" s="2496"/>
      <c r="J2" s="2496"/>
      <c r="K2" s="2496"/>
      <c r="L2" s="2496"/>
      <c r="M2" s="2496"/>
    </row>
    <row r="3" spans="1:13" ht="10.5" customHeight="1">
      <c r="A3" s="2495" t="s">
        <v>505</v>
      </c>
      <c r="B3" s="2495"/>
      <c r="C3" s="2495"/>
      <c r="D3" s="1750" t="s">
        <v>835</v>
      </c>
      <c r="E3" s="503" t="s">
        <v>799</v>
      </c>
      <c r="F3" s="503" t="s">
        <v>706</v>
      </c>
      <c r="G3" s="503" t="s">
        <v>236</v>
      </c>
      <c r="H3" s="503" t="s">
        <v>506</v>
      </c>
      <c r="I3" s="503" t="s">
        <v>507</v>
      </c>
      <c r="J3" s="503" t="s">
        <v>508</v>
      </c>
      <c r="K3" s="503" t="s">
        <v>509</v>
      </c>
      <c r="L3" s="503" t="s">
        <v>510</v>
      </c>
      <c r="M3" s="504"/>
    </row>
    <row r="4" spans="1:13" ht="9" customHeight="1">
      <c r="A4" s="505"/>
      <c r="B4" s="505"/>
      <c r="C4" s="505"/>
      <c r="D4" s="1751"/>
      <c r="E4" s="173"/>
      <c r="F4" s="173"/>
      <c r="G4" s="173"/>
      <c r="H4" s="173"/>
      <c r="I4" s="173"/>
      <c r="J4" s="173"/>
      <c r="K4" s="173"/>
      <c r="L4" s="173"/>
      <c r="M4" s="507"/>
    </row>
    <row r="5" spans="1:13" ht="9" customHeight="1">
      <c r="A5" s="2489" t="s">
        <v>131</v>
      </c>
      <c r="B5" s="2489"/>
      <c r="C5" s="2489"/>
      <c r="D5" s="2159"/>
      <c r="E5" s="2160"/>
      <c r="F5" s="2160"/>
      <c r="G5" s="2160"/>
      <c r="H5" s="2160"/>
      <c r="I5" s="2160"/>
      <c r="J5" s="2160"/>
      <c r="K5" s="2160"/>
      <c r="L5" s="2160"/>
      <c r="M5" s="2161"/>
    </row>
    <row r="6" spans="1:13" ht="9" customHeight="1">
      <c r="A6" s="2493" t="s">
        <v>132</v>
      </c>
      <c r="B6" s="2493"/>
      <c r="C6" s="2493"/>
      <c r="D6" s="1986">
        <v>4380</v>
      </c>
      <c r="E6" s="1393">
        <v>3663</v>
      </c>
      <c r="F6" s="1393">
        <v>5112</v>
      </c>
      <c r="G6" s="1393">
        <v>3301</v>
      </c>
      <c r="H6" s="1393">
        <v>3440</v>
      </c>
      <c r="I6" s="1393">
        <v>4207</v>
      </c>
      <c r="J6" s="1393">
        <v>3615</v>
      </c>
      <c r="K6" s="1393">
        <v>3185</v>
      </c>
      <c r="L6" s="1393">
        <v>3500</v>
      </c>
      <c r="M6" s="2162"/>
    </row>
    <row r="7" spans="1:13" ht="9" customHeight="1">
      <c r="A7" s="2487" t="s">
        <v>133</v>
      </c>
      <c r="B7" s="2487"/>
      <c r="C7" s="2487"/>
      <c r="D7" s="1985">
        <v>13311</v>
      </c>
      <c r="E7" s="1395">
        <v>14138</v>
      </c>
      <c r="F7" s="1395">
        <v>11923</v>
      </c>
      <c r="G7" s="1395">
        <v>11939</v>
      </c>
      <c r="H7" s="1395">
        <v>10712</v>
      </c>
      <c r="I7" s="1395">
        <v>15710</v>
      </c>
      <c r="J7" s="1395">
        <v>10788</v>
      </c>
      <c r="K7" s="1395">
        <v>12204</v>
      </c>
      <c r="L7" s="1395">
        <v>10665</v>
      </c>
      <c r="M7" s="2163"/>
    </row>
    <row r="8" spans="1:13" ht="11.1" customHeight="1">
      <c r="A8" s="2491" t="s">
        <v>770</v>
      </c>
      <c r="B8" s="2491"/>
      <c r="C8" s="2491"/>
      <c r="D8" s="1986"/>
      <c r="E8" s="1393"/>
      <c r="F8" s="1393"/>
      <c r="G8" s="1393"/>
      <c r="H8" s="1393"/>
      <c r="I8" s="1393"/>
      <c r="J8" s="1393"/>
      <c r="K8" s="1393"/>
      <c r="L8" s="1393"/>
      <c r="M8" s="2164"/>
    </row>
    <row r="9" spans="1:13" ht="9" customHeight="1">
      <c r="A9" s="1491"/>
      <c r="B9" s="2453" t="s">
        <v>693</v>
      </c>
      <c r="C9" s="2453"/>
      <c r="D9" s="1983" t="s">
        <v>222</v>
      </c>
      <c r="E9" s="1394" t="s">
        <v>222</v>
      </c>
      <c r="F9" s="1394" t="s">
        <v>222</v>
      </c>
      <c r="G9" s="1394" t="s">
        <v>222</v>
      </c>
      <c r="H9" s="1394">
        <v>39688</v>
      </c>
      <c r="I9" s="1394">
        <v>37290</v>
      </c>
      <c r="J9" s="1394">
        <v>35260</v>
      </c>
      <c r="K9" s="1394">
        <v>33047</v>
      </c>
      <c r="L9" s="1394">
        <v>36879</v>
      </c>
      <c r="M9" s="2164"/>
    </row>
    <row r="10" spans="1:13" ht="9" customHeight="1">
      <c r="A10" s="1624"/>
      <c r="B10" s="2453" t="s">
        <v>816</v>
      </c>
      <c r="C10" s="2453"/>
      <c r="D10" s="1985">
        <v>35648</v>
      </c>
      <c r="E10" s="1395">
        <v>40119</v>
      </c>
      <c r="F10" s="1395">
        <v>38297</v>
      </c>
      <c r="G10" s="1395">
        <v>34808</v>
      </c>
      <c r="H10" s="1395" t="s">
        <v>222</v>
      </c>
      <c r="I10" s="1395" t="s">
        <v>222</v>
      </c>
      <c r="J10" s="1395" t="s">
        <v>222</v>
      </c>
      <c r="K10" s="1395" t="s">
        <v>222</v>
      </c>
      <c r="L10" s="1395" t="s">
        <v>222</v>
      </c>
      <c r="M10" s="2164"/>
    </row>
    <row r="11" spans="1:13" ht="9" customHeight="1">
      <c r="A11" s="1624"/>
      <c r="B11" s="2453" t="s">
        <v>694</v>
      </c>
      <c r="C11" s="2453"/>
      <c r="D11" s="1985" t="s">
        <v>222</v>
      </c>
      <c r="E11" s="1395" t="s">
        <v>222</v>
      </c>
      <c r="F11" s="1395" t="s">
        <v>222</v>
      </c>
      <c r="G11" s="1395" t="s">
        <v>222</v>
      </c>
      <c r="H11" s="1395">
        <v>469</v>
      </c>
      <c r="I11" s="1395">
        <v>482</v>
      </c>
      <c r="J11" s="1395">
        <v>378</v>
      </c>
      <c r="K11" s="1395">
        <v>397</v>
      </c>
      <c r="L11" s="1395">
        <v>374</v>
      </c>
      <c r="M11" s="2164"/>
    </row>
    <row r="12" spans="1:13" ht="9" customHeight="1">
      <c r="A12" s="1624"/>
      <c r="B12" s="2453" t="s">
        <v>817</v>
      </c>
      <c r="C12" s="2453"/>
      <c r="D12" s="1985">
        <v>562</v>
      </c>
      <c r="E12" s="1395">
        <v>534</v>
      </c>
      <c r="F12" s="1395">
        <v>545</v>
      </c>
      <c r="G12" s="1395">
        <v>450</v>
      </c>
      <c r="H12" s="1395" t="s">
        <v>222</v>
      </c>
      <c r="I12" s="1395" t="s">
        <v>222</v>
      </c>
      <c r="J12" s="1395" t="s">
        <v>222</v>
      </c>
      <c r="K12" s="1395" t="s">
        <v>222</v>
      </c>
      <c r="L12" s="1395" t="s">
        <v>222</v>
      </c>
      <c r="M12" s="2164"/>
    </row>
    <row r="13" spans="1:13" ht="9" customHeight="1">
      <c r="A13" s="1624"/>
      <c r="B13" s="2453" t="s">
        <v>819</v>
      </c>
      <c r="C13" s="2453"/>
      <c r="D13" s="1985" t="s">
        <v>222</v>
      </c>
      <c r="E13" s="1395" t="s">
        <v>222</v>
      </c>
      <c r="F13" s="1395" t="s">
        <v>222</v>
      </c>
      <c r="G13" s="1395" t="s">
        <v>222</v>
      </c>
      <c r="H13" s="1395">
        <v>2435</v>
      </c>
      <c r="I13" s="1395">
        <v>2392</v>
      </c>
      <c r="J13" s="1395">
        <v>0</v>
      </c>
      <c r="K13" s="1395">
        <v>0</v>
      </c>
      <c r="L13" s="1395">
        <v>0</v>
      </c>
      <c r="M13" s="2164"/>
    </row>
    <row r="14" spans="1:13" ht="9" customHeight="1">
      <c r="A14" s="1624"/>
      <c r="B14" s="2453" t="s">
        <v>820</v>
      </c>
      <c r="C14" s="2453"/>
      <c r="D14" s="1985">
        <v>12876</v>
      </c>
      <c r="E14" s="1395">
        <v>11183</v>
      </c>
      <c r="F14" s="1395">
        <v>10994</v>
      </c>
      <c r="G14" s="1395">
        <v>8745</v>
      </c>
      <c r="H14" s="1395" t="s">
        <v>222</v>
      </c>
      <c r="I14" s="1395" t="s">
        <v>222</v>
      </c>
      <c r="J14" s="1395" t="s">
        <v>222</v>
      </c>
      <c r="K14" s="1395" t="s">
        <v>222</v>
      </c>
      <c r="L14" s="1395" t="s">
        <v>222</v>
      </c>
      <c r="M14" s="2164"/>
    </row>
    <row r="15" spans="1:13" ht="9" customHeight="1">
      <c r="A15" s="2165"/>
      <c r="B15" s="2453" t="s">
        <v>821</v>
      </c>
      <c r="C15" s="2453"/>
      <c r="D15" s="1986" t="s">
        <v>222</v>
      </c>
      <c r="E15" s="1393" t="s">
        <v>222</v>
      </c>
      <c r="F15" s="1393" t="s">
        <v>222</v>
      </c>
      <c r="G15" s="1393" t="s">
        <v>222</v>
      </c>
      <c r="H15" s="1393">
        <v>50827</v>
      </c>
      <c r="I15" s="1393">
        <v>48216</v>
      </c>
      <c r="J15" s="1393">
        <v>60431</v>
      </c>
      <c r="K15" s="1393">
        <v>56080</v>
      </c>
      <c r="L15" s="1393">
        <v>50170</v>
      </c>
      <c r="M15" s="2164"/>
    </row>
    <row r="16" spans="1:13" ht="9" customHeight="1">
      <c r="A16" s="1624"/>
      <c r="B16" s="2453" t="s">
        <v>818</v>
      </c>
      <c r="C16" s="2453"/>
      <c r="D16" s="1985">
        <v>52578</v>
      </c>
      <c r="E16" s="1395">
        <v>50792</v>
      </c>
      <c r="F16" s="1395">
        <v>52483</v>
      </c>
      <c r="G16" s="1395">
        <v>51281</v>
      </c>
      <c r="H16" s="1395" t="s">
        <v>222</v>
      </c>
      <c r="I16" s="1395" t="s">
        <v>222</v>
      </c>
      <c r="J16" s="1395" t="s">
        <v>222</v>
      </c>
      <c r="K16" s="1395" t="s">
        <v>222</v>
      </c>
      <c r="L16" s="1395" t="s">
        <v>222</v>
      </c>
      <c r="M16" s="2164"/>
    </row>
    <row r="17" spans="1:13" ht="9" customHeight="1">
      <c r="A17" s="2487" t="s">
        <v>74</v>
      </c>
      <c r="B17" s="2487"/>
      <c r="C17" s="2487"/>
      <c r="D17" s="1985">
        <v>5488</v>
      </c>
      <c r="E17" s="1395">
        <v>5083</v>
      </c>
      <c r="F17" s="1395">
        <v>6340</v>
      </c>
      <c r="G17" s="1395">
        <v>6989</v>
      </c>
      <c r="H17" s="1395">
        <v>5035</v>
      </c>
      <c r="I17" s="1395">
        <v>5866</v>
      </c>
      <c r="J17" s="1395">
        <v>6694</v>
      </c>
      <c r="K17" s="1395">
        <v>5567</v>
      </c>
      <c r="L17" s="1395">
        <v>5433</v>
      </c>
      <c r="M17" s="2164"/>
    </row>
    <row r="18" spans="1:13" ht="9" customHeight="1">
      <c r="A18" s="2487" t="s">
        <v>393</v>
      </c>
      <c r="B18" s="2487"/>
      <c r="C18" s="2487"/>
      <c r="D18" s="1985">
        <v>43450</v>
      </c>
      <c r="E18" s="1395">
        <v>44513</v>
      </c>
      <c r="F18" s="1395">
        <v>43541</v>
      </c>
      <c r="G18" s="1395">
        <v>48271</v>
      </c>
      <c r="H18" s="1395">
        <v>40383</v>
      </c>
      <c r="I18" s="1395">
        <v>39206</v>
      </c>
      <c r="J18" s="1395">
        <v>37148</v>
      </c>
      <c r="K18" s="1395">
        <v>38989</v>
      </c>
      <c r="L18" s="1395">
        <v>28377</v>
      </c>
      <c r="M18" s="2163"/>
    </row>
    <row r="19" spans="1:13" ht="9" customHeight="1">
      <c r="A19" s="2491" t="s">
        <v>134</v>
      </c>
      <c r="B19" s="2491"/>
      <c r="C19" s="2491"/>
      <c r="D19" s="1986"/>
      <c r="E19" s="1393"/>
      <c r="F19" s="1393"/>
      <c r="G19" s="1393"/>
      <c r="H19" s="1393"/>
      <c r="I19" s="1393"/>
      <c r="J19" s="1393"/>
      <c r="K19" s="1393"/>
      <c r="L19" s="1393"/>
      <c r="M19" s="2164"/>
    </row>
    <row r="20" spans="1:13" ht="9" customHeight="1">
      <c r="A20" s="1491"/>
      <c r="B20" s="2453" t="s">
        <v>392</v>
      </c>
      <c r="C20" s="2453"/>
      <c r="D20" s="1986">
        <v>207749</v>
      </c>
      <c r="E20" s="1393">
        <v>208454</v>
      </c>
      <c r="F20" s="1393">
        <v>208427</v>
      </c>
      <c r="G20" s="1393">
        <v>207989</v>
      </c>
      <c r="H20" s="1393">
        <v>207271</v>
      </c>
      <c r="I20" s="1393">
        <v>203387</v>
      </c>
      <c r="J20" s="1393">
        <v>196580</v>
      </c>
      <c r="K20" s="1393">
        <v>191888</v>
      </c>
      <c r="L20" s="1393">
        <v>187298</v>
      </c>
      <c r="M20" s="2164"/>
    </row>
    <row r="21" spans="1:13" ht="9" customHeight="1">
      <c r="A21" s="1624"/>
      <c r="B21" s="2453" t="s">
        <v>391</v>
      </c>
      <c r="C21" s="2453"/>
      <c r="D21" s="1985">
        <v>43058</v>
      </c>
      <c r="E21" s="1395">
        <v>42509</v>
      </c>
      <c r="F21" s="1395">
        <v>42031</v>
      </c>
      <c r="G21" s="1395">
        <v>41132</v>
      </c>
      <c r="H21" s="1395">
        <v>40937</v>
      </c>
      <c r="I21" s="1395">
        <v>40470</v>
      </c>
      <c r="J21" s="1395">
        <v>39163</v>
      </c>
      <c r="K21" s="1395">
        <v>38221</v>
      </c>
      <c r="L21" s="1395">
        <v>38041</v>
      </c>
      <c r="M21" s="2164"/>
    </row>
    <row r="22" spans="1:13" ht="9" customHeight="1">
      <c r="A22" s="1624"/>
      <c r="B22" s="2453" t="s">
        <v>535</v>
      </c>
      <c r="C22" s="2453"/>
      <c r="D22" s="1985">
        <v>12673</v>
      </c>
      <c r="E22" s="1395">
        <v>12557</v>
      </c>
      <c r="F22" s="1395">
        <v>12614</v>
      </c>
      <c r="G22" s="1395">
        <v>12314</v>
      </c>
      <c r="H22" s="1395">
        <v>12378</v>
      </c>
      <c r="I22" s="1395">
        <v>12438</v>
      </c>
      <c r="J22" s="1395">
        <v>12232</v>
      </c>
      <c r="K22" s="1395">
        <v>12180</v>
      </c>
      <c r="L22" s="1395">
        <v>12332</v>
      </c>
      <c r="M22" s="2164"/>
    </row>
    <row r="23" spans="1:13" ht="9" customHeight="1">
      <c r="A23" s="1624"/>
      <c r="B23" s="2453" t="s">
        <v>95</v>
      </c>
      <c r="C23" s="2453"/>
      <c r="D23" s="1985">
        <v>109555</v>
      </c>
      <c r="E23" s="1395">
        <v>104914</v>
      </c>
      <c r="F23" s="1395">
        <v>103629</v>
      </c>
      <c r="G23" s="1395">
        <v>97198</v>
      </c>
      <c r="H23" s="1395">
        <v>97766</v>
      </c>
      <c r="I23" s="1395">
        <v>94913</v>
      </c>
      <c r="J23" s="1395">
        <v>75593</v>
      </c>
      <c r="K23" s="1395">
        <v>73274</v>
      </c>
      <c r="L23" s="1395">
        <v>71437</v>
      </c>
      <c r="M23" s="2164"/>
    </row>
    <row r="24" spans="1:13" ht="9" customHeight="1">
      <c r="A24" s="1624"/>
      <c r="B24" s="2453" t="s">
        <v>822</v>
      </c>
      <c r="C24" s="2453"/>
      <c r="D24" s="1985">
        <v>-1639</v>
      </c>
      <c r="E24" s="1395">
        <v>-1641</v>
      </c>
      <c r="F24" s="1395">
        <v>-1619</v>
      </c>
      <c r="G24" s="1395">
        <v>-1626</v>
      </c>
      <c r="H24" s="1395">
        <v>-1618</v>
      </c>
      <c r="I24" s="1395">
        <v>-1598</v>
      </c>
      <c r="J24" s="1395">
        <v>-1639</v>
      </c>
      <c r="K24" s="1395">
        <v>-1640</v>
      </c>
      <c r="L24" s="1395">
        <v>-1691</v>
      </c>
      <c r="M24" s="2164"/>
    </row>
    <row r="25" spans="1:13" ht="9" customHeight="1">
      <c r="A25" s="2491" t="s">
        <v>526</v>
      </c>
      <c r="B25" s="2491"/>
      <c r="C25" s="2491"/>
      <c r="D25" s="1986"/>
      <c r="E25" s="1393"/>
      <c r="F25" s="1393"/>
      <c r="G25" s="1393"/>
      <c r="H25" s="1393"/>
      <c r="I25" s="1393"/>
      <c r="J25" s="1393"/>
      <c r="K25" s="1393"/>
      <c r="L25" s="1393"/>
      <c r="M25" s="2164"/>
    </row>
    <row r="26" spans="1:13" ht="9" customHeight="1">
      <c r="A26" s="2165"/>
      <c r="B26" s="2453" t="s">
        <v>97</v>
      </c>
      <c r="C26" s="2453"/>
      <c r="D26" s="1986">
        <v>21431</v>
      </c>
      <c r="E26" s="1393">
        <v>22003</v>
      </c>
      <c r="F26" s="1393">
        <v>23939</v>
      </c>
      <c r="G26" s="1393">
        <v>29304</v>
      </c>
      <c r="H26" s="1393">
        <v>24342</v>
      </c>
      <c r="I26" s="1393">
        <v>26370</v>
      </c>
      <c r="J26" s="1393">
        <v>25612</v>
      </c>
      <c r="K26" s="1393">
        <v>23897</v>
      </c>
      <c r="L26" s="1393">
        <v>27762</v>
      </c>
      <c r="M26" s="2164"/>
    </row>
    <row r="27" spans="1:13" ht="9" customHeight="1">
      <c r="A27" s="1624"/>
      <c r="B27" s="2486" t="s">
        <v>823</v>
      </c>
      <c r="C27" s="2486"/>
      <c r="D27" s="1985">
        <v>10265</v>
      </c>
      <c r="E27" s="1395">
        <v>10517</v>
      </c>
      <c r="F27" s="1395">
        <v>9134</v>
      </c>
      <c r="G27" s="1395">
        <v>9672</v>
      </c>
      <c r="H27" s="1395">
        <v>8824</v>
      </c>
      <c r="I27" s="1395">
        <v>9383</v>
      </c>
      <c r="J27" s="1395">
        <v>8823</v>
      </c>
      <c r="K27" s="1395">
        <v>8171</v>
      </c>
      <c r="L27" s="1395">
        <v>12364</v>
      </c>
      <c r="M27" s="2164"/>
    </row>
    <row r="28" spans="1:13" ht="9" customHeight="1">
      <c r="A28" s="1624"/>
      <c r="B28" s="2486" t="s">
        <v>135</v>
      </c>
      <c r="C28" s="2486"/>
      <c r="D28" s="1985">
        <v>1795</v>
      </c>
      <c r="E28" s="1395">
        <v>1733</v>
      </c>
      <c r="F28" s="1395">
        <v>1746</v>
      </c>
      <c r="G28" s="1395">
        <v>1735</v>
      </c>
      <c r="H28" s="1395">
        <v>1783</v>
      </c>
      <c r="I28" s="1395">
        <v>1762</v>
      </c>
      <c r="J28" s="1395">
        <v>1796</v>
      </c>
      <c r="K28" s="1395">
        <v>1752</v>
      </c>
      <c r="L28" s="1395">
        <v>1898</v>
      </c>
      <c r="M28" s="2164"/>
    </row>
    <row r="29" spans="1:13" ht="9" customHeight="1">
      <c r="A29" s="1624"/>
      <c r="B29" s="2486" t="s">
        <v>136</v>
      </c>
      <c r="C29" s="2486"/>
      <c r="D29" s="1985">
        <v>5564</v>
      </c>
      <c r="E29" s="1395">
        <v>5510</v>
      </c>
      <c r="F29" s="1395">
        <v>5452</v>
      </c>
      <c r="G29" s="1395">
        <v>5267</v>
      </c>
      <c r="H29" s="1395">
        <v>5367</v>
      </c>
      <c r="I29" s="1395">
        <v>5101</v>
      </c>
      <c r="J29" s="1395">
        <v>1549</v>
      </c>
      <c r="K29" s="1395">
        <v>1523</v>
      </c>
      <c r="L29" s="1395">
        <v>1539</v>
      </c>
      <c r="M29" s="2164"/>
    </row>
    <row r="30" spans="1:13" ht="9" customHeight="1">
      <c r="A30" s="1624"/>
      <c r="B30" s="2486" t="s">
        <v>137</v>
      </c>
      <c r="C30" s="2486"/>
      <c r="D30" s="1985">
        <v>1945</v>
      </c>
      <c r="E30" s="1395">
        <v>1921</v>
      </c>
      <c r="F30" s="1395">
        <v>1923</v>
      </c>
      <c r="G30" s="1395">
        <v>1920</v>
      </c>
      <c r="H30" s="1395">
        <v>1978</v>
      </c>
      <c r="I30" s="1395">
        <v>1822</v>
      </c>
      <c r="J30" s="1395">
        <v>1454</v>
      </c>
      <c r="K30" s="1395">
        <v>1428</v>
      </c>
      <c r="L30" s="1395">
        <v>1410</v>
      </c>
      <c r="M30" s="2164"/>
    </row>
    <row r="31" spans="1:13" ht="18" customHeight="1">
      <c r="A31" s="1624"/>
      <c r="B31" s="2488" t="s">
        <v>629</v>
      </c>
      <c r="C31" s="2486"/>
      <c r="D31" s="1985">
        <v>526</v>
      </c>
      <c r="E31" s="1395">
        <v>499</v>
      </c>
      <c r="F31" s="1395">
        <v>523</v>
      </c>
      <c r="G31" s="1395">
        <v>555</v>
      </c>
      <c r="H31" s="1395">
        <v>715</v>
      </c>
      <c r="I31" s="1395">
        <v>740</v>
      </c>
      <c r="J31" s="1395">
        <v>735</v>
      </c>
      <c r="K31" s="1395">
        <v>710</v>
      </c>
      <c r="L31" s="1395">
        <v>766</v>
      </c>
      <c r="M31" s="2164"/>
    </row>
    <row r="32" spans="1:13" ht="9" customHeight="1">
      <c r="A32" s="1624"/>
      <c r="B32" s="2486" t="s">
        <v>138</v>
      </c>
      <c r="C32" s="2486"/>
      <c r="D32" s="1985">
        <v>601</v>
      </c>
      <c r="E32" s="1395">
        <v>535</v>
      </c>
      <c r="F32" s="1395">
        <v>605</v>
      </c>
      <c r="G32" s="1395">
        <v>607</v>
      </c>
      <c r="H32" s="1395">
        <v>727</v>
      </c>
      <c r="I32" s="1395">
        <v>712</v>
      </c>
      <c r="J32" s="1395">
        <v>703</v>
      </c>
      <c r="K32" s="1395">
        <v>639</v>
      </c>
      <c r="L32" s="1395">
        <v>771</v>
      </c>
      <c r="M32" s="2164"/>
    </row>
    <row r="33" spans="1:13" ht="9" customHeight="1">
      <c r="A33" s="2166"/>
      <c r="B33" s="2486" t="s">
        <v>25</v>
      </c>
      <c r="C33" s="2486"/>
      <c r="D33" s="1986">
        <v>15283</v>
      </c>
      <c r="E33" s="1393">
        <v>15489</v>
      </c>
      <c r="F33" s="1393">
        <v>12898</v>
      </c>
      <c r="G33" s="1393">
        <v>15076</v>
      </c>
      <c r="H33" s="1393">
        <v>11805</v>
      </c>
      <c r="I33" s="1393">
        <v>12043</v>
      </c>
      <c r="J33" s="1393">
        <v>11676</v>
      </c>
      <c r="K33" s="1393">
        <v>11782</v>
      </c>
      <c r="L33" s="1393">
        <v>12032</v>
      </c>
      <c r="M33" s="2164"/>
    </row>
    <row r="34" spans="1:13" ht="10.5" customHeight="1">
      <c r="A34" s="2487" t="s">
        <v>37</v>
      </c>
      <c r="B34" s="2487"/>
      <c r="C34" s="2487"/>
      <c r="D34" s="1990">
        <f>SUM(D6:D33)</f>
        <v>597099</v>
      </c>
      <c r="E34" s="1392">
        <f>SUM(E6:E33)</f>
        <v>595025</v>
      </c>
      <c r="F34" s="1392">
        <f>SUM(F6:F33)</f>
        <v>590537</v>
      </c>
      <c r="G34" s="1392">
        <f t="shared" ref="G34:L34" si="0">SUM(G6:G33)</f>
        <v>586927</v>
      </c>
      <c r="H34" s="1392">
        <f t="shared" si="0"/>
        <v>565264</v>
      </c>
      <c r="I34" s="1392">
        <f t="shared" si="0"/>
        <v>560912</v>
      </c>
      <c r="J34" s="1392">
        <f t="shared" si="0"/>
        <v>528591</v>
      </c>
      <c r="K34" s="1392">
        <f t="shared" si="0"/>
        <v>513294</v>
      </c>
      <c r="L34" s="1392">
        <f t="shared" si="0"/>
        <v>501357</v>
      </c>
      <c r="M34" s="2167"/>
    </row>
    <row r="35" spans="1:13" s="501" customFormat="1" ht="9" customHeight="1">
      <c r="A35" s="2490"/>
      <c r="B35" s="2490"/>
      <c r="C35" s="2490"/>
      <c r="D35" s="2490"/>
      <c r="E35" s="2490"/>
      <c r="F35" s="2490"/>
      <c r="G35" s="2490"/>
      <c r="H35" s="2490"/>
      <c r="I35" s="2490"/>
      <c r="J35" s="2490"/>
      <c r="K35" s="2490"/>
      <c r="L35" s="2490"/>
      <c r="M35" s="2490"/>
    </row>
    <row r="36" spans="1:13" ht="9" customHeight="1">
      <c r="A36" s="2489" t="s">
        <v>139</v>
      </c>
      <c r="B36" s="2489"/>
      <c r="C36" s="2489"/>
      <c r="D36" s="2168"/>
      <c r="E36" s="1479"/>
      <c r="F36" s="1479"/>
      <c r="G36" s="1479"/>
      <c r="H36" s="1479"/>
      <c r="I36" s="1479"/>
      <c r="J36" s="1479"/>
      <c r="K36" s="1479"/>
      <c r="L36" s="1479"/>
      <c r="M36" s="2161"/>
    </row>
    <row r="37" spans="1:13" ht="9" customHeight="1">
      <c r="A37" s="2489" t="s">
        <v>36</v>
      </c>
      <c r="B37" s="2489"/>
      <c r="C37" s="2489"/>
      <c r="D37" s="1986"/>
      <c r="E37" s="1393"/>
      <c r="F37" s="1393"/>
      <c r="G37" s="1393"/>
      <c r="H37" s="1393"/>
      <c r="I37" s="1393"/>
      <c r="J37" s="1393"/>
      <c r="K37" s="1393"/>
      <c r="L37" s="1393"/>
      <c r="M37" s="2164"/>
    </row>
    <row r="38" spans="1:13" ht="9" customHeight="1">
      <c r="A38" s="2169"/>
      <c r="B38" s="2453" t="s">
        <v>809</v>
      </c>
      <c r="C38" s="2453"/>
      <c r="D38" s="1983">
        <v>163879</v>
      </c>
      <c r="E38" s="1394">
        <v>161743</v>
      </c>
      <c r="F38" s="1394">
        <v>161859</v>
      </c>
      <c r="G38" s="1394">
        <v>163316</v>
      </c>
      <c r="H38" s="1394">
        <v>159327</v>
      </c>
      <c r="I38" s="1394">
        <v>158296</v>
      </c>
      <c r="J38" s="1394">
        <v>154762</v>
      </c>
      <c r="K38" s="1394">
        <v>150380</v>
      </c>
      <c r="L38" s="1394">
        <v>148081</v>
      </c>
      <c r="M38" s="2163"/>
    </row>
    <row r="39" spans="1:13" ht="9" customHeight="1">
      <c r="A39" s="1491"/>
      <c r="B39" s="2453" t="s">
        <v>108</v>
      </c>
      <c r="C39" s="2453"/>
      <c r="D39" s="1983">
        <v>240149</v>
      </c>
      <c r="E39" s="1394">
        <v>239957</v>
      </c>
      <c r="F39" s="1394">
        <v>230212</v>
      </c>
      <c r="G39" s="1394">
        <v>225652</v>
      </c>
      <c r="H39" s="1395">
        <v>225622</v>
      </c>
      <c r="I39" s="1395">
        <v>225342</v>
      </c>
      <c r="J39" s="1395">
        <v>203217</v>
      </c>
      <c r="K39" s="1395">
        <v>205602</v>
      </c>
      <c r="L39" s="1395">
        <v>190240</v>
      </c>
      <c r="M39" s="2164"/>
    </row>
    <row r="40" spans="1:13" ht="9" customHeight="1">
      <c r="A40" s="1624"/>
      <c r="B40" s="2453" t="s">
        <v>140</v>
      </c>
      <c r="C40" s="2453"/>
      <c r="D40" s="1983">
        <v>14380</v>
      </c>
      <c r="E40" s="1394">
        <v>12829</v>
      </c>
      <c r="F40" s="1394">
        <v>14264</v>
      </c>
      <c r="G40" s="1394">
        <v>14498</v>
      </c>
      <c r="H40" s="1395">
        <v>13789</v>
      </c>
      <c r="I40" s="1395">
        <v>15741</v>
      </c>
      <c r="J40" s="1395">
        <v>17401</v>
      </c>
      <c r="K40" s="1395">
        <v>17117</v>
      </c>
      <c r="L40" s="1395">
        <v>17842</v>
      </c>
      <c r="M40" s="2164"/>
    </row>
    <row r="41" spans="1:13" ht="9" customHeight="1">
      <c r="A41" s="1624"/>
      <c r="B41" s="2453" t="s">
        <v>141</v>
      </c>
      <c r="C41" s="2453"/>
      <c r="D41" s="1983">
        <v>42607</v>
      </c>
      <c r="E41" s="1394">
        <v>45238</v>
      </c>
      <c r="F41" s="1394">
        <v>42696</v>
      </c>
      <c r="G41" s="1394">
        <v>42713</v>
      </c>
      <c r="H41" s="1395">
        <v>40968</v>
      </c>
      <c r="I41" s="1395">
        <v>39978</v>
      </c>
      <c r="J41" s="1395">
        <v>37748</v>
      </c>
      <c r="K41" s="1395">
        <v>36654</v>
      </c>
      <c r="L41" s="1395">
        <v>39484</v>
      </c>
      <c r="M41" s="2164"/>
    </row>
    <row r="42" spans="1:13" ht="9" customHeight="1">
      <c r="A42" s="2487" t="s">
        <v>824</v>
      </c>
      <c r="B42" s="2487"/>
      <c r="C42" s="2487"/>
      <c r="D42" s="1983">
        <v>13782</v>
      </c>
      <c r="E42" s="1394">
        <v>12152</v>
      </c>
      <c r="F42" s="1394">
        <v>13725</v>
      </c>
      <c r="G42" s="1394">
        <v>15247</v>
      </c>
      <c r="H42" s="1395">
        <v>13713</v>
      </c>
      <c r="I42" s="1395">
        <v>12582</v>
      </c>
      <c r="J42" s="1395">
        <v>13093</v>
      </c>
      <c r="K42" s="1395">
        <v>11772</v>
      </c>
      <c r="L42" s="1395">
        <v>10338</v>
      </c>
      <c r="M42" s="2164"/>
    </row>
    <row r="43" spans="1:13" ht="9" customHeight="1">
      <c r="A43" s="2487" t="s">
        <v>825</v>
      </c>
      <c r="B43" s="2487"/>
      <c r="C43" s="2487"/>
      <c r="D43" s="1983">
        <v>2731</v>
      </c>
      <c r="E43" s="1394">
        <v>2462</v>
      </c>
      <c r="F43" s="1394">
        <v>1991</v>
      </c>
      <c r="G43" s="1394">
        <v>1499</v>
      </c>
      <c r="H43" s="1395">
        <v>2024</v>
      </c>
      <c r="I43" s="1395">
        <v>2061</v>
      </c>
      <c r="J43" s="1395">
        <v>1702</v>
      </c>
      <c r="K43" s="1395">
        <v>2177</v>
      </c>
      <c r="L43" s="1395">
        <v>2518</v>
      </c>
      <c r="M43" s="2164"/>
    </row>
    <row r="44" spans="1:13" ht="9" customHeight="1">
      <c r="A44" s="2487" t="s">
        <v>815</v>
      </c>
      <c r="B44" s="2487"/>
      <c r="C44" s="2487"/>
      <c r="D44" s="1983">
        <v>30840</v>
      </c>
      <c r="E44" s="1394">
        <v>32985</v>
      </c>
      <c r="F44" s="1394">
        <v>38373</v>
      </c>
      <c r="G44" s="1394">
        <v>33729</v>
      </c>
      <c r="H44" s="1395">
        <v>27971</v>
      </c>
      <c r="I44" s="1395">
        <v>22553</v>
      </c>
      <c r="J44" s="1395">
        <v>24160</v>
      </c>
      <c r="K44" s="1395">
        <v>15046</v>
      </c>
      <c r="L44" s="1395">
        <v>11694</v>
      </c>
      <c r="M44" s="2164"/>
    </row>
    <row r="45" spans="1:13" ht="9" customHeight="1">
      <c r="A45" s="2491" t="s">
        <v>526</v>
      </c>
      <c r="B45" s="2491"/>
      <c r="C45" s="2491"/>
      <c r="D45" s="1988"/>
      <c r="E45" s="1570"/>
      <c r="F45" s="1570"/>
      <c r="G45" s="1570"/>
      <c r="H45" s="1570"/>
      <c r="I45" s="1570"/>
      <c r="J45" s="1570"/>
      <c r="K45" s="1570"/>
      <c r="L45" s="1570"/>
      <c r="M45" s="2164"/>
    </row>
    <row r="46" spans="1:13" ht="9" customHeight="1">
      <c r="A46" s="2165"/>
      <c r="B46" s="2453" t="s">
        <v>97</v>
      </c>
      <c r="C46" s="2453"/>
      <c r="D46" s="1983">
        <v>20973</v>
      </c>
      <c r="E46" s="1394">
        <v>21776</v>
      </c>
      <c r="F46" s="1394">
        <v>22296</v>
      </c>
      <c r="G46" s="1394">
        <v>29091</v>
      </c>
      <c r="H46" s="1394">
        <v>23271</v>
      </c>
      <c r="I46" s="1394">
        <v>28151</v>
      </c>
      <c r="J46" s="1394">
        <v>24345</v>
      </c>
      <c r="K46" s="1394">
        <v>25923</v>
      </c>
      <c r="L46" s="1394">
        <v>28807</v>
      </c>
      <c r="M46" s="2164"/>
    </row>
    <row r="47" spans="1:13" ht="9" customHeight="1">
      <c r="A47" s="1624"/>
      <c r="B47" s="2453" t="s">
        <v>412</v>
      </c>
      <c r="C47" s="2453"/>
      <c r="D47" s="1983">
        <v>10296</v>
      </c>
      <c r="E47" s="1394">
        <v>10521</v>
      </c>
      <c r="F47" s="1394">
        <v>9163</v>
      </c>
      <c r="G47" s="1394">
        <v>9675</v>
      </c>
      <c r="H47" s="1394">
        <v>8828</v>
      </c>
      <c r="I47" s="1394">
        <v>9384</v>
      </c>
      <c r="J47" s="1394">
        <v>8825</v>
      </c>
      <c r="K47" s="1394">
        <v>8173</v>
      </c>
      <c r="L47" s="1394">
        <v>12395</v>
      </c>
      <c r="M47" s="2164"/>
    </row>
    <row r="48" spans="1:13" ht="9" customHeight="1">
      <c r="A48" s="1624"/>
      <c r="B48" s="2486" t="s">
        <v>142</v>
      </c>
      <c r="C48" s="2486"/>
      <c r="D48" s="1985">
        <v>43</v>
      </c>
      <c r="E48" s="1395">
        <v>31</v>
      </c>
      <c r="F48" s="1395">
        <v>32</v>
      </c>
      <c r="G48" s="1395">
        <v>32</v>
      </c>
      <c r="H48" s="1395">
        <v>30</v>
      </c>
      <c r="I48" s="1395">
        <v>30</v>
      </c>
      <c r="J48" s="1395">
        <v>20</v>
      </c>
      <c r="K48" s="1395">
        <v>22</v>
      </c>
      <c r="L48" s="1395">
        <v>21</v>
      </c>
      <c r="M48" s="2164"/>
    </row>
    <row r="49" spans="1:13" ht="9" customHeight="1">
      <c r="A49" s="1624"/>
      <c r="B49" s="2453" t="s">
        <v>143</v>
      </c>
      <c r="C49" s="2453"/>
      <c r="D49" s="1983">
        <v>18223</v>
      </c>
      <c r="E49" s="1394">
        <v>16746</v>
      </c>
      <c r="F49" s="1394">
        <v>17747</v>
      </c>
      <c r="G49" s="1394">
        <v>16009</v>
      </c>
      <c r="H49" s="1394">
        <v>15275</v>
      </c>
      <c r="I49" s="1394">
        <v>13577</v>
      </c>
      <c r="J49" s="1394">
        <v>14137</v>
      </c>
      <c r="K49" s="1394">
        <v>12400</v>
      </c>
      <c r="L49" s="1394">
        <v>12898</v>
      </c>
      <c r="M49" s="2164"/>
    </row>
    <row r="50" spans="1:13" ht="9" customHeight="1">
      <c r="A50" s="2487" t="s">
        <v>525</v>
      </c>
      <c r="B50" s="2487"/>
      <c r="C50" s="2487"/>
      <c r="D50" s="1983">
        <v>4080</v>
      </c>
      <c r="E50" s="1394">
        <v>4031</v>
      </c>
      <c r="F50" s="1394">
        <v>4633</v>
      </c>
      <c r="G50" s="1394">
        <v>3144</v>
      </c>
      <c r="H50" s="1394">
        <v>3209</v>
      </c>
      <c r="I50" s="1394">
        <v>3195</v>
      </c>
      <c r="J50" s="1394">
        <v>3305</v>
      </c>
      <c r="K50" s="1394">
        <v>3302</v>
      </c>
      <c r="L50" s="1394">
        <v>3366</v>
      </c>
      <c r="M50" s="2164"/>
    </row>
    <row r="51" spans="1:13" ht="9" customHeight="1">
      <c r="A51" s="2491" t="s">
        <v>144</v>
      </c>
      <c r="B51" s="2491"/>
      <c r="C51" s="2491"/>
      <c r="D51" s="1988"/>
      <c r="E51" s="1570"/>
      <c r="F51" s="1570"/>
      <c r="G51" s="1570"/>
      <c r="H51" s="1570"/>
      <c r="I51" s="1570"/>
      <c r="J51" s="1570"/>
      <c r="K51" s="1570"/>
      <c r="L51" s="1570"/>
      <c r="M51" s="2164"/>
    </row>
    <row r="52" spans="1:13" ht="9" customHeight="1">
      <c r="A52" s="1491"/>
      <c r="B52" s="2453" t="s">
        <v>116</v>
      </c>
      <c r="C52" s="2453"/>
      <c r="D52" s="1983">
        <v>2250</v>
      </c>
      <c r="E52" s="1394">
        <v>2250</v>
      </c>
      <c r="F52" s="1394">
        <v>2248</v>
      </c>
      <c r="G52" s="1394">
        <v>2246</v>
      </c>
      <c r="H52" s="1394">
        <v>1797</v>
      </c>
      <c r="I52" s="1394">
        <v>1796</v>
      </c>
      <c r="J52" s="1394">
        <v>1000</v>
      </c>
      <c r="K52" s="1394">
        <v>1000</v>
      </c>
      <c r="L52" s="1394">
        <v>1000</v>
      </c>
      <c r="M52" s="2164"/>
    </row>
    <row r="53" spans="1:13" ht="9" customHeight="1">
      <c r="A53" s="1624"/>
      <c r="B53" s="2453" t="s">
        <v>319</v>
      </c>
      <c r="C53" s="2453"/>
      <c r="D53" s="1983">
        <v>13243</v>
      </c>
      <c r="E53" s="1394">
        <v>13201</v>
      </c>
      <c r="F53" s="1394">
        <v>13166</v>
      </c>
      <c r="G53" s="1394">
        <v>13070</v>
      </c>
      <c r="H53" s="1394">
        <v>12548</v>
      </c>
      <c r="I53" s="1394">
        <v>12197</v>
      </c>
      <c r="J53" s="1394">
        <v>8509</v>
      </c>
      <c r="K53" s="1394">
        <v>8286</v>
      </c>
      <c r="L53" s="1394">
        <v>8026</v>
      </c>
      <c r="M53" s="2164"/>
    </row>
    <row r="54" spans="1:13" ht="9" customHeight="1">
      <c r="A54" s="1624"/>
      <c r="B54" s="2453" t="s">
        <v>147</v>
      </c>
      <c r="C54" s="2453"/>
      <c r="D54" s="1983">
        <v>136</v>
      </c>
      <c r="E54" s="1394">
        <v>133</v>
      </c>
      <c r="F54" s="1394">
        <v>137</v>
      </c>
      <c r="G54" s="1394">
        <v>135</v>
      </c>
      <c r="H54" s="1394">
        <v>137</v>
      </c>
      <c r="I54" s="1394">
        <v>137</v>
      </c>
      <c r="J54" s="1394">
        <v>65</v>
      </c>
      <c r="K54" s="1394">
        <v>65</v>
      </c>
      <c r="L54" s="1394">
        <v>72</v>
      </c>
      <c r="M54" s="2170"/>
    </row>
    <row r="55" spans="1:13" ht="9" customHeight="1">
      <c r="A55" s="1624"/>
      <c r="B55" s="2453" t="s">
        <v>148</v>
      </c>
      <c r="C55" s="2453"/>
      <c r="D55" s="1983">
        <v>18537</v>
      </c>
      <c r="E55" s="1394">
        <v>18051</v>
      </c>
      <c r="F55" s="1394">
        <v>17412</v>
      </c>
      <c r="G55" s="1394">
        <v>16701</v>
      </c>
      <c r="H55" s="1394">
        <v>16101</v>
      </c>
      <c r="I55" s="1394">
        <v>15535</v>
      </c>
      <c r="J55" s="1394">
        <v>15011</v>
      </c>
      <c r="K55" s="1394">
        <v>14483</v>
      </c>
      <c r="L55" s="1394">
        <v>13584</v>
      </c>
      <c r="M55" s="2170"/>
    </row>
    <row r="56" spans="1:13" ht="9" customHeight="1">
      <c r="A56" s="1624"/>
      <c r="B56" s="2453" t="s">
        <v>149</v>
      </c>
      <c r="C56" s="2453"/>
      <c r="D56" s="1992">
        <v>777</v>
      </c>
      <c r="E56" s="1396">
        <v>746</v>
      </c>
      <c r="F56" s="1396">
        <v>403</v>
      </c>
      <c r="G56" s="1396">
        <v>-17</v>
      </c>
      <c r="H56" s="1396">
        <v>452</v>
      </c>
      <c r="I56" s="1396">
        <v>167</v>
      </c>
      <c r="J56" s="1396">
        <v>1083</v>
      </c>
      <c r="K56" s="1396">
        <v>698</v>
      </c>
      <c r="L56" s="1396">
        <v>790</v>
      </c>
      <c r="M56" s="2171"/>
    </row>
    <row r="57" spans="1:13" ht="10.5" customHeight="1">
      <c r="A57" s="2172"/>
      <c r="B57" s="2493" t="s">
        <v>150</v>
      </c>
      <c r="C57" s="2493"/>
      <c r="D57" s="1986">
        <f>SUM(D52:D56)</f>
        <v>34943</v>
      </c>
      <c r="E57" s="1393">
        <f>SUM(E52:E56)</f>
        <v>34381</v>
      </c>
      <c r="F57" s="1393">
        <f>SUM(F52:F56)</f>
        <v>33366</v>
      </c>
      <c r="G57" s="1393">
        <f t="shared" ref="G57:L57" si="1">SUM(G52:G56)</f>
        <v>32135</v>
      </c>
      <c r="H57" s="1393">
        <f t="shared" si="1"/>
        <v>31035</v>
      </c>
      <c r="I57" s="1393">
        <f t="shared" si="1"/>
        <v>29832</v>
      </c>
      <c r="J57" s="1393">
        <f t="shared" si="1"/>
        <v>25668</v>
      </c>
      <c r="K57" s="1393">
        <f t="shared" si="1"/>
        <v>24532</v>
      </c>
      <c r="L57" s="1393">
        <f t="shared" si="1"/>
        <v>23472</v>
      </c>
      <c r="M57" s="2173"/>
    </row>
    <row r="58" spans="1:13" ht="10.5" customHeight="1">
      <c r="A58" s="1624"/>
      <c r="B58" s="2453" t="s">
        <v>318</v>
      </c>
      <c r="C58" s="2453"/>
      <c r="D58" s="1988">
        <v>173</v>
      </c>
      <c r="E58" s="1570">
        <v>173</v>
      </c>
      <c r="F58" s="1570">
        <v>180</v>
      </c>
      <c r="G58" s="1570">
        <v>187</v>
      </c>
      <c r="H58" s="1570">
        <v>202</v>
      </c>
      <c r="I58" s="1570">
        <v>190</v>
      </c>
      <c r="J58" s="1570">
        <v>208</v>
      </c>
      <c r="K58" s="1570">
        <v>194</v>
      </c>
      <c r="L58" s="1570">
        <v>201</v>
      </c>
      <c r="M58" s="2173"/>
    </row>
    <row r="59" spans="1:13" ht="10.5" customHeight="1">
      <c r="A59" s="2487" t="s">
        <v>152</v>
      </c>
      <c r="B59" s="2487"/>
      <c r="C59" s="2487"/>
      <c r="D59" s="1990">
        <f>D57+D58</f>
        <v>35116</v>
      </c>
      <c r="E59" s="1392">
        <f>E57+E58</f>
        <v>34554</v>
      </c>
      <c r="F59" s="1392">
        <f>F57+F58</f>
        <v>33546</v>
      </c>
      <c r="G59" s="1392">
        <f t="shared" ref="G59:L59" si="2">G57+G58</f>
        <v>32322</v>
      </c>
      <c r="H59" s="1392">
        <f t="shared" si="2"/>
        <v>31237</v>
      </c>
      <c r="I59" s="1392">
        <f t="shared" si="2"/>
        <v>30022</v>
      </c>
      <c r="J59" s="1392">
        <f t="shared" si="2"/>
        <v>25876</v>
      </c>
      <c r="K59" s="1392">
        <f t="shared" si="2"/>
        <v>24726</v>
      </c>
      <c r="L59" s="1392">
        <f t="shared" si="2"/>
        <v>23673</v>
      </c>
      <c r="M59" s="2174"/>
    </row>
    <row r="60" spans="1:13" ht="10.5" customHeight="1">
      <c r="A60" s="2487" t="s">
        <v>317</v>
      </c>
      <c r="B60" s="2487"/>
      <c r="C60" s="2487"/>
      <c r="D60" s="1992">
        <f>SUM(D38:D50)+D59</f>
        <v>597099</v>
      </c>
      <c r="E60" s="1396">
        <f>SUM(E38:E50)+E59</f>
        <v>595025</v>
      </c>
      <c r="F60" s="1396">
        <f>SUM(F38:F50)+F59</f>
        <v>590537</v>
      </c>
      <c r="G60" s="1396">
        <f t="shared" ref="G60:L60" si="3">SUM(G38:G50)+G59</f>
        <v>586927</v>
      </c>
      <c r="H60" s="1396">
        <f t="shared" si="3"/>
        <v>565264</v>
      </c>
      <c r="I60" s="1396">
        <f t="shared" si="3"/>
        <v>560912</v>
      </c>
      <c r="J60" s="1396">
        <f t="shared" si="3"/>
        <v>528591</v>
      </c>
      <c r="K60" s="1396">
        <f t="shared" si="3"/>
        <v>513294</v>
      </c>
      <c r="L60" s="1396">
        <f t="shared" si="3"/>
        <v>501357</v>
      </c>
      <c r="M60" s="2175"/>
    </row>
    <row r="61" spans="1:13" s="501" customFormat="1" ht="2.25" customHeight="1">
      <c r="A61" s="2497"/>
      <c r="B61" s="2497"/>
      <c r="C61" s="2497"/>
      <c r="D61" s="2497"/>
      <c r="E61" s="2497"/>
      <c r="F61" s="2497"/>
      <c r="G61" s="2497"/>
      <c r="H61" s="2497"/>
      <c r="I61" s="2497"/>
      <c r="J61" s="2497"/>
      <c r="K61" s="2497"/>
      <c r="L61" s="2497"/>
      <c r="M61" s="2497"/>
    </row>
    <row r="62" spans="1:13" s="518" customFormat="1" ht="7.5" customHeight="1">
      <c r="A62" s="1371" t="s">
        <v>153</v>
      </c>
      <c r="B62" s="2494" t="s">
        <v>782</v>
      </c>
      <c r="C62" s="2494"/>
      <c r="D62" s="2494"/>
      <c r="E62" s="2494"/>
      <c r="F62" s="2494"/>
      <c r="G62" s="2494"/>
      <c r="H62" s="2494"/>
      <c r="I62" s="2494"/>
      <c r="J62" s="2494"/>
      <c r="K62" s="2494"/>
      <c r="L62" s="2494"/>
      <c r="M62" s="2494"/>
    </row>
    <row r="63" spans="1:13" s="518" customFormat="1" ht="7.5" customHeight="1">
      <c r="A63" s="519" t="s">
        <v>222</v>
      </c>
      <c r="B63" s="2492" t="s">
        <v>522</v>
      </c>
      <c r="C63" s="2492"/>
      <c r="D63" s="2492"/>
      <c r="E63" s="2492"/>
      <c r="F63" s="2492"/>
      <c r="G63" s="2492"/>
      <c r="H63" s="2492"/>
      <c r="I63" s="2492"/>
      <c r="J63" s="2492"/>
      <c r="K63" s="2492"/>
      <c r="L63" s="2492"/>
      <c r="M63" s="2492"/>
    </row>
  </sheetData>
  <mergeCells count="62">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 ref="A1:M1"/>
    <mergeCell ref="A3:C3"/>
    <mergeCell ref="A6:C6"/>
    <mergeCell ref="A7:C7"/>
    <mergeCell ref="A17:C17"/>
    <mergeCell ref="B9:C9"/>
    <mergeCell ref="A2:M2"/>
    <mergeCell ref="A5:C5"/>
    <mergeCell ref="B10:C10"/>
    <mergeCell ref="B11:C11"/>
    <mergeCell ref="A8:C8"/>
    <mergeCell ref="B63:M63"/>
    <mergeCell ref="A37:C37"/>
    <mergeCell ref="A50:C50"/>
    <mergeCell ref="A45:C45"/>
    <mergeCell ref="B46:C46"/>
    <mergeCell ref="B48:C48"/>
    <mergeCell ref="A44:C44"/>
    <mergeCell ref="B47:C47"/>
    <mergeCell ref="B49:C49"/>
    <mergeCell ref="B57:C57"/>
    <mergeCell ref="B56:C56"/>
    <mergeCell ref="A60:C60"/>
    <mergeCell ref="B38:C38"/>
    <mergeCell ref="B62:M62"/>
    <mergeCell ref="A35:M35"/>
    <mergeCell ref="B54:C54"/>
    <mergeCell ref="A51:C51"/>
    <mergeCell ref="B53:C53"/>
    <mergeCell ref="B52:C52"/>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s>
  <printOptions horizontalCentered="1"/>
  <pageMargins left="0.23622047244094491" right="0.23622047244094491" top="0.27559055118110237" bottom="0.23622047244094491" header="0.15748031496062992" footer="0.11811023622047245"/>
  <pageSetup scale="9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Normal="100" workbookViewId="0">
      <selection activeCell="A9" sqref="A9:H9"/>
    </sheetView>
  </sheetViews>
  <sheetFormatPr defaultColWidth="9.140625" defaultRowHeight="12.75"/>
  <cols>
    <col min="1" max="1" width="2.140625" style="789" customWidth="1"/>
    <col min="2" max="2" width="48.42578125" style="789" customWidth="1"/>
    <col min="3" max="3" width="7.7109375" style="790" customWidth="1"/>
    <col min="4" max="4" width="7.28515625" style="791" customWidth="1"/>
    <col min="5" max="11" width="7.28515625" style="789" customWidth="1"/>
    <col min="12" max="12" width="1.28515625" style="789" customWidth="1"/>
    <col min="13" max="13" width="1.7109375" style="786" customWidth="1"/>
    <col min="14" max="14" width="1.28515625" style="791" customWidth="1"/>
    <col min="15" max="15" width="8" style="789" bestFit="1" customWidth="1"/>
    <col min="16" max="17" width="6.42578125" style="789" bestFit="1" customWidth="1"/>
    <col min="18" max="18" width="1.28515625" style="789" customWidth="1"/>
    <col min="19" max="20" width="9.140625" style="789" customWidth="1"/>
    <col min="21" max="21" width="9.140625" style="792" customWidth="1"/>
    <col min="22" max="22" width="9.140625" style="789" customWidth="1"/>
    <col min="23" max="16384" width="9.140625" style="789"/>
  </cols>
  <sheetData>
    <row r="1" spans="1:18" ht="15" customHeight="1">
      <c r="A1" s="2372" t="s">
        <v>294</v>
      </c>
      <c r="B1" s="2372"/>
      <c r="C1" s="2372"/>
      <c r="D1" s="2372"/>
      <c r="E1" s="2372"/>
      <c r="F1" s="2372"/>
      <c r="G1" s="2372"/>
      <c r="H1" s="2372"/>
      <c r="I1" s="2372"/>
      <c r="J1" s="2372"/>
      <c r="K1" s="2372"/>
      <c r="L1" s="2372"/>
      <c r="M1" s="2372"/>
      <c r="N1" s="2372"/>
      <c r="O1" s="2372"/>
      <c r="P1" s="2372"/>
      <c r="Q1" s="2372"/>
      <c r="R1" s="2372"/>
    </row>
    <row r="2" spans="1:18" s="770" customFormat="1" ht="7.5" customHeight="1">
      <c r="A2" s="771"/>
      <c r="B2" s="771"/>
      <c r="C2" s="238"/>
      <c r="D2" s="238"/>
      <c r="E2" s="238"/>
      <c r="F2" s="238"/>
      <c r="G2" s="238"/>
      <c r="H2" s="238"/>
      <c r="I2" s="238"/>
      <c r="J2" s="238"/>
      <c r="K2" s="238"/>
      <c r="L2" s="238"/>
      <c r="M2" s="233"/>
      <c r="N2" s="233"/>
      <c r="O2" s="238"/>
      <c r="P2" s="238"/>
      <c r="Q2" s="238"/>
      <c r="R2" s="239"/>
    </row>
    <row r="3" spans="1:18" s="770" customFormat="1" ht="10.5" customHeight="1">
      <c r="A3" s="2340" t="s">
        <v>505</v>
      </c>
      <c r="B3" s="2340"/>
      <c r="C3" s="342"/>
      <c r="D3" s="343"/>
      <c r="E3" s="343"/>
      <c r="F3" s="343"/>
      <c r="G3" s="343"/>
      <c r="H3" s="343"/>
      <c r="I3" s="343"/>
      <c r="J3" s="343"/>
      <c r="K3" s="343"/>
      <c r="L3" s="344"/>
      <c r="M3" s="345"/>
      <c r="N3" s="342"/>
      <c r="O3" s="1324" t="s">
        <v>713</v>
      </c>
      <c r="P3" s="138" t="s">
        <v>22</v>
      </c>
      <c r="Q3" s="138" t="s">
        <v>23</v>
      </c>
      <c r="R3" s="595"/>
    </row>
    <row r="4" spans="1:18" s="770" customFormat="1" ht="10.5" customHeight="1">
      <c r="A4" s="140"/>
      <c r="B4" s="141"/>
      <c r="C4" s="142" t="s">
        <v>835</v>
      </c>
      <c r="D4" s="143" t="s">
        <v>799</v>
      </c>
      <c r="E4" s="143" t="s">
        <v>706</v>
      </c>
      <c r="F4" s="143" t="s">
        <v>236</v>
      </c>
      <c r="G4" s="143" t="s">
        <v>506</v>
      </c>
      <c r="H4" s="143" t="s">
        <v>507</v>
      </c>
      <c r="I4" s="143" t="s">
        <v>508</v>
      </c>
      <c r="J4" s="143" t="s">
        <v>509</v>
      </c>
      <c r="K4" s="143" t="s">
        <v>510</v>
      </c>
      <c r="L4" s="347"/>
      <c r="M4" s="348"/>
      <c r="N4" s="349"/>
      <c r="O4" s="1325" t="s">
        <v>24</v>
      </c>
      <c r="P4" s="143" t="s">
        <v>24</v>
      </c>
      <c r="Q4" s="143" t="s">
        <v>24</v>
      </c>
      <c r="R4" s="144"/>
    </row>
    <row r="5" spans="1:18" s="770" customFormat="1" ht="10.5" customHeight="1">
      <c r="A5" s="505"/>
      <c r="B5" s="505"/>
      <c r="C5" s="772"/>
      <c r="D5" s="772"/>
      <c r="E5" s="772"/>
      <c r="F5" s="772"/>
      <c r="G5" s="772"/>
      <c r="H5" s="772"/>
      <c r="I5" s="772"/>
      <c r="J5" s="772"/>
      <c r="K5" s="772"/>
      <c r="L5" s="238"/>
      <c r="M5" s="238"/>
      <c r="N5" s="772"/>
      <c r="O5" s="1346"/>
      <c r="P5" s="772"/>
      <c r="Q5" s="772"/>
      <c r="R5" s="145"/>
    </row>
    <row r="6" spans="1:18" s="770" customFormat="1" ht="10.5" customHeight="1">
      <c r="A6" s="2335" t="s">
        <v>316</v>
      </c>
      <c r="B6" s="2335"/>
      <c r="C6" s="773"/>
      <c r="D6" s="774"/>
      <c r="E6" s="774"/>
      <c r="F6" s="774"/>
      <c r="G6" s="774"/>
      <c r="H6" s="774"/>
      <c r="I6" s="774"/>
      <c r="J6" s="774"/>
      <c r="K6" s="774"/>
      <c r="L6" s="775"/>
      <c r="M6" s="238"/>
      <c r="N6" s="773"/>
      <c r="O6" s="1347"/>
      <c r="P6" s="774"/>
      <c r="Q6" s="774"/>
      <c r="R6" s="776"/>
    </row>
    <row r="7" spans="1:18" s="770" customFormat="1" ht="10.5" customHeight="1">
      <c r="A7" s="238"/>
      <c r="B7" s="238" t="s">
        <v>315</v>
      </c>
      <c r="C7" s="1986">
        <v>18546</v>
      </c>
      <c r="D7" s="1393">
        <v>19191</v>
      </c>
      <c r="E7" s="1393">
        <v>19391</v>
      </c>
      <c r="F7" s="1393">
        <v>22154</v>
      </c>
      <c r="G7" s="1393">
        <v>21764</v>
      </c>
      <c r="H7" s="1393">
        <v>20123</v>
      </c>
      <c r="I7" s="1393">
        <v>21150</v>
      </c>
      <c r="J7" s="1393">
        <v>23924</v>
      </c>
      <c r="K7" s="1393">
        <v>33421</v>
      </c>
      <c r="L7" s="1560"/>
      <c r="M7" s="1393"/>
      <c r="N7" s="1486"/>
      <c r="O7" s="1989">
        <v>19824</v>
      </c>
      <c r="P7" s="159">
        <v>21745</v>
      </c>
      <c r="Q7" s="159">
        <v>32931</v>
      </c>
      <c r="R7" s="360"/>
    </row>
    <row r="8" spans="1:18" s="770" customFormat="1" ht="10.5" customHeight="1">
      <c r="A8" s="601"/>
      <c r="B8" s="601" t="s">
        <v>523</v>
      </c>
      <c r="C8" s="1985">
        <v>104000</v>
      </c>
      <c r="D8" s="1395">
        <v>106192</v>
      </c>
      <c r="E8" s="1395">
        <v>101559</v>
      </c>
      <c r="F8" s="1395">
        <v>96843</v>
      </c>
      <c r="G8" s="1395">
        <v>90896</v>
      </c>
      <c r="H8" s="1395">
        <v>89511</v>
      </c>
      <c r="I8" s="1395">
        <v>95670</v>
      </c>
      <c r="J8" s="1395">
        <v>92788</v>
      </c>
      <c r="K8" s="1395">
        <v>89146</v>
      </c>
      <c r="L8" s="1560"/>
      <c r="M8" s="1393"/>
      <c r="N8" s="1626"/>
      <c r="O8" s="2051">
        <v>102154</v>
      </c>
      <c r="P8" s="161">
        <v>92188</v>
      </c>
      <c r="Q8" s="161">
        <v>83215</v>
      </c>
      <c r="R8" s="360"/>
    </row>
    <row r="9" spans="1:18" s="770" customFormat="1" ht="10.5" customHeight="1">
      <c r="A9" s="601"/>
      <c r="B9" s="601" t="s">
        <v>524</v>
      </c>
      <c r="C9" s="1985">
        <v>54993</v>
      </c>
      <c r="D9" s="1395">
        <v>54384</v>
      </c>
      <c r="E9" s="1395">
        <v>54430</v>
      </c>
      <c r="F9" s="1395">
        <v>56329</v>
      </c>
      <c r="G9" s="1395">
        <v>48472</v>
      </c>
      <c r="H9" s="1395">
        <v>47117</v>
      </c>
      <c r="I9" s="1395">
        <v>44009</v>
      </c>
      <c r="J9" s="1395">
        <v>46852</v>
      </c>
      <c r="K9" s="1395">
        <v>42102</v>
      </c>
      <c r="L9" s="1560"/>
      <c r="M9" s="1393"/>
      <c r="N9" s="1626"/>
      <c r="O9" s="2051">
        <v>55039</v>
      </c>
      <c r="P9" s="161">
        <v>46634</v>
      </c>
      <c r="Q9" s="161">
        <v>39617</v>
      </c>
      <c r="R9" s="360"/>
    </row>
    <row r="10" spans="1:18" s="770" customFormat="1" ht="10.5" customHeight="1">
      <c r="A10" s="601"/>
      <c r="B10" s="601" t="s">
        <v>53</v>
      </c>
      <c r="C10" s="1985">
        <v>378555</v>
      </c>
      <c r="D10" s="1395">
        <v>376300</v>
      </c>
      <c r="E10" s="1395">
        <v>370568</v>
      </c>
      <c r="F10" s="1395">
        <v>366380</v>
      </c>
      <c r="G10" s="1395">
        <v>361849</v>
      </c>
      <c r="H10" s="1395">
        <v>342705</v>
      </c>
      <c r="I10" s="1395">
        <v>326350</v>
      </c>
      <c r="J10" s="1395">
        <v>321081</v>
      </c>
      <c r="K10" s="1395">
        <v>315424</v>
      </c>
      <c r="L10" s="1560"/>
      <c r="M10" s="1393"/>
      <c r="N10" s="1626"/>
      <c r="O10" s="2051">
        <v>372970</v>
      </c>
      <c r="P10" s="161">
        <v>338092</v>
      </c>
      <c r="Q10" s="161">
        <v>305272</v>
      </c>
      <c r="R10" s="360"/>
    </row>
    <row r="11" spans="1:18" s="770" customFormat="1" ht="10.5" customHeight="1">
      <c r="A11" s="601"/>
      <c r="B11" s="601" t="s">
        <v>527</v>
      </c>
      <c r="C11" s="1986">
        <v>47632</v>
      </c>
      <c r="D11" s="1393">
        <v>49153</v>
      </c>
      <c r="E11" s="1393">
        <v>48392</v>
      </c>
      <c r="F11" s="1393">
        <v>48638</v>
      </c>
      <c r="G11" s="1393">
        <v>45924</v>
      </c>
      <c r="H11" s="1393">
        <v>43682</v>
      </c>
      <c r="I11" s="1393">
        <v>40920</v>
      </c>
      <c r="J11" s="1393">
        <v>44207</v>
      </c>
      <c r="K11" s="1393">
        <v>47609</v>
      </c>
      <c r="L11" s="1560"/>
      <c r="M11" s="1393"/>
      <c r="N11" s="1486"/>
      <c r="O11" s="1989">
        <v>48454</v>
      </c>
      <c r="P11" s="159">
        <v>43706</v>
      </c>
      <c r="Q11" s="159">
        <v>48105</v>
      </c>
      <c r="R11" s="360"/>
    </row>
    <row r="12" spans="1:18" s="770" customFormat="1" ht="10.5" customHeight="1">
      <c r="A12" s="2431" t="s">
        <v>37</v>
      </c>
      <c r="B12" s="2431"/>
      <c r="C12" s="1990">
        <f>SUM(C7:C11)</f>
        <v>603726</v>
      </c>
      <c r="D12" s="1392">
        <f>SUM(D7:D11)</f>
        <v>605220</v>
      </c>
      <c r="E12" s="1392">
        <f>SUM(E7:E11)</f>
        <v>594340</v>
      </c>
      <c r="F12" s="1392">
        <f>SUM(F7:F11)</f>
        <v>590344</v>
      </c>
      <c r="G12" s="1392">
        <f t="shared" ref="G12" si="0">SUM(G7:G11)</f>
        <v>568905</v>
      </c>
      <c r="H12" s="1392">
        <f t="shared" ref="H12" si="1">SUM(H7:H11)</f>
        <v>543138</v>
      </c>
      <c r="I12" s="1392">
        <f t="shared" ref="I12" si="2">SUM(I7:I11)</f>
        <v>528099</v>
      </c>
      <c r="J12" s="1392">
        <f t="shared" ref="J12" si="3">SUM(J7:J11)</f>
        <v>528852</v>
      </c>
      <c r="K12" s="1392">
        <f t="shared" ref="K12" si="4">SUM(K7:K11)</f>
        <v>527702</v>
      </c>
      <c r="L12" s="1563"/>
      <c r="M12" s="1393"/>
      <c r="N12" s="1505"/>
      <c r="O12" s="1991">
        <f>SUM(O7:O11)</f>
        <v>598441</v>
      </c>
      <c r="P12" s="163">
        <f t="shared" ref="P12:Q12" si="5">SUM(P7:P11)</f>
        <v>542365</v>
      </c>
      <c r="Q12" s="163">
        <f t="shared" si="5"/>
        <v>509140</v>
      </c>
      <c r="R12" s="777"/>
    </row>
    <row r="13" spans="1:18" s="770" customFormat="1" ht="10.5" customHeight="1">
      <c r="A13" s="2335" t="s">
        <v>295</v>
      </c>
      <c r="B13" s="2335"/>
      <c r="C13" s="2168"/>
      <c r="D13" s="1479"/>
      <c r="E13" s="1479"/>
      <c r="F13" s="1479"/>
      <c r="G13" s="1479"/>
      <c r="H13" s="1479"/>
      <c r="I13" s="1479"/>
      <c r="J13" s="1479"/>
      <c r="K13" s="1479"/>
      <c r="L13" s="1560"/>
      <c r="M13" s="1393"/>
      <c r="N13" s="1478"/>
      <c r="O13" s="2177"/>
      <c r="P13" s="778"/>
      <c r="Q13" s="778"/>
      <c r="R13" s="779"/>
    </row>
    <row r="14" spans="1:18" s="770" customFormat="1" ht="10.5" customHeight="1">
      <c r="A14" s="157"/>
      <c r="B14" s="157" t="s">
        <v>36</v>
      </c>
      <c r="C14" s="1983">
        <v>459247</v>
      </c>
      <c r="D14" s="1394">
        <v>457440</v>
      </c>
      <c r="E14" s="1394">
        <v>453761</v>
      </c>
      <c r="F14" s="1394">
        <v>451237</v>
      </c>
      <c r="G14" s="1394">
        <v>442213</v>
      </c>
      <c r="H14" s="1394">
        <v>423060</v>
      </c>
      <c r="I14" s="1394">
        <v>418625</v>
      </c>
      <c r="J14" s="1394">
        <v>412469</v>
      </c>
      <c r="K14" s="1394">
        <v>413229</v>
      </c>
      <c r="L14" s="1560"/>
      <c r="M14" s="1393"/>
      <c r="N14" s="1495"/>
      <c r="O14" s="1984">
        <v>455435</v>
      </c>
      <c r="P14" s="158">
        <v>424137</v>
      </c>
      <c r="Q14" s="158">
        <v>399071</v>
      </c>
      <c r="R14" s="160"/>
    </row>
    <row r="15" spans="1:18" s="770" customFormat="1" ht="10.5" customHeight="1">
      <c r="A15" s="238"/>
      <c r="B15" s="238" t="s">
        <v>296</v>
      </c>
      <c r="C15" s="1986"/>
      <c r="D15" s="1393"/>
      <c r="E15" s="1393"/>
      <c r="F15" s="1393"/>
      <c r="G15" s="1393"/>
      <c r="H15" s="1393"/>
      <c r="I15" s="1393"/>
      <c r="J15" s="1393"/>
      <c r="K15" s="1393"/>
      <c r="L15" s="1560"/>
      <c r="M15" s="1393"/>
      <c r="N15" s="1486"/>
      <c r="O15" s="1989"/>
      <c r="P15" s="159"/>
      <c r="Q15" s="159"/>
      <c r="R15" s="160"/>
    </row>
    <row r="16" spans="1:18" s="770" customFormat="1" ht="10.5" customHeight="1">
      <c r="A16" s="157"/>
      <c r="B16" s="178" t="s">
        <v>297</v>
      </c>
      <c r="C16" s="1983">
        <v>56990</v>
      </c>
      <c r="D16" s="1394">
        <v>59192</v>
      </c>
      <c r="E16" s="1394">
        <v>55050</v>
      </c>
      <c r="F16" s="1394">
        <v>54179</v>
      </c>
      <c r="G16" s="1394">
        <v>46174</v>
      </c>
      <c r="H16" s="1394">
        <v>39947</v>
      </c>
      <c r="I16" s="1394">
        <v>35850</v>
      </c>
      <c r="J16" s="1394">
        <v>38259</v>
      </c>
      <c r="K16" s="1394">
        <v>32767</v>
      </c>
      <c r="L16" s="1560"/>
      <c r="M16" s="1393"/>
      <c r="N16" s="1495"/>
      <c r="O16" s="1984">
        <v>56363</v>
      </c>
      <c r="P16" s="158">
        <v>40092</v>
      </c>
      <c r="Q16" s="158">
        <v>28355</v>
      </c>
      <c r="R16" s="160"/>
    </row>
    <row r="17" spans="1:19" s="770" customFormat="1" ht="10.5" customHeight="1">
      <c r="A17" s="601"/>
      <c r="B17" s="601" t="s">
        <v>527</v>
      </c>
      <c r="C17" s="1985">
        <v>48783</v>
      </c>
      <c r="D17" s="1395">
        <v>50032</v>
      </c>
      <c r="E17" s="1395">
        <v>48447</v>
      </c>
      <c r="F17" s="1395">
        <v>50006</v>
      </c>
      <c r="G17" s="1395">
        <v>46854</v>
      </c>
      <c r="H17" s="1395">
        <v>48663</v>
      </c>
      <c r="I17" s="1395">
        <v>45174</v>
      </c>
      <c r="J17" s="1395">
        <v>50938</v>
      </c>
      <c r="K17" s="1395">
        <v>55370</v>
      </c>
      <c r="L17" s="1560"/>
      <c r="M17" s="1393"/>
      <c r="N17" s="1626"/>
      <c r="O17" s="2051">
        <v>49325</v>
      </c>
      <c r="P17" s="161">
        <v>47930</v>
      </c>
      <c r="Q17" s="161">
        <v>56088</v>
      </c>
      <c r="R17" s="160"/>
    </row>
    <row r="18" spans="1:19" s="770" customFormat="1" ht="10.5" customHeight="1">
      <c r="A18" s="601"/>
      <c r="B18" s="601" t="s">
        <v>525</v>
      </c>
      <c r="C18" s="1985">
        <v>4081</v>
      </c>
      <c r="D18" s="1395">
        <v>4290</v>
      </c>
      <c r="E18" s="1395">
        <v>3622</v>
      </c>
      <c r="F18" s="1395">
        <v>3185</v>
      </c>
      <c r="G18" s="1395">
        <v>3200</v>
      </c>
      <c r="H18" s="1395">
        <v>3300</v>
      </c>
      <c r="I18" s="1395">
        <v>3317</v>
      </c>
      <c r="J18" s="1395">
        <v>3313</v>
      </c>
      <c r="K18" s="1395">
        <v>3380</v>
      </c>
      <c r="L18" s="1560"/>
      <c r="M18" s="1393"/>
      <c r="N18" s="1626"/>
      <c r="O18" s="2051">
        <v>3796</v>
      </c>
      <c r="P18" s="161">
        <v>3282</v>
      </c>
      <c r="Q18" s="161">
        <v>3147</v>
      </c>
      <c r="R18" s="160"/>
    </row>
    <row r="19" spans="1:19" s="770" customFormat="1" ht="10.5" customHeight="1">
      <c r="A19" s="601"/>
      <c r="B19" s="601" t="s">
        <v>298</v>
      </c>
      <c r="C19" s="1986">
        <v>34450</v>
      </c>
      <c r="D19" s="1393">
        <v>34086</v>
      </c>
      <c r="E19" s="1393">
        <v>33263</v>
      </c>
      <c r="F19" s="1393">
        <v>31543</v>
      </c>
      <c r="G19" s="1393">
        <v>30270</v>
      </c>
      <c r="H19" s="1393">
        <v>27969</v>
      </c>
      <c r="I19" s="1393">
        <v>24932</v>
      </c>
      <c r="J19" s="1393">
        <v>23674</v>
      </c>
      <c r="K19" s="1393">
        <v>22763</v>
      </c>
      <c r="L19" s="1487"/>
      <c r="M19" s="1393"/>
      <c r="N19" s="1626"/>
      <c r="O19" s="2051">
        <v>33336</v>
      </c>
      <c r="P19" s="161">
        <v>26726</v>
      </c>
      <c r="Q19" s="161">
        <v>22275</v>
      </c>
      <c r="R19" s="780"/>
    </row>
    <row r="20" spans="1:19" s="770" customFormat="1" ht="10.5" customHeight="1">
      <c r="A20" s="601"/>
      <c r="B20" s="601" t="s">
        <v>318</v>
      </c>
      <c r="C20" s="1988">
        <v>175</v>
      </c>
      <c r="D20" s="1570">
        <v>180</v>
      </c>
      <c r="E20" s="1570">
        <v>197</v>
      </c>
      <c r="F20" s="1570">
        <v>194</v>
      </c>
      <c r="G20" s="1570">
        <v>194</v>
      </c>
      <c r="H20" s="1570">
        <v>199</v>
      </c>
      <c r="I20" s="1570">
        <v>201</v>
      </c>
      <c r="J20" s="1570">
        <v>199</v>
      </c>
      <c r="K20" s="1570">
        <v>193</v>
      </c>
      <c r="L20" s="1560"/>
      <c r="M20" s="1393"/>
      <c r="N20" s="1571"/>
      <c r="O20" s="2061">
        <v>186</v>
      </c>
      <c r="P20" s="189">
        <v>198</v>
      </c>
      <c r="Q20" s="189">
        <v>204</v>
      </c>
      <c r="R20" s="360"/>
    </row>
    <row r="21" spans="1:19" s="770" customFormat="1" ht="10.5" customHeight="1">
      <c r="A21" s="2424" t="s">
        <v>317</v>
      </c>
      <c r="B21" s="2424"/>
      <c r="C21" s="1990">
        <f>SUM(C14:C20)</f>
        <v>603726</v>
      </c>
      <c r="D21" s="1392">
        <f>SUM(D14:D20)</f>
        <v>605220</v>
      </c>
      <c r="E21" s="1392">
        <f>SUM(E14:E20)</f>
        <v>594340</v>
      </c>
      <c r="F21" s="1392">
        <f>SUM(F14:F20)</f>
        <v>590344</v>
      </c>
      <c r="G21" s="1392">
        <f t="shared" ref="G21" si="6">SUM(G14:G20)</f>
        <v>568905</v>
      </c>
      <c r="H21" s="1392">
        <f t="shared" ref="H21" si="7">SUM(H14:H20)</f>
        <v>543138</v>
      </c>
      <c r="I21" s="1392">
        <f t="shared" ref="I21" si="8">SUM(I14:I20)</f>
        <v>528099</v>
      </c>
      <c r="J21" s="1392">
        <f t="shared" ref="J21" si="9">SUM(J14:J20)</f>
        <v>528852</v>
      </c>
      <c r="K21" s="1392">
        <f t="shared" ref="K21" si="10">SUM(K14:K20)</f>
        <v>527702</v>
      </c>
      <c r="L21" s="1563"/>
      <c r="M21" s="1393"/>
      <c r="N21" s="1505"/>
      <c r="O21" s="1991">
        <f>SUM(O14:O20)</f>
        <v>598441</v>
      </c>
      <c r="P21" s="163">
        <f t="shared" ref="P21:Q21" si="11">SUM(P14:P20)</f>
        <v>542365</v>
      </c>
      <c r="Q21" s="163">
        <f t="shared" si="11"/>
        <v>509140</v>
      </c>
      <c r="R21" s="165"/>
    </row>
    <row r="22" spans="1:19" s="770" customFormat="1" ht="10.5" customHeight="1">
      <c r="A22" s="2508" t="s">
        <v>662</v>
      </c>
      <c r="B22" s="2508"/>
      <c r="C22" s="1990">
        <v>540933</v>
      </c>
      <c r="D22" s="1392">
        <v>542140</v>
      </c>
      <c r="E22" s="1392">
        <v>532516</v>
      </c>
      <c r="F22" s="1392">
        <v>528528</v>
      </c>
      <c r="G22" s="1392">
        <v>510038</v>
      </c>
      <c r="H22" s="1392">
        <v>486949</v>
      </c>
      <c r="I22" s="1392">
        <v>475067</v>
      </c>
      <c r="J22" s="1392">
        <v>470943</v>
      </c>
      <c r="K22" s="1392">
        <v>462970</v>
      </c>
      <c r="L22" s="1564"/>
      <c r="M22" s="1393"/>
      <c r="N22" s="1498"/>
      <c r="O22" s="1991">
        <v>536059</v>
      </c>
      <c r="P22" s="166">
        <v>485837</v>
      </c>
      <c r="Q22" s="166">
        <v>445134</v>
      </c>
      <c r="R22" s="781"/>
    </row>
    <row r="23" spans="1:19" s="770" customFormat="1" ht="4.5" customHeight="1">
      <c r="A23" s="2509"/>
      <c r="B23" s="2509"/>
      <c r="C23" s="2509"/>
      <c r="D23" s="2509"/>
      <c r="E23" s="2509"/>
      <c r="F23" s="2509"/>
      <c r="G23" s="2509"/>
      <c r="H23" s="2509"/>
      <c r="I23" s="2509"/>
      <c r="J23" s="2509"/>
      <c r="K23" s="2509"/>
      <c r="L23" s="2509"/>
      <c r="M23" s="2509"/>
      <c r="N23" s="2509"/>
      <c r="O23" s="2509"/>
      <c r="P23" s="2509"/>
      <c r="Q23" s="2509"/>
      <c r="R23" s="2509"/>
    </row>
    <row r="24" spans="1:19" s="782" customFormat="1" ht="8.25" customHeight="1">
      <c r="A24" s="403">
        <v>1</v>
      </c>
      <c r="B24" s="2506" t="s">
        <v>299</v>
      </c>
      <c r="C24" s="2507"/>
      <c r="D24" s="2507"/>
      <c r="E24" s="2507"/>
      <c r="F24" s="2507"/>
      <c r="G24" s="2507"/>
      <c r="H24" s="2507"/>
      <c r="I24" s="2507"/>
      <c r="J24" s="2507"/>
      <c r="K24" s="2507"/>
      <c r="L24" s="2507"/>
      <c r="M24" s="2507"/>
      <c r="N24" s="2507"/>
      <c r="O24" s="2507"/>
      <c r="P24" s="2507"/>
      <c r="Q24" s="2507"/>
      <c r="R24" s="2507"/>
    </row>
    <row r="25" spans="1:19" ht="6.75" customHeight="1">
      <c r="A25" s="783"/>
      <c r="B25" s="116"/>
      <c r="C25" s="784"/>
      <c r="D25" s="116"/>
      <c r="E25" s="116"/>
      <c r="F25" s="116"/>
      <c r="G25" s="116"/>
      <c r="H25" s="116"/>
      <c r="I25" s="116"/>
      <c r="J25" s="116"/>
      <c r="K25" s="116"/>
      <c r="L25" s="116"/>
      <c r="M25" s="116"/>
      <c r="N25" s="116"/>
      <c r="O25" s="116"/>
      <c r="P25" s="116"/>
      <c r="Q25" s="116"/>
      <c r="R25" s="116"/>
    </row>
    <row r="26" spans="1:19" ht="15" customHeight="1">
      <c r="A26" s="2500" t="s">
        <v>300</v>
      </c>
      <c r="B26" s="2500"/>
      <c r="C26" s="2500"/>
      <c r="D26" s="2500"/>
      <c r="E26" s="2500"/>
      <c r="F26" s="2500"/>
      <c r="G26" s="2500"/>
      <c r="H26" s="2500"/>
      <c r="I26" s="2500"/>
      <c r="J26" s="2500"/>
      <c r="K26" s="2500"/>
      <c r="L26" s="2500"/>
      <c r="M26" s="785"/>
      <c r="N26" s="1287"/>
      <c r="O26" s="1286"/>
      <c r="P26" s="1286"/>
      <c r="Q26" s="1286"/>
      <c r="R26" s="1286"/>
      <c r="S26" s="1286"/>
    </row>
    <row r="27" spans="1:19" ht="8.25" customHeight="1">
      <c r="A27" s="1529"/>
      <c r="B27" s="1529"/>
      <c r="C27" s="1530"/>
      <c r="D27" s="1531"/>
      <c r="E27" s="1529"/>
      <c r="F27" s="1529"/>
      <c r="G27" s="1529"/>
      <c r="H27" s="1529"/>
      <c r="I27" s="1529"/>
      <c r="J27" s="1529"/>
      <c r="K27" s="1529"/>
      <c r="L27" s="1529"/>
      <c r="M27" s="1532"/>
      <c r="N27" s="1531"/>
      <c r="O27" s="1529"/>
      <c r="P27" s="1529"/>
      <c r="Q27" s="1529"/>
      <c r="R27" s="1529"/>
    </row>
    <row r="28" spans="1:19" ht="10.5" customHeight="1">
      <c r="A28" s="2501" t="s">
        <v>505</v>
      </c>
      <c r="B28" s="2501"/>
      <c r="C28" s="1533" t="str">
        <f>C4</f>
        <v>T4/18</v>
      </c>
      <c r="D28" s="1534" t="str">
        <f>D4</f>
        <v>T3/18</v>
      </c>
      <c r="E28" s="1534" t="str">
        <f t="shared" ref="E28:K28" si="12">E4</f>
        <v>T2/18</v>
      </c>
      <c r="F28" s="1534" t="str">
        <f t="shared" si="12"/>
        <v>T1/18</v>
      </c>
      <c r="G28" s="1534" t="str">
        <f t="shared" si="12"/>
        <v>T4/17</v>
      </c>
      <c r="H28" s="1534" t="str">
        <f t="shared" si="12"/>
        <v>T3/17</v>
      </c>
      <c r="I28" s="1534" t="str">
        <f t="shared" si="12"/>
        <v>T2/17</v>
      </c>
      <c r="J28" s="1534" t="str">
        <f t="shared" si="12"/>
        <v>T1/17</v>
      </c>
      <c r="K28" s="1534" t="str">
        <f t="shared" si="12"/>
        <v>T4/16</v>
      </c>
      <c r="L28" s="1535"/>
      <c r="M28" s="1536"/>
      <c r="N28" s="1531"/>
      <c r="O28" s="1529"/>
      <c r="P28" s="1529"/>
      <c r="Q28" s="1529"/>
      <c r="R28" s="1529"/>
    </row>
    <row r="29" spans="1:19" ht="10.5" customHeight="1">
      <c r="A29" s="1537"/>
      <c r="B29" s="1537"/>
      <c r="C29" s="1538"/>
      <c r="D29" s="1538"/>
      <c r="E29" s="1538"/>
      <c r="F29" s="1538"/>
      <c r="G29" s="1538"/>
      <c r="H29" s="1538"/>
      <c r="I29" s="1538"/>
      <c r="J29" s="1538"/>
      <c r="K29" s="1538"/>
      <c r="L29" s="1538"/>
      <c r="M29" s="1539"/>
      <c r="N29" s="1532"/>
      <c r="O29" s="1529"/>
      <c r="P29" s="1529"/>
      <c r="Q29" s="1529"/>
      <c r="R29" s="1529"/>
    </row>
    <row r="30" spans="1:19" ht="10.5" customHeight="1">
      <c r="A30" s="2502" t="s">
        <v>301</v>
      </c>
      <c r="B30" s="2502"/>
      <c r="C30" s="1536"/>
      <c r="D30" s="1539"/>
      <c r="E30" s="1539"/>
      <c r="F30" s="1539"/>
      <c r="G30" s="1539"/>
      <c r="H30" s="1539"/>
      <c r="I30" s="1539"/>
      <c r="J30" s="1539"/>
      <c r="K30" s="1539"/>
      <c r="L30" s="1540"/>
      <c r="M30" s="1536"/>
      <c r="N30" s="1531"/>
      <c r="O30" s="1529"/>
      <c r="P30" s="1529"/>
      <c r="Q30" s="1529"/>
      <c r="R30" s="1529"/>
    </row>
    <row r="31" spans="1:19" ht="10.5" customHeight="1">
      <c r="A31" s="2499" t="s">
        <v>217</v>
      </c>
      <c r="B31" s="2499"/>
      <c r="C31" s="1986">
        <f>D35</f>
        <v>5510</v>
      </c>
      <c r="D31" s="1393">
        <f>E35</f>
        <v>5452</v>
      </c>
      <c r="E31" s="1393">
        <v>5267</v>
      </c>
      <c r="F31" s="1393">
        <v>5367</v>
      </c>
      <c r="G31" s="1393">
        <v>5101</v>
      </c>
      <c r="H31" s="1393">
        <v>1549</v>
      </c>
      <c r="I31" s="1393">
        <v>1523</v>
      </c>
      <c r="J31" s="1393">
        <v>1539</v>
      </c>
      <c r="K31" s="1393">
        <v>1525</v>
      </c>
      <c r="L31" s="1541"/>
      <c r="M31" s="1542"/>
      <c r="N31" s="1531"/>
      <c r="O31" s="1529"/>
      <c r="P31" s="1529"/>
      <c r="Q31" s="1529"/>
      <c r="R31" s="1529"/>
    </row>
    <row r="32" spans="1:19" ht="10.5" customHeight="1">
      <c r="A32" s="1543"/>
      <c r="B32" s="1544" t="s">
        <v>303</v>
      </c>
      <c r="C32" s="1985">
        <v>0</v>
      </c>
      <c r="D32" s="1395">
        <v>0</v>
      </c>
      <c r="E32" s="1395">
        <v>0</v>
      </c>
      <c r="F32" s="1395">
        <v>91</v>
      </c>
      <c r="G32" s="1395">
        <v>120</v>
      </c>
      <c r="H32" s="1395">
        <v>3824</v>
      </c>
      <c r="I32" s="1395">
        <v>0</v>
      </c>
      <c r="J32" s="1395">
        <v>0</v>
      </c>
      <c r="K32" s="1395">
        <v>0</v>
      </c>
      <c r="L32" s="1545"/>
      <c r="M32" s="1542"/>
      <c r="N32" s="1531"/>
      <c r="O32" s="1529"/>
      <c r="P32" s="1529"/>
      <c r="Q32" s="1529"/>
      <c r="R32" s="1529"/>
    </row>
    <row r="33" spans="1:18" ht="10.5" customHeight="1">
      <c r="A33" s="1543"/>
      <c r="B33" s="1544" t="s">
        <v>304</v>
      </c>
      <c r="C33" s="1985">
        <v>0</v>
      </c>
      <c r="D33" s="1395">
        <v>0</v>
      </c>
      <c r="E33" s="1395">
        <v>0</v>
      </c>
      <c r="F33" s="1395">
        <v>0</v>
      </c>
      <c r="G33" s="1395">
        <v>0</v>
      </c>
      <c r="H33" s="1395">
        <v>0</v>
      </c>
      <c r="I33" s="1395">
        <v>0</v>
      </c>
      <c r="J33" s="1395">
        <v>0</v>
      </c>
      <c r="K33" s="1395">
        <v>0</v>
      </c>
      <c r="L33" s="1541"/>
      <c r="M33" s="1542"/>
      <c r="N33" s="1531"/>
      <c r="O33" s="1529"/>
      <c r="P33" s="1529"/>
      <c r="Q33" s="1529"/>
      <c r="R33" s="1529"/>
    </row>
    <row r="34" spans="1:18" ht="12.75" customHeight="1">
      <c r="A34" s="1543"/>
      <c r="B34" s="1544" t="s">
        <v>663</v>
      </c>
      <c r="C34" s="2052">
        <v>54</v>
      </c>
      <c r="D34" s="1546">
        <v>58</v>
      </c>
      <c r="E34" s="1546">
        <v>185</v>
      </c>
      <c r="F34" s="1546">
        <v>-191</v>
      </c>
      <c r="G34" s="1396">
        <v>146</v>
      </c>
      <c r="H34" s="1396">
        <v>-272</v>
      </c>
      <c r="I34" s="1396">
        <v>26</v>
      </c>
      <c r="J34" s="1396">
        <v>-16</v>
      </c>
      <c r="K34" s="1396">
        <v>14</v>
      </c>
      <c r="L34" s="1547"/>
      <c r="M34" s="1542"/>
      <c r="N34" s="1531"/>
      <c r="O34" s="1529"/>
      <c r="P34" s="1529"/>
      <c r="Q34" s="1529"/>
      <c r="R34" s="1529"/>
    </row>
    <row r="35" spans="1:18" ht="10.5" customHeight="1">
      <c r="A35" s="2498" t="s">
        <v>151</v>
      </c>
      <c r="B35" s="2498"/>
      <c r="C35" s="1990">
        <f>SUM(C31:C34)</f>
        <v>5564</v>
      </c>
      <c r="D35" s="1392">
        <f>SUM(D31:D34)</f>
        <v>5510</v>
      </c>
      <c r="E35" s="1392">
        <f>SUM(E31:E34)</f>
        <v>5452</v>
      </c>
      <c r="F35" s="1392">
        <f>SUM(F31:F34)</f>
        <v>5267</v>
      </c>
      <c r="G35" s="1392">
        <f t="shared" ref="G35" si="13">SUM(G31:G34)</f>
        <v>5367</v>
      </c>
      <c r="H35" s="1392">
        <f t="shared" ref="H35" si="14">SUM(H31:H34)</f>
        <v>5101</v>
      </c>
      <c r="I35" s="1392">
        <f t="shared" ref="I35" si="15">SUM(I31:I34)</f>
        <v>1549</v>
      </c>
      <c r="J35" s="1392">
        <f t="shared" ref="J35" si="16">SUM(J31:J34)</f>
        <v>1523</v>
      </c>
      <c r="K35" s="1392">
        <f t="shared" ref="K35" si="17">SUM(K31:K34)</f>
        <v>1539</v>
      </c>
      <c r="L35" s="1547"/>
      <c r="M35" s="1542"/>
      <c r="N35" s="1531"/>
      <c r="O35" s="1529"/>
      <c r="P35" s="1529"/>
      <c r="Q35" s="1529"/>
      <c r="R35" s="1529"/>
    </row>
    <row r="36" spans="1:18" ht="10.5" customHeight="1">
      <c r="A36" s="1548"/>
      <c r="B36" s="1548"/>
      <c r="C36" s="1991"/>
      <c r="D36" s="1392"/>
      <c r="E36" s="1392"/>
      <c r="F36" s="1392"/>
      <c r="G36" s="1392"/>
      <c r="H36" s="1392"/>
      <c r="I36" s="1392"/>
      <c r="J36" s="1392"/>
      <c r="K36" s="1392"/>
      <c r="L36" s="1549"/>
      <c r="M36" s="1489"/>
      <c r="N36" s="1531"/>
      <c r="O36" s="1529"/>
      <c r="P36" s="1529"/>
      <c r="Q36" s="1529"/>
      <c r="R36" s="1529"/>
    </row>
    <row r="37" spans="1:18" ht="10.5" customHeight="1">
      <c r="A37" s="2502" t="s">
        <v>307</v>
      </c>
      <c r="B37" s="2502"/>
      <c r="C37" s="2168"/>
      <c r="D37" s="1479"/>
      <c r="E37" s="1479"/>
      <c r="F37" s="1479"/>
      <c r="G37" s="1479"/>
      <c r="H37" s="1479"/>
      <c r="I37" s="1479"/>
      <c r="J37" s="1479"/>
      <c r="K37" s="1479"/>
      <c r="L37" s="1550"/>
      <c r="M37" s="1542"/>
      <c r="N37" s="1532"/>
      <c r="O37" s="1529"/>
      <c r="P37" s="1529"/>
      <c r="Q37" s="1529"/>
      <c r="R37" s="1529"/>
    </row>
    <row r="38" spans="1:18" ht="10.5" customHeight="1">
      <c r="A38" s="2499" t="s">
        <v>217</v>
      </c>
      <c r="B38" s="2499"/>
      <c r="C38" s="1983">
        <f>D40</f>
        <v>1257</v>
      </c>
      <c r="D38" s="1394">
        <f>E40</f>
        <v>1236</v>
      </c>
      <c r="E38" s="1394">
        <v>1231</v>
      </c>
      <c r="F38" s="1394">
        <v>1229</v>
      </c>
      <c r="G38" s="1394">
        <v>1176</v>
      </c>
      <c r="H38" s="1394">
        <v>1129</v>
      </c>
      <c r="I38" s="1394">
        <v>1104</v>
      </c>
      <c r="J38" s="1394">
        <v>1075</v>
      </c>
      <c r="K38" s="1394">
        <v>1004</v>
      </c>
      <c r="L38" s="1551"/>
      <c r="M38" s="1542"/>
      <c r="N38" s="1532"/>
      <c r="O38" s="1529"/>
      <c r="P38" s="1529"/>
      <c r="Q38" s="1529"/>
      <c r="R38" s="1529"/>
    </row>
    <row r="39" spans="1:18" ht="12.75" customHeight="1">
      <c r="A39" s="1544"/>
      <c r="B39" s="1544" t="s">
        <v>664</v>
      </c>
      <c r="C39" s="1985">
        <v>44</v>
      </c>
      <c r="D39" s="1395">
        <v>21</v>
      </c>
      <c r="E39" s="1395">
        <v>5</v>
      </c>
      <c r="F39" s="1395">
        <v>2</v>
      </c>
      <c r="G39" s="1393">
        <v>53</v>
      </c>
      <c r="H39" s="1393">
        <v>47</v>
      </c>
      <c r="I39" s="1393">
        <v>25</v>
      </c>
      <c r="J39" s="1393">
        <v>29</v>
      </c>
      <c r="K39" s="1393">
        <v>71</v>
      </c>
      <c r="L39" s="1541"/>
      <c r="M39" s="1542"/>
      <c r="N39" s="1532"/>
      <c r="O39" s="1529"/>
      <c r="P39" s="1529"/>
      <c r="Q39" s="1529"/>
      <c r="R39" s="1529"/>
    </row>
    <row r="40" spans="1:18" ht="10.5" customHeight="1">
      <c r="A40" s="2498" t="s">
        <v>151</v>
      </c>
      <c r="B40" s="2498"/>
      <c r="C40" s="1990">
        <f>SUM(C38:C39)</f>
        <v>1301</v>
      </c>
      <c r="D40" s="1392">
        <f>SUM(D38:D39)</f>
        <v>1257</v>
      </c>
      <c r="E40" s="1392">
        <f>SUM(E38:E39)</f>
        <v>1236</v>
      </c>
      <c r="F40" s="1392">
        <f>SUM(F38:F39)</f>
        <v>1231</v>
      </c>
      <c r="G40" s="1392">
        <f t="shared" ref="G40" si="18">SUM(G38:G39)</f>
        <v>1229</v>
      </c>
      <c r="H40" s="1392">
        <f t="shared" ref="H40" si="19">SUM(H38:H39)</f>
        <v>1176</v>
      </c>
      <c r="I40" s="1392">
        <f t="shared" ref="I40" si="20">SUM(I38:I39)</f>
        <v>1129</v>
      </c>
      <c r="J40" s="1392">
        <f t="shared" ref="J40" si="21">SUM(J38:J39)</f>
        <v>1104</v>
      </c>
      <c r="K40" s="1392">
        <f t="shared" ref="K40" si="22">SUM(K38:K39)</f>
        <v>1075</v>
      </c>
      <c r="L40" s="1552"/>
      <c r="M40" s="1542"/>
      <c r="N40" s="1532"/>
      <c r="O40" s="1529"/>
      <c r="P40" s="1529"/>
      <c r="Q40" s="1529"/>
      <c r="R40" s="1529"/>
    </row>
    <row r="41" spans="1:18" ht="10.5" customHeight="1">
      <c r="A41" s="2502" t="s">
        <v>308</v>
      </c>
      <c r="B41" s="2502"/>
      <c r="C41" s="2176"/>
      <c r="D41" s="1553"/>
      <c r="E41" s="1553"/>
      <c r="F41" s="1553"/>
      <c r="G41" s="1553"/>
      <c r="H41" s="1553"/>
      <c r="I41" s="1553"/>
      <c r="J41" s="1553"/>
      <c r="K41" s="1553"/>
      <c r="L41" s="1554"/>
      <c r="M41" s="1555"/>
      <c r="N41" s="1532"/>
      <c r="O41" s="1529"/>
      <c r="P41" s="1529"/>
      <c r="Q41" s="1529"/>
      <c r="R41" s="1529"/>
    </row>
    <row r="42" spans="1:18" ht="10.5" customHeight="1">
      <c r="A42" s="2499" t="s">
        <v>217</v>
      </c>
      <c r="B42" s="2499"/>
      <c r="C42" s="1986">
        <f>D46</f>
        <v>664</v>
      </c>
      <c r="D42" s="1393">
        <f>E46</f>
        <v>687</v>
      </c>
      <c r="E42" s="1393">
        <v>689</v>
      </c>
      <c r="F42" s="1393">
        <v>749</v>
      </c>
      <c r="G42" s="1393">
        <v>646</v>
      </c>
      <c r="H42" s="1393">
        <v>325</v>
      </c>
      <c r="I42" s="1393">
        <v>324</v>
      </c>
      <c r="J42" s="1393">
        <v>335</v>
      </c>
      <c r="K42" s="1393">
        <v>336</v>
      </c>
      <c r="L42" s="1541"/>
      <c r="M42" s="1542"/>
      <c r="N42" s="1532"/>
      <c r="O42" s="1529"/>
      <c r="P42" s="1529"/>
      <c r="Q42" s="1529"/>
      <c r="R42" s="1529"/>
    </row>
    <row r="43" spans="1:18" ht="10.5" customHeight="1">
      <c r="A43" s="1543"/>
      <c r="B43" s="1544" t="s">
        <v>309</v>
      </c>
      <c r="C43" s="1985">
        <v>0</v>
      </c>
      <c r="D43" s="1395">
        <v>0</v>
      </c>
      <c r="E43" s="1395">
        <v>0</v>
      </c>
      <c r="F43" s="1395">
        <v>0</v>
      </c>
      <c r="G43" s="1395">
        <v>102</v>
      </c>
      <c r="H43" s="1395">
        <v>367</v>
      </c>
      <c r="I43" s="1395">
        <v>0</v>
      </c>
      <c r="J43" s="1395">
        <v>0</v>
      </c>
      <c r="K43" s="1395">
        <v>0</v>
      </c>
      <c r="L43" s="1545"/>
      <c r="M43" s="1542"/>
      <c r="N43" s="1532"/>
      <c r="O43" s="1529"/>
      <c r="P43" s="1529"/>
      <c r="Q43" s="1529"/>
      <c r="R43" s="1529"/>
    </row>
    <row r="44" spans="1:18" ht="10.5" customHeight="1">
      <c r="A44" s="1543"/>
      <c r="B44" s="1544" t="s">
        <v>310</v>
      </c>
      <c r="C44" s="1985">
        <v>-26</v>
      </c>
      <c r="D44" s="1395">
        <v>-31</v>
      </c>
      <c r="E44" s="1395">
        <v>-26</v>
      </c>
      <c r="F44" s="1395">
        <v>-32</v>
      </c>
      <c r="G44" s="1395">
        <v>-19</v>
      </c>
      <c r="H44" s="1395">
        <v>-10</v>
      </c>
      <c r="I44" s="1395">
        <v>-6</v>
      </c>
      <c r="J44" s="1395">
        <v>-6</v>
      </c>
      <c r="K44" s="1395">
        <v>-7</v>
      </c>
      <c r="L44" s="1541"/>
      <c r="M44" s="1542"/>
      <c r="N44" s="1532"/>
      <c r="O44" s="1529"/>
      <c r="P44" s="1529"/>
      <c r="Q44" s="1529"/>
      <c r="R44" s="1529"/>
    </row>
    <row r="45" spans="1:18" ht="12.75" customHeight="1">
      <c r="A45" s="1543"/>
      <c r="B45" s="1544" t="s">
        <v>663</v>
      </c>
      <c r="C45" s="1985">
        <v>6</v>
      </c>
      <c r="D45" s="1395">
        <v>8</v>
      </c>
      <c r="E45" s="1395">
        <v>24</v>
      </c>
      <c r="F45" s="1395">
        <v>-28</v>
      </c>
      <c r="G45" s="1393">
        <v>20</v>
      </c>
      <c r="H45" s="1393">
        <v>-36</v>
      </c>
      <c r="I45" s="1393">
        <v>7</v>
      </c>
      <c r="J45" s="1393">
        <v>-5</v>
      </c>
      <c r="K45" s="1393">
        <v>6</v>
      </c>
      <c r="L45" s="1541"/>
      <c r="M45" s="1542"/>
      <c r="N45" s="1532"/>
      <c r="O45" s="1529"/>
      <c r="P45" s="1529"/>
      <c r="Q45" s="1529"/>
      <c r="R45" s="1529"/>
    </row>
    <row r="46" spans="1:18" ht="10.5" customHeight="1">
      <c r="A46" s="2498" t="s">
        <v>151</v>
      </c>
      <c r="B46" s="2498"/>
      <c r="C46" s="1990">
        <f>SUM(C42:C45)</f>
        <v>644</v>
      </c>
      <c r="D46" s="1392">
        <f>SUM(D42:D45)</f>
        <v>664</v>
      </c>
      <c r="E46" s="1392">
        <f>SUM(E42:E45)</f>
        <v>687</v>
      </c>
      <c r="F46" s="1392">
        <f>SUM(F42:F45)</f>
        <v>689</v>
      </c>
      <c r="G46" s="1392">
        <f t="shared" ref="G46" si="23">SUM(G42:G45)</f>
        <v>749</v>
      </c>
      <c r="H46" s="1392">
        <f t="shared" ref="H46" si="24">SUM(H42:H45)</f>
        <v>646</v>
      </c>
      <c r="I46" s="1392">
        <f t="shared" ref="I46" si="25">SUM(I42:I45)</f>
        <v>325</v>
      </c>
      <c r="J46" s="1392">
        <f t="shared" ref="J46" si="26">SUM(J42:J45)</f>
        <v>324</v>
      </c>
      <c r="K46" s="1392">
        <f t="shared" ref="K46" si="27">SUM(K42:K45)</f>
        <v>335</v>
      </c>
      <c r="L46" s="1552"/>
      <c r="M46" s="1542"/>
      <c r="N46" s="1532"/>
      <c r="O46" s="1529"/>
      <c r="P46" s="1529"/>
      <c r="Q46" s="1529"/>
      <c r="R46" s="1529"/>
    </row>
    <row r="47" spans="1:18" ht="10.5" customHeight="1">
      <c r="A47" s="2504" t="s">
        <v>311</v>
      </c>
      <c r="B47" s="2504"/>
      <c r="C47" s="1990">
        <f>C40+C46</f>
        <v>1945</v>
      </c>
      <c r="D47" s="1392">
        <f>D40+D46</f>
        <v>1921</v>
      </c>
      <c r="E47" s="1392">
        <f>E40+E46</f>
        <v>1923</v>
      </c>
      <c r="F47" s="1392">
        <f>F40+F46</f>
        <v>1920</v>
      </c>
      <c r="G47" s="1392">
        <f t="shared" ref="G47" si="28">G40+G46</f>
        <v>1978</v>
      </c>
      <c r="H47" s="1392">
        <f t="shared" ref="H47" si="29">H40+H46</f>
        <v>1822</v>
      </c>
      <c r="I47" s="1392">
        <f t="shared" ref="I47" si="30">I40+I46</f>
        <v>1454</v>
      </c>
      <c r="J47" s="1392">
        <f t="shared" ref="J47" si="31">J40+J46</f>
        <v>1428</v>
      </c>
      <c r="K47" s="1392">
        <f t="shared" ref="K47" si="32">K40+K46</f>
        <v>1410</v>
      </c>
      <c r="L47" s="1396"/>
      <c r="M47" s="1542"/>
      <c r="N47" s="1532"/>
      <c r="O47" s="1529"/>
      <c r="P47" s="1529"/>
      <c r="Q47" s="1529"/>
      <c r="R47" s="1529"/>
    </row>
    <row r="48" spans="1:18" s="788" customFormat="1" ht="3.75" customHeight="1">
      <c r="A48" s="2505"/>
      <c r="B48" s="2505"/>
      <c r="C48" s="2505"/>
      <c r="D48" s="2505"/>
      <c r="E48" s="2505"/>
      <c r="F48" s="2505"/>
      <c r="G48" s="2505"/>
      <c r="H48" s="2505"/>
      <c r="I48" s="2505"/>
      <c r="J48" s="2505"/>
      <c r="K48" s="2505"/>
      <c r="L48" s="2505"/>
      <c r="M48" s="2505"/>
      <c r="N48" s="2505"/>
      <c r="O48" s="2505"/>
      <c r="P48" s="2505"/>
      <c r="Q48" s="2505"/>
      <c r="R48" s="2505"/>
    </row>
    <row r="49" spans="1:18" s="782" customFormat="1" ht="8.25" customHeight="1">
      <c r="A49" s="1556">
        <v>1</v>
      </c>
      <c r="B49" s="2503" t="s">
        <v>312</v>
      </c>
      <c r="C49" s="2503"/>
      <c r="D49" s="2503"/>
      <c r="E49" s="2503"/>
      <c r="F49" s="2503"/>
      <c r="G49" s="2503"/>
      <c r="H49" s="2503"/>
      <c r="I49" s="2503"/>
      <c r="J49" s="2503"/>
      <c r="K49" s="2503"/>
      <c r="L49" s="2503"/>
      <c r="M49" s="1557"/>
      <c r="N49" s="1558"/>
      <c r="O49" s="1559"/>
      <c r="P49" s="1559"/>
      <c r="Q49" s="1559"/>
      <c r="R49" s="1559"/>
    </row>
  </sheetData>
  <mergeCells count="23">
    <mergeCell ref="A1:R1"/>
    <mergeCell ref="B24:R24"/>
    <mergeCell ref="A3:B3"/>
    <mergeCell ref="A6:B6"/>
    <mergeCell ref="A13:B13"/>
    <mergeCell ref="A12:B12"/>
    <mergeCell ref="A22:B22"/>
    <mergeCell ref="A21:B21"/>
    <mergeCell ref="A23:R23"/>
    <mergeCell ref="B49:L49"/>
    <mergeCell ref="A37:B37"/>
    <mergeCell ref="A40:B40"/>
    <mergeCell ref="A47:B47"/>
    <mergeCell ref="A41:B41"/>
    <mergeCell ref="A42:B42"/>
    <mergeCell ref="A46:B46"/>
    <mergeCell ref="A48:R48"/>
    <mergeCell ref="A35:B35"/>
    <mergeCell ref="A31:B31"/>
    <mergeCell ref="A38:B38"/>
    <mergeCell ref="A26:L26"/>
    <mergeCell ref="A28:B28"/>
    <mergeCell ref="A30:B30"/>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election activeCell="A9" sqref="A9:H9"/>
    </sheetView>
  </sheetViews>
  <sheetFormatPr defaultColWidth="9.140625" defaultRowHeight="12"/>
  <cols>
    <col min="1" max="2" width="2.85546875" style="1230" customWidth="1"/>
    <col min="3" max="3" width="66.140625" style="1230" customWidth="1"/>
    <col min="4" max="4" width="4.28515625" style="1230" customWidth="1"/>
    <col min="5" max="5" width="2.140625" style="1230" customWidth="1"/>
    <col min="6" max="6" width="2.85546875" style="1230" customWidth="1"/>
    <col min="7" max="7" width="57.140625" style="1230" customWidth="1"/>
    <col min="8" max="8" width="4.28515625" style="1230" customWidth="1"/>
    <col min="9" max="9" width="9.140625" style="1230" customWidth="1"/>
    <col min="10" max="16384" width="9.140625" style="1230"/>
  </cols>
  <sheetData>
    <row r="1" spans="1:8" ht="15.75" customHeight="1">
      <c r="A1" s="2318" t="s">
        <v>437</v>
      </c>
      <c r="B1" s="2318"/>
      <c r="C1" s="2318"/>
      <c r="D1" s="2318"/>
      <c r="E1" s="2318"/>
      <c r="F1" s="2318"/>
      <c r="G1" s="2318"/>
      <c r="H1" s="2318"/>
    </row>
    <row r="2" spans="1:8" ht="3.75" customHeight="1">
      <c r="A2" s="2321"/>
      <c r="B2" s="2321"/>
      <c r="C2" s="2321"/>
      <c r="D2" s="2321"/>
      <c r="E2" s="2321"/>
      <c r="F2" s="2321"/>
      <c r="G2" s="2321"/>
      <c r="H2" s="2321"/>
    </row>
    <row r="3" spans="1:8" ht="9" customHeight="1">
      <c r="A3" s="2320" t="s">
        <v>911</v>
      </c>
      <c r="B3" s="2320"/>
      <c r="C3" s="2320"/>
      <c r="D3" s="2320"/>
      <c r="E3" s="2320"/>
      <c r="F3" s="2320"/>
      <c r="G3" s="2320"/>
      <c r="H3" s="2320"/>
    </row>
    <row r="4" spans="1:8" ht="9" customHeight="1">
      <c r="A4" s="2320"/>
      <c r="B4" s="2320"/>
      <c r="C4" s="2320"/>
      <c r="D4" s="2320"/>
      <c r="E4" s="2320"/>
      <c r="F4" s="2320"/>
      <c r="G4" s="2320"/>
      <c r="H4" s="2320"/>
    </row>
    <row r="5" spans="1:8" ht="9" customHeight="1">
      <c r="A5" s="2320"/>
      <c r="B5" s="2320"/>
      <c r="C5" s="2320"/>
      <c r="D5" s="2320"/>
      <c r="E5" s="2320"/>
      <c r="F5" s="2320"/>
      <c r="G5" s="2320"/>
      <c r="H5" s="2320"/>
    </row>
    <row r="6" spans="1:8" ht="9" customHeight="1">
      <c r="A6" s="2320"/>
      <c r="B6" s="2320"/>
      <c r="C6" s="2320"/>
      <c r="D6" s="2320"/>
      <c r="E6" s="2320"/>
      <c r="F6" s="2320"/>
      <c r="G6" s="2320"/>
      <c r="H6" s="2320"/>
    </row>
    <row r="7" spans="1:8" ht="9" customHeight="1">
      <c r="A7" s="2320"/>
      <c r="B7" s="2320"/>
      <c r="C7" s="2320"/>
      <c r="D7" s="2320"/>
      <c r="E7" s="2320"/>
      <c r="F7" s="2320"/>
      <c r="G7" s="2320"/>
      <c r="H7" s="2320"/>
    </row>
    <row r="8" spans="1:8" ht="9" customHeight="1">
      <c r="A8" s="1222"/>
      <c r="B8" s="1222"/>
      <c r="C8" s="1222"/>
      <c r="D8" s="1222"/>
      <c r="E8" s="1222"/>
      <c r="F8" s="1222"/>
      <c r="G8" s="1222"/>
      <c r="H8" s="1222"/>
    </row>
    <row r="9" spans="1:8" ht="13.5" customHeight="1">
      <c r="A9" s="2319" t="s">
        <v>497</v>
      </c>
      <c r="B9" s="2319"/>
      <c r="C9" s="2319"/>
      <c r="D9" s="2319"/>
      <c r="E9" s="2319"/>
      <c r="F9" s="2319"/>
      <c r="G9" s="2319"/>
      <c r="H9" s="2319"/>
    </row>
    <row r="10" spans="1:8" ht="7.5" customHeight="1">
      <c r="A10" s="2322"/>
      <c r="B10" s="2322"/>
      <c r="C10" s="2322"/>
      <c r="D10" s="2322"/>
      <c r="E10" s="2322"/>
      <c r="F10" s="2322"/>
      <c r="G10" s="2322"/>
      <c r="H10" s="1223"/>
    </row>
    <row r="11" spans="1:8" ht="11.1" customHeight="1">
      <c r="A11" s="1224"/>
      <c r="B11" s="2315" t="s">
        <v>438</v>
      </c>
      <c r="C11" s="2315"/>
      <c r="D11" s="2315"/>
      <c r="E11" s="2315"/>
      <c r="F11" s="2315"/>
      <c r="G11" s="2315"/>
      <c r="H11" s="1225">
        <v>1</v>
      </c>
    </row>
    <row r="12" spans="1:8" ht="11.1" customHeight="1">
      <c r="A12" s="1224"/>
      <c r="B12" s="2315" t="s">
        <v>498</v>
      </c>
      <c r="C12" s="2315"/>
      <c r="D12" s="2315"/>
      <c r="E12" s="2315"/>
      <c r="F12" s="2315"/>
      <c r="G12" s="2315"/>
      <c r="H12" s="1225">
        <v>1</v>
      </c>
    </row>
    <row r="13" spans="1:8" ht="11.1" customHeight="1">
      <c r="A13" s="1224"/>
      <c r="B13" s="2316" t="s">
        <v>499</v>
      </c>
      <c r="C13" s="2316"/>
      <c r="D13" s="2316"/>
      <c r="E13" s="2316"/>
      <c r="F13" s="2316"/>
      <c r="G13" s="2316"/>
      <c r="H13" s="1225">
        <v>2</v>
      </c>
    </row>
    <row r="14" spans="1:8" ht="11.1" customHeight="1">
      <c r="A14" s="1224"/>
      <c r="B14" s="2316" t="s">
        <v>500</v>
      </c>
      <c r="C14" s="2316"/>
      <c r="D14" s="2316"/>
      <c r="E14" s="2316"/>
      <c r="F14" s="2316"/>
      <c r="G14" s="2316"/>
      <c r="H14" s="1225">
        <v>3</v>
      </c>
    </row>
    <row r="15" spans="1:8" ht="7.5" customHeight="1">
      <c r="A15" s="1224"/>
      <c r="B15" s="1224"/>
      <c r="C15" s="1226"/>
      <c r="D15" s="1223"/>
      <c r="E15" s="1223"/>
      <c r="F15" s="1223"/>
      <c r="G15" s="1226"/>
      <c r="H15" s="1225"/>
    </row>
    <row r="16" spans="1:8" ht="12" customHeight="1">
      <c r="A16" s="2319" t="s">
        <v>440</v>
      </c>
      <c r="B16" s="2319"/>
      <c r="C16" s="2319"/>
      <c r="D16" s="2319"/>
      <c r="E16" s="2319"/>
      <c r="F16" s="2319"/>
      <c r="G16" s="2319"/>
      <c r="H16" s="1223"/>
    </row>
    <row r="17" spans="1:15" ht="7.5" customHeight="1">
      <c r="A17" s="1224"/>
      <c r="B17" s="1082"/>
      <c r="C17" s="1224"/>
      <c r="D17" s="1223"/>
      <c r="E17" s="1223"/>
      <c r="F17" s="1223"/>
      <c r="G17" s="1226"/>
      <c r="H17" s="1223"/>
    </row>
    <row r="18" spans="1:15" ht="9" customHeight="1">
      <c r="A18" s="1224"/>
      <c r="B18" s="2315" t="s">
        <v>441</v>
      </c>
      <c r="C18" s="2315"/>
      <c r="D18" s="2315"/>
      <c r="E18" s="2315"/>
      <c r="F18" s="2315"/>
      <c r="G18" s="2315"/>
      <c r="H18" s="1225">
        <v>4</v>
      </c>
    </row>
    <row r="19" spans="1:15" ht="7.5" customHeight="1">
      <c r="A19" s="1224"/>
      <c r="B19" s="1224"/>
      <c r="C19" s="1067"/>
      <c r="D19" s="1223"/>
      <c r="E19" s="1223"/>
      <c r="F19" s="1223"/>
      <c r="G19" s="1082"/>
      <c r="H19" s="1225"/>
    </row>
    <row r="20" spans="1:15" s="1432" customFormat="1" ht="12" customHeight="1">
      <c r="A20" s="2319" t="s">
        <v>442</v>
      </c>
      <c r="B20" s="2319"/>
      <c r="C20" s="2319"/>
      <c r="D20" s="2319"/>
      <c r="E20" s="2319"/>
      <c r="F20" s="2319"/>
      <c r="G20" s="2319"/>
      <c r="H20" s="1430"/>
    </row>
    <row r="21" spans="1:15" ht="7.5" customHeight="1">
      <c r="A21" s="1224"/>
      <c r="B21" s="1082"/>
      <c r="C21" s="1224"/>
      <c r="D21" s="1225"/>
      <c r="E21" s="1225"/>
      <c r="F21" s="2317"/>
      <c r="G21" s="2317"/>
      <c r="H21" s="1225"/>
    </row>
    <row r="22" spans="1:15" ht="11.1" customHeight="1">
      <c r="A22" s="1224"/>
      <c r="B22" s="2315" t="s">
        <v>443</v>
      </c>
      <c r="C22" s="2315"/>
      <c r="D22" s="1225">
        <v>6</v>
      </c>
      <c r="E22" s="1225"/>
      <c r="F22" s="2315" t="s">
        <v>444</v>
      </c>
      <c r="G22" s="2315"/>
      <c r="H22" s="1225">
        <v>15</v>
      </c>
    </row>
    <row r="23" spans="1:15" ht="11.1" customHeight="1">
      <c r="A23" s="1224"/>
      <c r="B23" s="2316" t="s">
        <v>445</v>
      </c>
      <c r="C23" s="2316"/>
      <c r="D23" s="1225">
        <v>6</v>
      </c>
      <c r="E23" s="1225"/>
      <c r="F23" s="2315" t="s">
        <v>446</v>
      </c>
      <c r="G23" s="2315"/>
      <c r="H23" s="1225">
        <v>16</v>
      </c>
    </row>
    <row r="24" spans="1:15" ht="11.1" customHeight="1">
      <c r="A24" s="1224"/>
      <c r="B24" s="2316" t="s">
        <v>447</v>
      </c>
      <c r="C24" s="2316"/>
      <c r="D24" s="1225">
        <v>7</v>
      </c>
      <c r="E24" s="1225"/>
      <c r="F24" s="2315" t="s">
        <v>448</v>
      </c>
      <c r="G24" s="2315"/>
      <c r="H24" s="1225">
        <v>17</v>
      </c>
      <c r="N24" s="2323"/>
      <c r="O24" s="2323"/>
    </row>
    <row r="25" spans="1:15" ht="11.1" customHeight="1">
      <c r="A25" s="1224"/>
      <c r="B25" s="2316" t="s">
        <v>449</v>
      </c>
      <c r="C25" s="2316"/>
      <c r="D25" s="1225">
        <v>8</v>
      </c>
      <c r="E25" s="1225"/>
      <c r="F25" s="2315" t="s">
        <v>450</v>
      </c>
      <c r="G25" s="2315"/>
      <c r="H25" s="1225">
        <v>17</v>
      </c>
    </row>
    <row r="26" spans="1:15" ht="11.1" customHeight="1">
      <c r="A26" s="1224"/>
      <c r="B26" s="2325" t="s">
        <v>451</v>
      </c>
      <c r="C26" s="2325"/>
      <c r="D26" s="1225">
        <v>9</v>
      </c>
      <c r="E26" s="1225"/>
      <c r="F26" s="2315" t="s">
        <v>452</v>
      </c>
      <c r="G26" s="2315"/>
      <c r="H26" s="1225">
        <v>18</v>
      </c>
    </row>
    <row r="27" spans="1:15" ht="21.75" customHeight="1">
      <c r="A27" s="1224"/>
      <c r="B27" s="2325" t="s">
        <v>453</v>
      </c>
      <c r="C27" s="2325"/>
      <c r="D27" s="1225">
        <v>10</v>
      </c>
      <c r="E27" s="1225"/>
      <c r="F27" s="2329" t="s">
        <v>667</v>
      </c>
      <c r="G27" s="2329"/>
      <c r="H27" s="1225">
        <v>19</v>
      </c>
    </row>
    <row r="28" spans="1:15" ht="21.75" customHeight="1">
      <c r="A28" s="1224"/>
      <c r="B28" s="2326" t="s">
        <v>561</v>
      </c>
      <c r="C28" s="2324"/>
      <c r="D28" s="1225">
        <v>11</v>
      </c>
      <c r="E28" s="1225"/>
      <c r="F28" s="2315" t="s">
        <v>454</v>
      </c>
      <c r="G28" s="2315"/>
      <c r="H28" s="1225">
        <v>20</v>
      </c>
    </row>
    <row r="29" spans="1:15" ht="21.75" customHeight="1">
      <c r="A29" s="1224"/>
      <c r="B29" s="2326" t="s">
        <v>560</v>
      </c>
      <c r="C29" s="2324"/>
      <c r="D29" s="1225">
        <v>12</v>
      </c>
      <c r="E29" s="1225"/>
      <c r="F29" s="2315" t="s">
        <v>455</v>
      </c>
      <c r="G29" s="2315"/>
      <c r="H29" s="1225">
        <v>22</v>
      </c>
    </row>
    <row r="30" spans="1:15" ht="11.1" customHeight="1">
      <c r="A30" s="1224"/>
      <c r="B30" s="2324" t="s">
        <v>456</v>
      </c>
      <c r="C30" s="2324"/>
      <c r="D30" s="1225">
        <v>13</v>
      </c>
      <c r="E30" s="1225"/>
      <c r="F30" s="2315" t="s">
        <v>457</v>
      </c>
      <c r="G30" s="2315"/>
      <c r="H30" s="1225">
        <v>22</v>
      </c>
    </row>
    <row r="31" spans="1:15" ht="11.1" customHeight="1">
      <c r="A31" s="1224"/>
      <c r="B31" s="2316" t="s">
        <v>458</v>
      </c>
      <c r="C31" s="2316"/>
      <c r="D31" s="1225">
        <v>14</v>
      </c>
      <c r="E31" s="1225"/>
      <c r="F31" s="1227"/>
      <c r="G31" s="1227"/>
      <c r="H31" s="1225"/>
    </row>
    <row r="32" spans="1:15" ht="7.5" customHeight="1">
      <c r="A32" s="1224"/>
      <c r="B32" s="2327"/>
      <c r="C32" s="2327"/>
      <c r="D32" s="1225"/>
      <c r="E32" s="1225"/>
      <c r="F32" s="2328"/>
      <c r="G32" s="2328"/>
      <c r="H32" s="1068"/>
    </row>
    <row r="33" spans="1:8" ht="12" customHeight="1">
      <c r="A33" s="2319" t="s">
        <v>459</v>
      </c>
      <c r="B33" s="2319"/>
      <c r="C33" s="2319"/>
      <c r="D33" s="2319"/>
      <c r="E33" s="2319"/>
      <c r="F33" s="2319"/>
      <c r="G33" s="2319"/>
      <c r="H33" s="1223"/>
    </row>
    <row r="34" spans="1:8" ht="7.5" customHeight="1">
      <c r="A34" s="1224"/>
      <c r="B34" s="2322"/>
      <c r="C34" s="2322"/>
      <c r="D34" s="1225"/>
      <c r="E34" s="1223"/>
      <c r="F34" s="2317"/>
      <c r="G34" s="2317"/>
      <c r="H34" s="1225"/>
    </row>
    <row r="35" spans="1:8" ht="11.1" customHeight="1">
      <c r="A35" s="1224"/>
      <c r="B35" s="2315" t="s">
        <v>460</v>
      </c>
      <c r="C35" s="2315"/>
      <c r="D35" s="1225">
        <v>23</v>
      </c>
      <c r="E35" s="1225"/>
      <c r="F35" s="2315" t="s">
        <v>461</v>
      </c>
      <c r="G35" s="2315"/>
      <c r="H35" s="1225">
        <v>30</v>
      </c>
    </row>
    <row r="36" spans="1:8" ht="11.1" customHeight="1">
      <c r="A36" s="1224"/>
      <c r="B36" s="2316" t="s">
        <v>462</v>
      </c>
      <c r="C36" s="2316"/>
      <c r="D36" s="1225">
        <v>24</v>
      </c>
      <c r="E36" s="1225"/>
      <c r="F36" s="2316" t="s">
        <v>463</v>
      </c>
      <c r="G36" s="2316"/>
      <c r="H36" s="1225">
        <v>31</v>
      </c>
    </row>
    <row r="37" spans="1:8" ht="11.1" customHeight="1">
      <c r="A37" s="1224"/>
      <c r="B37" s="2316" t="s">
        <v>464</v>
      </c>
      <c r="C37" s="2316"/>
      <c r="D37" s="1225">
        <v>25</v>
      </c>
      <c r="E37" s="1225"/>
      <c r="F37" s="2316" t="s">
        <v>465</v>
      </c>
      <c r="G37" s="2316"/>
      <c r="H37" s="1225">
        <v>32</v>
      </c>
    </row>
    <row r="38" spans="1:8" ht="11.1" customHeight="1">
      <c r="A38" s="1224"/>
      <c r="B38" s="2316" t="s">
        <v>466</v>
      </c>
      <c r="C38" s="2316"/>
      <c r="D38" s="1225">
        <v>28</v>
      </c>
      <c r="E38" s="1225"/>
      <c r="F38" s="2316" t="s">
        <v>467</v>
      </c>
      <c r="G38" s="2316"/>
      <c r="H38" s="1225">
        <v>33</v>
      </c>
    </row>
    <row r="39" spans="1:8" ht="11.1" customHeight="1">
      <c r="A39" s="1224"/>
      <c r="B39" s="2316" t="s">
        <v>468</v>
      </c>
      <c r="C39" s="2316"/>
      <c r="D39" s="1225">
        <v>29</v>
      </c>
      <c r="E39" s="1225"/>
      <c r="F39" s="2330" t="s">
        <v>469</v>
      </c>
      <c r="G39" s="2316"/>
      <c r="H39" s="1225">
        <v>33</v>
      </c>
    </row>
    <row r="40" spans="1:8" ht="7.5" customHeight="1">
      <c r="A40" s="1224"/>
      <c r="B40" s="1228"/>
      <c r="C40" s="1228"/>
      <c r="D40" s="1068"/>
      <c r="E40" s="1225"/>
      <c r="F40" s="1224"/>
      <c r="G40" s="1224"/>
      <c r="H40" s="1068"/>
    </row>
    <row r="41" spans="1:8" ht="12" customHeight="1">
      <c r="A41" s="2319" t="s">
        <v>470</v>
      </c>
      <c r="B41" s="2319"/>
      <c r="C41" s="2319"/>
      <c r="D41" s="2319"/>
      <c r="E41" s="2319"/>
      <c r="F41" s="2319"/>
      <c r="G41" s="2319"/>
      <c r="H41" s="1068"/>
    </row>
    <row r="42" spans="1:8" ht="7.5" customHeight="1">
      <c r="A42" s="1224"/>
      <c r="B42" s="2317"/>
      <c r="C42" s="2317"/>
      <c r="D42" s="1225"/>
      <c r="E42" s="1225" t="s">
        <v>363</v>
      </c>
      <c r="F42" s="2322"/>
      <c r="G42" s="2322"/>
      <c r="H42" s="1068"/>
    </row>
    <row r="43" spans="1:8" ht="11.1" customHeight="1">
      <c r="A43" s="1224"/>
      <c r="B43" s="2315" t="s">
        <v>471</v>
      </c>
      <c r="C43" s="2315"/>
      <c r="D43" s="1225">
        <v>34</v>
      </c>
      <c r="E43" s="1225"/>
      <c r="F43" s="2315" t="s">
        <v>472</v>
      </c>
      <c r="G43" s="2315"/>
      <c r="H43" s="1225">
        <v>35</v>
      </c>
    </row>
    <row r="44" spans="1:8" ht="11.1" customHeight="1">
      <c r="A44" s="1224"/>
      <c r="B44" s="2316" t="s">
        <v>473</v>
      </c>
      <c r="C44" s="2316"/>
      <c r="D44" s="1225">
        <v>35</v>
      </c>
      <c r="E44" s="1225"/>
      <c r="F44" s="2315" t="s">
        <v>474</v>
      </c>
      <c r="G44" s="2315"/>
      <c r="H44" s="1225">
        <v>36</v>
      </c>
    </row>
    <row r="45" spans="1:8" ht="11.1" customHeight="1">
      <c r="A45" s="1224"/>
      <c r="B45" s="2327" t="s">
        <v>668</v>
      </c>
      <c r="C45" s="2327"/>
      <c r="D45" s="1225"/>
      <c r="E45" s="1225"/>
    </row>
    <row r="46" spans="1:8" ht="11.1" customHeight="1">
      <c r="A46" s="1224"/>
      <c r="B46" s="1229"/>
      <c r="C46" s="1229" t="s">
        <v>559</v>
      </c>
      <c r="D46" s="1225">
        <v>35</v>
      </c>
      <c r="E46" s="1225"/>
    </row>
    <row r="47" spans="1:8" ht="7.5" customHeight="1"/>
    <row r="48" spans="1:8" ht="9" customHeight="1">
      <c r="A48" s="2323"/>
      <c r="B48" s="2323"/>
      <c r="C48" s="2323"/>
    </row>
    <row r="49" spans="2:7" ht="9" customHeight="1">
      <c r="F49" s="2323"/>
      <c r="G49" s="2323"/>
    </row>
    <row r="50" spans="2:7" ht="9" customHeight="1"/>
    <row r="51" spans="2:7" ht="9" customHeight="1">
      <c r="F51" s="2323"/>
      <c r="G51" s="2323"/>
    </row>
    <row r="53" spans="2:7">
      <c r="B53" s="2323"/>
      <c r="C53" s="2323"/>
    </row>
    <row r="54" spans="2:7">
      <c r="B54" s="2323"/>
      <c r="C54" s="2323"/>
      <c r="F54" s="2323"/>
      <c r="G54" s="2323"/>
    </row>
    <row r="55" spans="2:7">
      <c r="C55" s="2323"/>
      <c r="D55" s="2323"/>
    </row>
    <row r="58" spans="2:7">
      <c r="C58" s="2323"/>
      <c r="D58" s="2323"/>
    </row>
    <row r="59" spans="2:7">
      <c r="C59" s="2323"/>
      <c r="D59" s="2323"/>
    </row>
    <row r="60" spans="2:7">
      <c r="C60" s="2323"/>
      <c r="D60" s="2323"/>
    </row>
  </sheetData>
  <mergeCells count="66">
    <mergeCell ref="B39:C39"/>
    <mergeCell ref="B43:C43"/>
    <mergeCell ref="F54:G54"/>
    <mergeCell ref="F43:G43"/>
    <mergeCell ref="A41:G41"/>
    <mergeCell ref="B42:C42"/>
    <mergeCell ref="F44:G44"/>
    <mergeCell ref="B54:C54"/>
    <mergeCell ref="F51:G51"/>
    <mergeCell ref="F49:G49"/>
    <mergeCell ref="B45:C45"/>
    <mergeCell ref="A48:C48"/>
    <mergeCell ref="C60:D60"/>
    <mergeCell ref="B35:C35"/>
    <mergeCell ref="B34:C34"/>
    <mergeCell ref="B25:C25"/>
    <mergeCell ref="B38:C38"/>
    <mergeCell ref="A33:G33"/>
    <mergeCell ref="F25:G25"/>
    <mergeCell ref="F26:G26"/>
    <mergeCell ref="F27:G27"/>
    <mergeCell ref="F28:G28"/>
    <mergeCell ref="F29:G29"/>
    <mergeCell ref="F30:G30"/>
    <mergeCell ref="F39:G39"/>
    <mergeCell ref="B53:C53"/>
    <mergeCell ref="C55:D55"/>
    <mergeCell ref="C59:D59"/>
    <mergeCell ref="N24:O24"/>
    <mergeCell ref="B30:C30"/>
    <mergeCell ref="B26:C26"/>
    <mergeCell ref="B27:C27"/>
    <mergeCell ref="C58:D58"/>
    <mergeCell ref="B29:C29"/>
    <mergeCell ref="B32:C32"/>
    <mergeCell ref="B44:C44"/>
    <mergeCell ref="F36:G36"/>
    <mergeCell ref="B36:C36"/>
    <mergeCell ref="B28:C28"/>
    <mergeCell ref="F37:G37"/>
    <mergeCell ref="F38:G38"/>
    <mergeCell ref="F32:G32"/>
    <mergeCell ref="F42:G42"/>
    <mergeCell ref="B24:C24"/>
    <mergeCell ref="A1:H1"/>
    <mergeCell ref="F21:G21"/>
    <mergeCell ref="A9:H9"/>
    <mergeCell ref="A16:G16"/>
    <mergeCell ref="A20:G20"/>
    <mergeCell ref="B12:G12"/>
    <mergeCell ref="A3:H7"/>
    <mergeCell ref="B11:G11"/>
    <mergeCell ref="A2:H2"/>
    <mergeCell ref="B13:G13"/>
    <mergeCell ref="B14:G14"/>
    <mergeCell ref="A10:G10"/>
    <mergeCell ref="B18:G18"/>
    <mergeCell ref="F23:G23"/>
    <mergeCell ref="B22:C22"/>
    <mergeCell ref="F22:G22"/>
    <mergeCell ref="B37:C37"/>
    <mergeCell ref="B31:C31"/>
    <mergeCell ref="B23:C23"/>
    <mergeCell ref="F34:G34"/>
    <mergeCell ref="F35:G35"/>
    <mergeCell ref="F24:G24"/>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5"/>
  <sheetViews>
    <sheetView zoomScaleNormal="100" workbookViewId="0">
      <selection activeCell="A9" sqref="A9:H9"/>
    </sheetView>
  </sheetViews>
  <sheetFormatPr defaultColWidth="9.140625" defaultRowHeight="12.75"/>
  <cols>
    <col min="1" max="2" width="2.140625" style="609" customWidth="1"/>
    <col min="3" max="3" width="71.7109375" style="609" customWidth="1"/>
    <col min="4" max="4" width="7.28515625" style="609" bestFit="1" customWidth="1"/>
    <col min="5" max="5" width="5.7109375" style="610" bestFit="1" customWidth="1"/>
    <col min="6" max="6" width="5.42578125" style="611" customWidth="1"/>
    <col min="7" max="7" width="5.7109375" style="611" bestFit="1" customWidth="1"/>
    <col min="8" max="8" width="5.28515625" style="611" bestFit="1" customWidth="1"/>
    <col min="9" max="9" width="5.5703125" style="611" bestFit="1" customWidth="1"/>
    <col min="10" max="11" width="5.28515625" style="611" bestFit="1" customWidth="1"/>
    <col min="12" max="12" width="5.7109375" style="611" bestFit="1" customWidth="1"/>
    <col min="13" max="13" width="1.28515625" style="611" customWidth="1"/>
    <col min="14" max="14" width="1.7109375" style="611" customWidth="1"/>
    <col min="15" max="15" width="1.28515625" style="611" customWidth="1"/>
    <col min="16" max="16" width="7.28515625" style="611" bestFit="1" customWidth="1"/>
    <col min="17" max="17" width="5.7109375" style="611" bestFit="1" customWidth="1"/>
    <col min="18" max="18" width="5.28515625" style="609" bestFit="1" customWidth="1"/>
    <col min="19" max="19" width="1.28515625" style="612" customWidth="1"/>
    <col min="20" max="21" width="9.140625" style="609" customWidth="1"/>
    <col min="22" max="22" width="9.140625" style="613" customWidth="1"/>
    <col min="23" max="24" width="9.140625" style="614" customWidth="1"/>
    <col min="25" max="32" width="9.140625" style="609" customWidth="1"/>
    <col min="33" max="33" width="9.140625" style="615" customWidth="1"/>
    <col min="34" max="34" width="9.140625" style="614" customWidth="1"/>
    <col min="35" max="35" width="9.140625" style="609" customWidth="1"/>
    <col min="36" max="16384" width="9.140625" style="609"/>
  </cols>
  <sheetData>
    <row r="1" spans="1:19" ht="19.5" customHeight="1">
      <c r="A1" s="2372" t="s">
        <v>190</v>
      </c>
      <c r="B1" s="2372"/>
      <c r="C1" s="2372"/>
      <c r="D1" s="2372"/>
      <c r="E1" s="2372"/>
      <c r="F1" s="2372"/>
      <c r="G1" s="2372"/>
      <c r="H1" s="2372"/>
      <c r="I1" s="2372"/>
      <c r="J1" s="2372"/>
      <c r="K1" s="2372"/>
      <c r="L1" s="2372"/>
      <c r="M1" s="2372"/>
      <c r="N1" s="2372"/>
      <c r="O1" s="2372"/>
      <c r="P1" s="2372"/>
      <c r="Q1" s="2372"/>
      <c r="R1" s="2372"/>
      <c r="S1" s="2372"/>
    </row>
    <row r="2" spans="1:19" s="530" customFormat="1" ht="3.75" customHeight="1">
      <c r="A2" s="2520"/>
      <c r="B2" s="2520"/>
      <c r="C2" s="2520"/>
      <c r="D2" s="2520"/>
      <c r="E2" s="2520"/>
      <c r="F2" s="2520"/>
      <c r="G2" s="2520"/>
      <c r="H2" s="2520"/>
      <c r="I2" s="2520"/>
      <c r="J2" s="2520"/>
      <c r="K2" s="2520"/>
      <c r="L2" s="2520"/>
      <c r="M2" s="2520"/>
      <c r="N2" s="2520"/>
      <c r="O2" s="2520"/>
      <c r="P2" s="2520"/>
      <c r="Q2" s="2520"/>
      <c r="R2" s="2520"/>
      <c r="S2" s="2520"/>
    </row>
    <row r="3" spans="1:19" s="530" customFormat="1" ht="10.5" customHeight="1">
      <c r="A3" s="2340" t="s">
        <v>505</v>
      </c>
      <c r="B3" s="2340"/>
      <c r="C3" s="2340"/>
      <c r="D3" s="171"/>
      <c r="E3" s="2521"/>
      <c r="F3" s="2521"/>
      <c r="G3" s="2521"/>
      <c r="H3" s="2521"/>
      <c r="I3" s="2521"/>
      <c r="J3" s="2521"/>
      <c r="K3" s="2521"/>
      <c r="L3" s="2521"/>
      <c r="M3" s="344"/>
      <c r="N3" s="345"/>
      <c r="O3" s="342"/>
      <c r="P3" s="1324" t="s">
        <v>713</v>
      </c>
      <c r="Q3" s="138" t="s">
        <v>22</v>
      </c>
      <c r="R3" s="138" t="s">
        <v>23</v>
      </c>
      <c r="S3" s="595"/>
    </row>
    <row r="4" spans="1:19" s="530" customFormat="1" ht="10.5" customHeight="1">
      <c r="A4" s="140"/>
      <c r="B4" s="140"/>
      <c r="C4" s="140"/>
      <c r="D4" s="142" t="s">
        <v>835</v>
      </c>
      <c r="E4" s="143" t="s">
        <v>799</v>
      </c>
      <c r="F4" s="1390" t="s">
        <v>706</v>
      </c>
      <c r="G4" s="1390" t="s">
        <v>236</v>
      </c>
      <c r="H4" s="1390" t="s">
        <v>506</v>
      </c>
      <c r="I4" s="1390" t="s">
        <v>507</v>
      </c>
      <c r="J4" s="1390" t="s">
        <v>508</v>
      </c>
      <c r="K4" s="1390" t="s">
        <v>509</v>
      </c>
      <c r="L4" s="1390" t="s">
        <v>510</v>
      </c>
      <c r="M4" s="347"/>
      <c r="N4" s="348"/>
      <c r="O4" s="349"/>
      <c r="P4" s="1325" t="s">
        <v>24</v>
      </c>
      <c r="Q4" s="143" t="s">
        <v>24</v>
      </c>
      <c r="R4" s="143" t="s">
        <v>24</v>
      </c>
      <c r="S4" s="144"/>
    </row>
    <row r="5" spans="1:19" s="530" customFormat="1" ht="10.5" customHeight="1">
      <c r="A5" s="505"/>
      <c r="B5" s="505"/>
      <c r="C5" s="505"/>
      <c r="D5" s="596"/>
      <c r="E5" s="596"/>
      <c r="F5" s="1391"/>
      <c r="G5" s="1391"/>
      <c r="H5" s="1391"/>
      <c r="I5" s="1391"/>
      <c r="J5" s="1391"/>
      <c r="K5" s="1391"/>
      <c r="L5" s="1391"/>
      <c r="M5" s="596"/>
      <c r="N5" s="238"/>
      <c r="O5" s="596"/>
      <c r="P5" s="1348"/>
      <c r="Q5" s="596"/>
      <c r="R5" s="596"/>
      <c r="S5" s="597"/>
    </row>
    <row r="6" spans="1:19" s="530" customFormat="1" ht="10.5" customHeight="1">
      <c r="A6" s="2418" t="s">
        <v>517</v>
      </c>
      <c r="B6" s="2418"/>
      <c r="C6" s="2418"/>
      <c r="D6" s="1990">
        <v>1268</v>
      </c>
      <c r="E6" s="1392">
        <v>1369</v>
      </c>
      <c r="F6" s="1392">
        <v>1319</v>
      </c>
      <c r="G6" s="1392">
        <v>1328</v>
      </c>
      <c r="H6" s="1392">
        <v>1164</v>
      </c>
      <c r="I6" s="1392">
        <v>1097</v>
      </c>
      <c r="J6" s="1392">
        <v>1050</v>
      </c>
      <c r="K6" s="1392">
        <v>1407</v>
      </c>
      <c r="L6" s="1392">
        <v>931</v>
      </c>
      <c r="M6" s="1563"/>
      <c r="N6" s="1393"/>
      <c r="O6" s="1505"/>
      <c r="P6" s="1991">
        <f>SUM(D6:G6)</f>
        <v>5284</v>
      </c>
      <c r="Q6" s="163">
        <v>4718</v>
      </c>
      <c r="R6" s="163">
        <v>4295</v>
      </c>
      <c r="S6" s="165"/>
    </row>
    <row r="7" spans="1:19" s="530" customFormat="1" ht="21" customHeight="1">
      <c r="A7" s="2518" t="s">
        <v>630</v>
      </c>
      <c r="B7" s="2519"/>
      <c r="C7" s="2519"/>
      <c r="D7" s="1986"/>
      <c r="E7" s="1393"/>
      <c r="F7" s="1393"/>
      <c r="G7" s="1393"/>
      <c r="H7" s="1393"/>
      <c r="I7" s="1393"/>
      <c r="J7" s="1393"/>
      <c r="K7" s="1393"/>
      <c r="L7" s="1393"/>
      <c r="M7" s="1560"/>
      <c r="N7" s="1393"/>
      <c r="O7" s="1486"/>
      <c r="P7" s="1989"/>
      <c r="Q7" s="159"/>
      <c r="R7" s="159"/>
      <c r="S7" s="598"/>
    </row>
    <row r="8" spans="1:19" s="530" customFormat="1" ht="10.5" customHeight="1">
      <c r="A8" s="599"/>
      <c r="B8" s="2335" t="s">
        <v>306</v>
      </c>
      <c r="C8" s="2335"/>
      <c r="D8" s="1986"/>
      <c r="E8" s="1393"/>
      <c r="F8" s="1393"/>
      <c r="G8" s="1393"/>
      <c r="H8" s="1393"/>
      <c r="I8" s="1393"/>
      <c r="J8" s="1393"/>
      <c r="K8" s="1393"/>
      <c r="L8" s="1393"/>
      <c r="M8" s="1560"/>
      <c r="N8" s="1393"/>
      <c r="O8" s="1486"/>
      <c r="P8" s="1989"/>
      <c r="Q8" s="159"/>
      <c r="R8" s="159"/>
      <c r="S8" s="598"/>
    </row>
    <row r="9" spans="1:19" s="530" customFormat="1" ht="10.5" customHeight="1">
      <c r="A9" s="357"/>
      <c r="B9" s="357"/>
      <c r="C9" s="157" t="s">
        <v>305</v>
      </c>
      <c r="D9" s="1983">
        <v>340</v>
      </c>
      <c r="E9" s="1394">
        <v>435</v>
      </c>
      <c r="F9" s="1394">
        <v>1422</v>
      </c>
      <c r="G9" s="1394">
        <v>-1562</v>
      </c>
      <c r="H9" s="1394">
        <v>1084</v>
      </c>
      <c r="I9" s="1394">
        <v>-2643</v>
      </c>
      <c r="J9" s="1394">
        <v>1095</v>
      </c>
      <c r="K9" s="1394">
        <v>-684</v>
      </c>
      <c r="L9" s="1394">
        <v>606</v>
      </c>
      <c r="M9" s="1560"/>
      <c r="N9" s="1393"/>
      <c r="O9" s="1495"/>
      <c r="P9" s="1984">
        <f>SUM(D9:G9)</f>
        <v>635</v>
      </c>
      <c r="Q9" s="158">
        <v>-1148</v>
      </c>
      <c r="R9" s="158">
        <v>487</v>
      </c>
      <c r="S9" s="600"/>
    </row>
    <row r="10" spans="1:19" s="530" customFormat="1" ht="10.5" customHeight="1">
      <c r="A10" s="357"/>
      <c r="B10" s="357"/>
      <c r="C10" s="157" t="s">
        <v>302</v>
      </c>
      <c r="D10" s="1983">
        <v>0</v>
      </c>
      <c r="E10" s="1394">
        <v>0</v>
      </c>
      <c r="F10" s="1394">
        <v>0</v>
      </c>
      <c r="G10" s="1394">
        <v>0</v>
      </c>
      <c r="H10" s="1395">
        <v>0</v>
      </c>
      <c r="I10" s="1395">
        <v>0</v>
      </c>
      <c r="J10" s="1395">
        <v>0</v>
      </c>
      <c r="K10" s="1395">
        <v>0</v>
      </c>
      <c r="L10" s="1395">
        <v>0</v>
      </c>
      <c r="M10" s="1560"/>
      <c r="N10" s="1393"/>
      <c r="O10" s="1626"/>
      <c r="P10" s="2051">
        <f>SUM(D10:G10)</f>
        <v>0</v>
      </c>
      <c r="Q10" s="161">
        <v>0</v>
      </c>
      <c r="R10" s="161">
        <v>-272</v>
      </c>
      <c r="S10" s="600"/>
    </row>
    <row r="11" spans="1:19" s="530" customFormat="1" ht="10.5" customHeight="1">
      <c r="A11" s="358"/>
      <c r="B11" s="358"/>
      <c r="C11" s="601" t="s">
        <v>75</v>
      </c>
      <c r="D11" s="1983">
        <v>-159</v>
      </c>
      <c r="E11" s="1394">
        <v>-284</v>
      </c>
      <c r="F11" s="1394">
        <v>-886</v>
      </c>
      <c r="G11" s="1394">
        <v>980</v>
      </c>
      <c r="H11" s="1394">
        <v>-653</v>
      </c>
      <c r="I11" s="1394">
        <v>1586</v>
      </c>
      <c r="J11" s="1394">
        <v>-592</v>
      </c>
      <c r="K11" s="1394">
        <v>431</v>
      </c>
      <c r="L11" s="1394">
        <v>-383</v>
      </c>
      <c r="M11" s="1560"/>
      <c r="N11" s="1393"/>
      <c r="O11" s="1626"/>
      <c r="P11" s="2051">
        <f>SUM(D11:G11)</f>
        <v>-349</v>
      </c>
      <c r="Q11" s="161">
        <v>772</v>
      </c>
      <c r="R11" s="161">
        <v>-257</v>
      </c>
      <c r="S11" s="600"/>
    </row>
    <row r="12" spans="1:19" s="530" customFormat="1" ht="18.75" customHeight="1">
      <c r="A12" s="363"/>
      <c r="B12" s="602"/>
      <c r="C12" s="1253" t="s">
        <v>826</v>
      </c>
      <c r="D12" s="1983">
        <v>0</v>
      </c>
      <c r="E12" s="1394">
        <v>0</v>
      </c>
      <c r="F12" s="1394">
        <v>0</v>
      </c>
      <c r="G12" s="1394">
        <v>0</v>
      </c>
      <c r="H12" s="1393">
        <v>0</v>
      </c>
      <c r="I12" s="1393">
        <v>0</v>
      </c>
      <c r="J12" s="1393">
        <v>0</v>
      </c>
      <c r="K12" s="1393">
        <v>0</v>
      </c>
      <c r="L12" s="1393">
        <v>0</v>
      </c>
      <c r="M12" s="1560"/>
      <c r="N12" s="1393"/>
      <c r="O12" s="1486"/>
      <c r="P12" s="1989">
        <f>SUM(D12:G12)</f>
        <v>0</v>
      </c>
      <c r="Q12" s="159">
        <v>0</v>
      </c>
      <c r="R12" s="159">
        <v>121</v>
      </c>
      <c r="S12" s="160"/>
    </row>
    <row r="13" spans="1:19" s="530" customFormat="1" ht="10.5" customHeight="1">
      <c r="A13" s="603"/>
      <c r="B13" s="603"/>
      <c r="C13" s="603"/>
      <c r="D13" s="1990">
        <f>SUM(D9:D12)</f>
        <v>181</v>
      </c>
      <c r="E13" s="1392">
        <f>SUM(E9:E12)</f>
        <v>151</v>
      </c>
      <c r="F13" s="1392">
        <f>SUM(F9:F12)</f>
        <v>536</v>
      </c>
      <c r="G13" s="1392">
        <f>SUM(G9:G12)</f>
        <v>-582</v>
      </c>
      <c r="H13" s="1392">
        <f t="shared" ref="H13" si="0">SUM(H9:H12)</f>
        <v>431</v>
      </c>
      <c r="I13" s="1392">
        <f t="shared" ref="I13" si="1">SUM(I9:I12)</f>
        <v>-1057</v>
      </c>
      <c r="J13" s="1392">
        <f t="shared" ref="J13" si="2">SUM(J9:J12)</f>
        <v>503</v>
      </c>
      <c r="K13" s="1392">
        <f t="shared" ref="K13" si="3">SUM(K9:K12)</f>
        <v>-253</v>
      </c>
      <c r="L13" s="1392">
        <f t="shared" ref="L13" si="4">SUM(L9:L12)</f>
        <v>223</v>
      </c>
      <c r="M13" s="1563"/>
      <c r="N13" s="1393"/>
      <c r="O13" s="1505"/>
      <c r="P13" s="1991">
        <f>SUM(P9:P12)</f>
        <v>286</v>
      </c>
      <c r="Q13" s="368">
        <f t="shared" ref="Q13" si="5">SUM(Q9:Q12)</f>
        <v>-376</v>
      </c>
      <c r="R13" s="368">
        <f t="shared" ref="R13" si="6">SUM(R9:R12)</f>
        <v>79</v>
      </c>
      <c r="S13" s="604"/>
    </row>
    <row r="14" spans="1:19" s="530" customFormat="1" ht="18" customHeight="1">
      <c r="A14" s="599"/>
      <c r="B14" s="2510" t="s">
        <v>796</v>
      </c>
      <c r="C14" s="2335"/>
      <c r="D14" s="1986"/>
      <c r="E14" s="1393"/>
      <c r="F14" s="1393"/>
      <c r="G14" s="1393"/>
      <c r="H14" s="1393"/>
      <c r="I14" s="1393"/>
      <c r="J14" s="1393"/>
      <c r="K14" s="1393"/>
      <c r="L14" s="1393"/>
      <c r="M14" s="1560"/>
      <c r="N14" s="1393"/>
      <c r="O14" s="1486"/>
      <c r="P14" s="1989"/>
      <c r="Q14" s="159"/>
      <c r="R14" s="159"/>
      <c r="S14" s="598"/>
    </row>
    <row r="15" spans="1:19" s="530" customFormat="1" ht="10.5" customHeight="1">
      <c r="A15" s="357"/>
      <c r="B15" s="357"/>
      <c r="C15" s="157" t="s">
        <v>59</v>
      </c>
      <c r="D15" s="1983">
        <v>-28</v>
      </c>
      <c r="E15" s="1394">
        <v>-27</v>
      </c>
      <c r="F15" s="1394">
        <v>-43</v>
      </c>
      <c r="G15" s="1394">
        <v>-44</v>
      </c>
      <c r="H15" s="1394">
        <v>6</v>
      </c>
      <c r="I15" s="1394">
        <v>-23</v>
      </c>
      <c r="J15" s="1394">
        <v>70</v>
      </c>
      <c r="K15" s="1394">
        <v>-47</v>
      </c>
      <c r="L15" s="1394">
        <v>14</v>
      </c>
      <c r="M15" s="1560"/>
      <c r="N15" s="1393"/>
      <c r="O15" s="1495"/>
      <c r="P15" s="1984">
        <f>SUM(D15:G15)</f>
        <v>-142</v>
      </c>
      <c r="Q15" s="158">
        <v>6</v>
      </c>
      <c r="R15" s="158">
        <v>125</v>
      </c>
      <c r="S15" s="600"/>
    </row>
    <row r="16" spans="1:19" s="530" customFormat="1" ht="10.5" customHeight="1">
      <c r="A16" s="358"/>
      <c r="B16" s="358"/>
      <c r="C16" s="601" t="s">
        <v>314</v>
      </c>
      <c r="D16" s="1983">
        <v>0</v>
      </c>
      <c r="E16" s="1394">
        <v>-4</v>
      </c>
      <c r="F16" s="1394">
        <v>-18</v>
      </c>
      <c r="G16" s="1394">
        <v>-7</v>
      </c>
      <c r="H16" s="1393">
        <v>-30</v>
      </c>
      <c r="I16" s="1393">
        <v>-19</v>
      </c>
      <c r="J16" s="1393">
        <v>-35</v>
      </c>
      <c r="K16" s="1393">
        <v>-23</v>
      </c>
      <c r="L16" s="1393">
        <v>-5</v>
      </c>
      <c r="M16" s="1560"/>
      <c r="N16" s="1393"/>
      <c r="O16" s="2053"/>
      <c r="P16" s="1989">
        <f>SUM(D16:G16)</f>
        <v>-29</v>
      </c>
      <c r="Q16" s="159">
        <v>-107</v>
      </c>
      <c r="R16" s="159">
        <v>-58</v>
      </c>
      <c r="S16" s="160"/>
    </row>
    <row r="17" spans="1:19" s="530" customFormat="1" ht="10.5" customHeight="1">
      <c r="A17" s="605"/>
      <c r="B17" s="605"/>
      <c r="C17" s="605"/>
      <c r="D17" s="1990">
        <f>SUM(D15:D16)</f>
        <v>-28</v>
      </c>
      <c r="E17" s="1392">
        <f>SUM(E15:E16)</f>
        <v>-31</v>
      </c>
      <c r="F17" s="1392">
        <f>SUM(F15:F16)</f>
        <v>-61</v>
      </c>
      <c r="G17" s="1392">
        <f>SUM(G15:G16)</f>
        <v>-51</v>
      </c>
      <c r="H17" s="1392">
        <f t="shared" ref="H17" si="7">SUM(H15:H16)</f>
        <v>-24</v>
      </c>
      <c r="I17" s="1392">
        <f t="shared" ref="I17" si="8">SUM(I15:I16)</f>
        <v>-42</v>
      </c>
      <c r="J17" s="1392">
        <f t="shared" ref="J17" si="9">SUM(J15:J16)</f>
        <v>35</v>
      </c>
      <c r="K17" s="1392">
        <f t="shared" ref="K17" si="10">SUM(K15:K16)</f>
        <v>-70</v>
      </c>
      <c r="L17" s="1392">
        <f t="shared" ref="L17" si="11">SUM(L15:L16)</f>
        <v>9</v>
      </c>
      <c r="M17" s="1563"/>
      <c r="N17" s="1393"/>
      <c r="O17" s="1498"/>
      <c r="P17" s="1991">
        <f>SUM(P15:P16)</f>
        <v>-171</v>
      </c>
      <c r="Q17" s="368">
        <f t="shared" ref="Q17" si="12">SUM(Q15:Q16)</f>
        <v>-101</v>
      </c>
      <c r="R17" s="368">
        <f t="shared" ref="R17" si="13">SUM(R15:R16)</f>
        <v>67</v>
      </c>
      <c r="S17" s="604"/>
    </row>
    <row r="18" spans="1:19" s="530" customFormat="1" ht="10.5" customHeight="1">
      <c r="A18" s="599"/>
      <c r="B18" s="2335" t="s">
        <v>313</v>
      </c>
      <c r="C18" s="2335"/>
      <c r="D18" s="1986"/>
      <c r="E18" s="1393"/>
      <c r="F18" s="1393"/>
      <c r="G18" s="1393"/>
      <c r="H18" s="1393"/>
      <c r="I18" s="1393"/>
      <c r="J18" s="1393"/>
      <c r="K18" s="1393"/>
      <c r="L18" s="1393"/>
      <c r="M18" s="1560"/>
      <c r="N18" s="1393"/>
      <c r="O18" s="1486"/>
      <c r="P18" s="1989"/>
      <c r="Q18" s="159"/>
      <c r="R18" s="159"/>
      <c r="S18" s="598"/>
    </row>
    <row r="19" spans="1:19" s="530" customFormat="1" ht="10.5" customHeight="1">
      <c r="A19" s="357"/>
      <c r="B19" s="357"/>
      <c r="C19" s="157" t="s">
        <v>109</v>
      </c>
      <c r="D19" s="1983">
        <v>-66</v>
      </c>
      <c r="E19" s="1394">
        <v>62</v>
      </c>
      <c r="F19" s="1394">
        <v>-75</v>
      </c>
      <c r="G19" s="1394">
        <v>54</v>
      </c>
      <c r="H19" s="1394">
        <v>20</v>
      </c>
      <c r="I19" s="1394">
        <v>-20</v>
      </c>
      <c r="J19" s="1394">
        <v>14</v>
      </c>
      <c r="K19" s="1394">
        <v>56</v>
      </c>
      <c r="L19" s="1394">
        <v>8</v>
      </c>
      <c r="M19" s="1560"/>
      <c r="N19" s="1393"/>
      <c r="O19" s="1495"/>
      <c r="P19" s="1984">
        <f>SUM(D19:G19)</f>
        <v>-25</v>
      </c>
      <c r="Q19" s="158">
        <v>70</v>
      </c>
      <c r="R19" s="158">
        <v>13</v>
      </c>
      <c r="S19" s="600"/>
    </row>
    <row r="20" spans="1:19" s="530" customFormat="1" ht="10.5" customHeight="1">
      <c r="A20" s="363"/>
      <c r="B20" s="363"/>
      <c r="C20" s="232" t="s">
        <v>314</v>
      </c>
      <c r="D20" s="1983">
        <v>38</v>
      </c>
      <c r="E20" s="1394">
        <v>-52</v>
      </c>
      <c r="F20" s="1394">
        <v>36</v>
      </c>
      <c r="G20" s="1394">
        <v>-48</v>
      </c>
      <c r="H20" s="1393">
        <v>-14</v>
      </c>
      <c r="I20" s="1393">
        <v>1</v>
      </c>
      <c r="J20" s="1393">
        <v>-6</v>
      </c>
      <c r="K20" s="1393">
        <v>-41</v>
      </c>
      <c r="L20" s="1393">
        <v>-11</v>
      </c>
      <c r="M20" s="1560"/>
      <c r="N20" s="1393"/>
      <c r="O20" s="1486"/>
      <c r="P20" s="1989">
        <f>SUM(D20:G20)</f>
        <v>-26</v>
      </c>
      <c r="Q20" s="159">
        <v>-60</v>
      </c>
      <c r="R20" s="159">
        <v>-12</v>
      </c>
      <c r="S20" s="160"/>
    </row>
    <row r="21" spans="1:19" s="530" customFormat="1" ht="10.5" customHeight="1">
      <c r="A21" s="606"/>
      <c r="B21" s="606"/>
      <c r="C21" s="606"/>
      <c r="D21" s="1990">
        <f>SUM(D19:D20)</f>
        <v>-28</v>
      </c>
      <c r="E21" s="1392">
        <f>SUM(E19:E20)</f>
        <v>10</v>
      </c>
      <c r="F21" s="1392">
        <f>SUM(F19:F20)</f>
        <v>-39</v>
      </c>
      <c r="G21" s="1392">
        <f>SUM(G19:G20)</f>
        <v>6</v>
      </c>
      <c r="H21" s="1392">
        <f t="shared" ref="H21" si="14">SUM(H19:H20)</f>
        <v>6</v>
      </c>
      <c r="I21" s="1392">
        <f t="shared" ref="I21" si="15">SUM(I19:I20)</f>
        <v>-19</v>
      </c>
      <c r="J21" s="1392">
        <f t="shared" ref="J21" si="16">SUM(J19:J20)</f>
        <v>8</v>
      </c>
      <c r="K21" s="1392">
        <f t="shared" ref="K21" si="17">SUM(K19:K20)</f>
        <v>15</v>
      </c>
      <c r="L21" s="1392">
        <f t="shared" ref="L21" si="18">SUM(L19:L20)</f>
        <v>-3</v>
      </c>
      <c r="M21" s="1563"/>
      <c r="N21" s="1393"/>
      <c r="O21" s="1505"/>
      <c r="P21" s="1991">
        <f>SUM(P19:P20)</f>
        <v>-51</v>
      </c>
      <c r="Q21" s="368">
        <f t="shared" ref="Q21" si="19">SUM(Q19:Q20)</f>
        <v>10</v>
      </c>
      <c r="R21" s="368">
        <f t="shared" ref="R21" si="20">SUM(R19:R20)</f>
        <v>1</v>
      </c>
      <c r="S21" s="604"/>
    </row>
    <row r="22" spans="1:19" s="530" customFormat="1" ht="18.75" customHeight="1">
      <c r="A22" s="2334" t="s">
        <v>632</v>
      </c>
      <c r="B22" s="2514"/>
      <c r="C22" s="2514"/>
      <c r="D22" s="1986"/>
      <c r="E22" s="1393"/>
      <c r="F22" s="1393"/>
      <c r="G22" s="1393"/>
      <c r="H22" s="1393"/>
      <c r="I22" s="1393"/>
      <c r="J22" s="1393"/>
      <c r="K22" s="1393"/>
      <c r="L22" s="1393"/>
      <c r="M22" s="1560"/>
      <c r="N22" s="1393"/>
      <c r="O22" s="1486"/>
      <c r="P22" s="1989"/>
      <c r="Q22" s="1393"/>
      <c r="R22" s="1393"/>
      <c r="S22" s="1561"/>
    </row>
    <row r="23" spans="1:19" s="530" customFormat="1" ht="18.75" customHeight="1">
      <c r="A23" s="1562"/>
      <c r="B23" s="2517" t="s">
        <v>715</v>
      </c>
      <c r="C23" s="2493"/>
      <c r="D23" s="1983">
        <v>-95</v>
      </c>
      <c r="E23" s="1394">
        <v>219</v>
      </c>
      <c r="F23" s="1394">
        <v>-5</v>
      </c>
      <c r="G23" s="1394">
        <v>107</v>
      </c>
      <c r="H23" s="1394">
        <v>-125</v>
      </c>
      <c r="I23" s="1394">
        <v>203</v>
      </c>
      <c r="J23" s="1394">
        <v>-158</v>
      </c>
      <c r="K23" s="1394">
        <v>219</v>
      </c>
      <c r="L23" s="1394">
        <v>55</v>
      </c>
      <c r="M23" s="1560"/>
      <c r="N23" s="1393"/>
      <c r="O23" s="1495"/>
      <c r="P23" s="1984">
        <f>SUM(D23:G23)</f>
        <v>226</v>
      </c>
      <c r="Q23" s="1394">
        <v>139</v>
      </c>
      <c r="R23" s="1394">
        <v>-390</v>
      </c>
      <c r="S23" s="1561"/>
    </row>
    <row r="24" spans="1:19" s="530" customFormat="1" ht="19.5" customHeight="1">
      <c r="A24" s="1562"/>
      <c r="B24" s="2517" t="s">
        <v>716</v>
      </c>
      <c r="C24" s="2493"/>
      <c r="D24" s="1983">
        <v>-8</v>
      </c>
      <c r="E24" s="1394">
        <v>8</v>
      </c>
      <c r="F24" s="1394">
        <v>1</v>
      </c>
      <c r="G24" s="1394">
        <v>-3</v>
      </c>
      <c r="H24" s="1394">
        <v>-3</v>
      </c>
      <c r="I24" s="1394">
        <v>-1</v>
      </c>
      <c r="J24" s="1394">
        <v>-3</v>
      </c>
      <c r="K24" s="1394">
        <v>-3</v>
      </c>
      <c r="L24" s="1394">
        <v>-3</v>
      </c>
      <c r="M24" s="1560"/>
      <c r="N24" s="1393"/>
      <c r="O24" s="1495"/>
      <c r="P24" s="1984">
        <f>SUM(D24:G24)</f>
        <v>-2</v>
      </c>
      <c r="Q24" s="1394">
        <v>-10</v>
      </c>
      <c r="R24" s="1394">
        <v>-5</v>
      </c>
      <c r="S24" s="1561"/>
    </row>
    <row r="25" spans="1:19" s="530" customFormat="1" ht="10.5" customHeight="1">
      <c r="A25" s="1562"/>
      <c r="B25" s="2493" t="s">
        <v>104</v>
      </c>
      <c r="C25" s="2493"/>
      <c r="D25" s="1983">
        <v>10</v>
      </c>
      <c r="E25" s="1394">
        <v>1</v>
      </c>
      <c r="F25" s="1394">
        <v>4</v>
      </c>
      <c r="G25" s="1394">
        <v>14</v>
      </c>
      <c r="H25" s="1394" t="s">
        <v>222</v>
      </c>
      <c r="I25" s="1394" t="s">
        <v>222</v>
      </c>
      <c r="J25" s="1394" t="s">
        <v>222</v>
      </c>
      <c r="K25" s="1394" t="s">
        <v>222</v>
      </c>
      <c r="L25" s="1394" t="s">
        <v>222</v>
      </c>
      <c r="M25" s="1560"/>
      <c r="N25" s="1393"/>
      <c r="O25" s="1495"/>
      <c r="P25" s="1984">
        <f>SUM(D25:G25)</f>
        <v>29</v>
      </c>
      <c r="Q25" s="1394" t="s">
        <v>222</v>
      </c>
      <c r="R25" s="1394" t="s">
        <v>222</v>
      </c>
      <c r="S25" s="1561"/>
    </row>
    <row r="26" spans="1:19" s="530" customFormat="1" ht="10.5" customHeight="1">
      <c r="A26" s="2511" t="s">
        <v>680</v>
      </c>
      <c r="B26" s="2511"/>
      <c r="C26" s="2511"/>
      <c r="D26" s="1990">
        <f>SUM(D23:D25)+D21+D17+D13</f>
        <v>32</v>
      </c>
      <c r="E26" s="1392">
        <f>SUM(E23:E25)+E21+E17+E13</f>
        <v>358</v>
      </c>
      <c r="F26" s="1392">
        <f>SUM(F23:F25)+F21+F17+F13</f>
        <v>436</v>
      </c>
      <c r="G26" s="1392">
        <f>SUM(G23:G25)+G21+G17+G13</f>
        <v>-509</v>
      </c>
      <c r="H26" s="1392">
        <f t="shared" ref="H26" si="21">SUM(H23:H25)+H21+H17+H13</f>
        <v>285</v>
      </c>
      <c r="I26" s="1392">
        <f t="shared" ref="I26" si="22">SUM(I23:I25)+I21+I17+I13</f>
        <v>-916</v>
      </c>
      <c r="J26" s="1392">
        <f t="shared" ref="J26" si="23">SUM(J23:J25)+J21+J17+J13</f>
        <v>385</v>
      </c>
      <c r="K26" s="1392">
        <f t="shared" ref="K26" si="24">SUM(K23:K25)+K21+K17+K13</f>
        <v>-92</v>
      </c>
      <c r="L26" s="1392">
        <f t="shared" ref="L26" si="25">SUM(L23:L25)+L21+L17+L13</f>
        <v>281</v>
      </c>
      <c r="M26" s="1563"/>
      <c r="N26" s="1393"/>
      <c r="O26" s="1505"/>
      <c r="P26" s="1991">
        <f>SUM(P23:P25)+P21+P17+P13</f>
        <v>317</v>
      </c>
      <c r="Q26" s="1392">
        <f t="shared" ref="Q26" si="26">SUM(Q23:Q25)+Q21+Q17+Q13</f>
        <v>-338</v>
      </c>
      <c r="R26" s="1392">
        <f t="shared" ref="R26" si="27">SUM(R23:R25)+R21+R17+R13</f>
        <v>-248</v>
      </c>
      <c r="S26" s="1552"/>
    </row>
    <row r="27" spans="1:19" s="530" customFormat="1" ht="10.5" customHeight="1">
      <c r="A27" s="2515" t="s">
        <v>203</v>
      </c>
      <c r="B27" s="2515"/>
      <c r="C27" s="2515"/>
      <c r="D27" s="1992">
        <f>D6+D26</f>
        <v>1300</v>
      </c>
      <c r="E27" s="1396">
        <f>E6+E26</f>
        <v>1727</v>
      </c>
      <c r="F27" s="1396">
        <f>F6+F26</f>
        <v>1755</v>
      </c>
      <c r="G27" s="1396">
        <f>G6+G26</f>
        <v>819</v>
      </c>
      <c r="H27" s="1396">
        <f>H6+H26</f>
        <v>1449</v>
      </c>
      <c r="I27" s="1396">
        <f t="shared" ref="I27" si="28">I6+I26</f>
        <v>181</v>
      </c>
      <c r="J27" s="1396">
        <f t="shared" ref="J27" si="29">J6+J26</f>
        <v>1435</v>
      </c>
      <c r="K27" s="1396">
        <f t="shared" ref="K27" si="30">K6+K26</f>
        <v>1315</v>
      </c>
      <c r="L27" s="1396">
        <f t="shared" ref="L27" si="31">L6+L26</f>
        <v>1212</v>
      </c>
      <c r="M27" s="1564"/>
      <c r="N27" s="1393"/>
      <c r="O27" s="1498"/>
      <c r="P27" s="1993">
        <f>P6+P26</f>
        <v>5601</v>
      </c>
      <c r="Q27" s="1396">
        <f>Q6+Q26</f>
        <v>4380</v>
      </c>
      <c r="R27" s="1396">
        <f t="shared" ref="R27" si="32">R6+R26</f>
        <v>4047</v>
      </c>
      <c r="S27" s="1565"/>
    </row>
    <row r="28" spans="1:19" s="530" customFormat="1" ht="10.5" customHeight="1">
      <c r="A28" s="2516" t="s">
        <v>204</v>
      </c>
      <c r="B28" s="2516"/>
      <c r="C28" s="2516"/>
      <c r="D28" s="1983">
        <v>2</v>
      </c>
      <c r="E28" s="1394">
        <v>4</v>
      </c>
      <c r="F28" s="1394">
        <v>6</v>
      </c>
      <c r="G28" s="1394">
        <v>5</v>
      </c>
      <c r="H28" s="1394">
        <v>5</v>
      </c>
      <c r="I28" s="1394">
        <v>4</v>
      </c>
      <c r="J28" s="1394">
        <v>5</v>
      </c>
      <c r="K28" s="1394">
        <v>5</v>
      </c>
      <c r="L28" s="1394">
        <v>4</v>
      </c>
      <c r="M28" s="1566"/>
      <c r="N28" s="1393"/>
      <c r="O28" s="1495"/>
      <c r="P28" s="1984">
        <f>SUM(D28:G28)</f>
        <v>17</v>
      </c>
      <c r="Q28" s="1394">
        <v>19</v>
      </c>
      <c r="R28" s="1394">
        <v>20</v>
      </c>
      <c r="S28" s="1567"/>
    </row>
    <row r="29" spans="1:19" s="530" customFormat="1" ht="10.5" customHeight="1">
      <c r="A29" s="1568"/>
      <c r="B29" s="2486" t="s">
        <v>518</v>
      </c>
      <c r="C29" s="2486"/>
      <c r="D29" s="1983">
        <v>24</v>
      </c>
      <c r="E29" s="1394">
        <v>23</v>
      </c>
      <c r="F29" s="1394">
        <v>24</v>
      </c>
      <c r="G29" s="1394">
        <v>18</v>
      </c>
      <c r="H29" s="1394">
        <v>24</v>
      </c>
      <c r="I29" s="1394">
        <v>9</v>
      </c>
      <c r="J29" s="1394">
        <v>10</v>
      </c>
      <c r="K29" s="1394">
        <v>9</v>
      </c>
      <c r="L29" s="1394">
        <v>10</v>
      </c>
      <c r="M29" s="1560"/>
      <c r="N29" s="1393"/>
      <c r="O29" s="1495"/>
      <c r="P29" s="1984">
        <f>SUM(D29:G29)</f>
        <v>89</v>
      </c>
      <c r="Q29" s="1394">
        <v>52</v>
      </c>
      <c r="R29" s="1394">
        <v>38</v>
      </c>
      <c r="S29" s="1569"/>
    </row>
    <row r="30" spans="1:19" s="530" customFormat="1" ht="10.5" customHeight="1">
      <c r="A30" s="1568"/>
      <c r="B30" s="2486" t="s">
        <v>519</v>
      </c>
      <c r="C30" s="2486"/>
      <c r="D30" s="1988">
        <v>1274</v>
      </c>
      <c r="E30" s="1570">
        <v>1700</v>
      </c>
      <c r="F30" s="1570">
        <v>1725</v>
      </c>
      <c r="G30" s="1570">
        <v>796</v>
      </c>
      <c r="H30" s="1570">
        <v>1420</v>
      </c>
      <c r="I30" s="1570">
        <v>168</v>
      </c>
      <c r="J30" s="1570">
        <v>1420</v>
      </c>
      <c r="K30" s="1570">
        <v>1301</v>
      </c>
      <c r="L30" s="1570">
        <v>1198</v>
      </c>
      <c r="M30" s="1560"/>
      <c r="N30" s="1393"/>
      <c r="O30" s="1571"/>
      <c r="P30" s="2061">
        <f>SUM(D30:G30)</f>
        <v>5495</v>
      </c>
      <c r="Q30" s="1570">
        <v>4309</v>
      </c>
      <c r="R30" s="1570">
        <v>3989</v>
      </c>
      <c r="S30" s="1569"/>
    </row>
    <row r="31" spans="1:19" s="530" customFormat="1" ht="10.5" customHeight="1">
      <c r="A31" s="2487" t="s">
        <v>205</v>
      </c>
      <c r="B31" s="2487"/>
      <c r="C31" s="2487"/>
      <c r="D31" s="1990">
        <f>SUM(D29:D30)</f>
        <v>1298</v>
      </c>
      <c r="E31" s="1392">
        <f>SUM(E29:E30)</f>
        <v>1723</v>
      </c>
      <c r="F31" s="1392">
        <f>SUM(F29:F30)</f>
        <v>1749</v>
      </c>
      <c r="G31" s="1392">
        <f>SUM(G29:G30)</f>
        <v>814</v>
      </c>
      <c r="H31" s="1392">
        <f t="shared" ref="H31" si="33">SUM(H29:H30)</f>
        <v>1444</v>
      </c>
      <c r="I31" s="1392">
        <f t="shared" ref="I31" si="34">SUM(I29:I30)</f>
        <v>177</v>
      </c>
      <c r="J31" s="1392">
        <f t="shared" ref="J31" si="35">SUM(J29:J30)</f>
        <v>1430</v>
      </c>
      <c r="K31" s="1392">
        <f t="shared" ref="K31" si="36">SUM(K29:K30)</f>
        <v>1310</v>
      </c>
      <c r="L31" s="1392">
        <f t="shared" ref="L31" si="37">SUM(L29:L30)</f>
        <v>1208</v>
      </c>
      <c r="M31" s="1563"/>
      <c r="N31" s="1393"/>
      <c r="O31" s="1505"/>
      <c r="P31" s="1991">
        <f>SUM(P29:P30)</f>
        <v>5584</v>
      </c>
      <c r="Q31" s="1392">
        <f t="shared" ref="Q31" si="38">SUM(Q29:Q30)</f>
        <v>4361</v>
      </c>
      <c r="R31" s="1392">
        <f t="shared" ref="R31" si="39">SUM(R29:R30)</f>
        <v>4027</v>
      </c>
      <c r="S31" s="1572"/>
    </row>
    <row r="32" spans="1:19" s="530" customFormat="1" ht="5.25" customHeight="1">
      <c r="A32" s="2513"/>
      <c r="B32" s="2513"/>
      <c r="C32" s="2513"/>
      <c r="D32" s="2513"/>
      <c r="E32" s="2513"/>
      <c r="F32" s="2513"/>
      <c r="G32" s="2513"/>
      <c r="H32" s="2513"/>
      <c r="I32" s="2513"/>
      <c r="J32" s="2513"/>
      <c r="K32" s="2513"/>
      <c r="L32" s="2513"/>
      <c r="M32" s="2513"/>
      <c r="N32" s="2513"/>
      <c r="O32" s="2513"/>
      <c r="P32" s="2513"/>
      <c r="Q32" s="2513"/>
      <c r="R32" s="2513"/>
      <c r="S32" s="2513"/>
    </row>
    <row r="33" spans="1:19" s="537" customFormat="1" ht="8.25" customHeight="1">
      <c r="A33" s="1573">
        <v>1</v>
      </c>
      <c r="B33" s="2512" t="s">
        <v>900</v>
      </c>
      <c r="C33" s="2512"/>
      <c r="D33" s="2512"/>
      <c r="E33" s="2512"/>
      <c r="F33" s="2512"/>
      <c r="G33" s="2512"/>
      <c r="H33" s="2512"/>
      <c r="I33" s="2512"/>
      <c r="J33" s="2512"/>
      <c r="K33" s="2512"/>
      <c r="L33" s="2512"/>
      <c r="M33" s="2512"/>
      <c r="N33" s="2512"/>
      <c r="O33" s="2512"/>
      <c r="P33" s="2512"/>
      <c r="Q33" s="2512"/>
      <c r="R33" s="2512"/>
      <c r="S33" s="2512"/>
    </row>
    <row r="34" spans="1:19" s="537" customFormat="1" ht="8.25" customHeight="1">
      <c r="A34" s="1574" t="s">
        <v>222</v>
      </c>
      <c r="B34" s="2512" t="s">
        <v>522</v>
      </c>
      <c r="C34" s="2512"/>
      <c r="D34" s="2512"/>
      <c r="E34" s="2512"/>
      <c r="F34" s="2512"/>
      <c r="G34" s="2512"/>
      <c r="H34" s="2512"/>
      <c r="I34" s="2512"/>
      <c r="J34" s="2512"/>
      <c r="K34" s="2512"/>
      <c r="L34" s="2512"/>
      <c r="M34" s="2512"/>
      <c r="N34" s="2512"/>
      <c r="O34" s="2512"/>
      <c r="P34" s="2512"/>
      <c r="Q34" s="2512"/>
      <c r="R34" s="2512"/>
      <c r="S34" s="2512"/>
    </row>
    <row r="35" spans="1:19">
      <c r="A35" s="1575"/>
      <c r="B35" s="1575"/>
      <c r="C35" s="1575"/>
      <c r="D35" s="1575"/>
      <c r="E35" s="1576"/>
      <c r="F35" s="1577"/>
      <c r="G35" s="1577"/>
      <c r="H35" s="1577"/>
      <c r="I35" s="1577"/>
      <c r="J35" s="1577"/>
      <c r="K35" s="1577"/>
      <c r="L35" s="1577"/>
      <c r="M35" s="1577"/>
      <c r="N35" s="1577"/>
      <c r="O35" s="1577"/>
      <c r="P35" s="1577"/>
      <c r="Q35" s="1577"/>
      <c r="R35" s="1575"/>
      <c r="S35" s="1578"/>
    </row>
  </sheetData>
  <mergeCells count="22">
    <mergeCell ref="A1:S1"/>
    <mergeCell ref="A3:C3"/>
    <mergeCell ref="A6:C6"/>
    <mergeCell ref="A7:C7"/>
    <mergeCell ref="B8:C8"/>
    <mergeCell ref="A2:S2"/>
    <mergeCell ref="E3:L3"/>
    <mergeCell ref="B14:C14"/>
    <mergeCell ref="A26:C26"/>
    <mergeCell ref="B18:C18"/>
    <mergeCell ref="B34:S34"/>
    <mergeCell ref="B33:S33"/>
    <mergeCell ref="A32:S32"/>
    <mergeCell ref="A22:C22"/>
    <mergeCell ref="B30:C30"/>
    <mergeCell ref="A27:C27"/>
    <mergeCell ref="B29:C29"/>
    <mergeCell ref="A28:C28"/>
    <mergeCell ref="B23:C23"/>
    <mergeCell ref="B24:C24"/>
    <mergeCell ref="B25:C25"/>
    <mergeCell ref="A31:C31"/>
  </mergeCells>
  <printOptions horizontalCentered="1"/>
  <pageMargins left="0.23622047244094491" right="0.23622047244094491" top="0.27559055118110237" bottom="0.23622047244094491" header="0.15748031496062992" footer="0.11811023622047245"/>
  <pageSetup scale="89" orientation="landscape" r:id="rId1"/>
  <colBreaks count="1" manualBreakCount="1">
    <brk id="19"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8"/>
  <sheetViews>
    <sheetView zoomScaleNormal="100" workbookViewId="0">
      <selection activeCell="A9" sqref="A9:H9"/>
    </sheetView>
  </sheetViews>
  <sheetFormatPr defaultColWidth="9.140625" defaultRowHeight="12.75"/>
  <cols>
    <col min="1" max="1" width="2.5703125" style="609" customWidth="1"/>
    <col min="2" max="2" width="2.140625" style="609" customWidth="1"/>
    <col min="3" max="3" width="75.85546875" style="609" customWidth="1"/>
    <col min="4" max="4" width="6.28515625" style="609" bestFit="1" customWidth="1"/>
    <col min="5" max="5" width="4.7109375" style="610" bestFit="1" customWidth="1"/>
    <col min="6" max="8" width="5" style="611" bestFit="1" customWidth="1"/>
    <col min="9" max="9" width="4.7109375" style="611" bestFit="1" customWidth="1"/>
    <col min="10" max="12" width="5" style="611" bestFit="1" customWidth="1"/>
    <col min="13" max="13" width="1.28515625" style="611" customWidth="1"/>
    <col min="14" max="14" width="1.7109375" style="611" customWidth="1"/>
    <col min="15" max="15" width="1.28515625" style="611" customWidth="1"/>
    <col min="16" max="16" width="5.5703125" style="611" bestFit="1" customWidth="1"/>
    <col min="17" max="17" width="4.42578125" style="611" bestFit="1" customWidth="1"/>
    <col min="18" max="18" width="4.42578125" style="609" bestFit="1" customWidth="1"/>
    <col min="19" max="19" width="1.28515625" style="612" customWidth="1"/>
    <col min="20" max="21" width="9.140625" style="609" customWidth="1"/>
    <col min="22" max="22" width="9.140625" style="613" customWidth="1"/>
    <col min="23" max="24" width="9.140625" style="614" customWidth="1"/>
    <col min="25" max="32" width="9.140625" style="609" customWidth="1"/>
    <col min="33" max="33" width="9.140625" style="615" customWidth="1"/>
    <col min="34" max="34" width="9.140625" style="614" customWidth="1"/>
    <col min="35" max="35" width="9.140625" style="609" customWidth="1"/>
    <col min="36" max="16384" width="9.140625" style="609"/>
  </cols>
  <sheetData>
    <row r="1" spans="1:19" ht="18.75" customHeight="1">
      <c r="A1" s="2525" t="s">
        <v>698</v>
      </c>
      <c r="B1" s="2525"/>
      <c r="C1" s="2525"/>
      <c r="D1" s="2525"/>
      <c r="E1" s="2525"/>
      <c r="F1" s="2525"/>
      <c r="G1" s="2525"/>
      <c r="H1" s="2525"/>
      <c r="I1" s="2525"/>
      <c r="J1" s="2525"/>
      <c r="K1" s="2525"/>
      <c r="L1" s="2525"/>
      <c r="M1" s="2525"/>
      <c r="N1" s="2525"/>
      <c r="O1" s="2525"/>
      <c r="P1" s="2525"/>
      <c r="Q1" s="2525"/>
      <c r="R1" s="2525"/>
      <c r="S1" s="2525"/>
    </row>
    <row r="2" spans="1:19" s="530" customFormat="1" ht="9" customHeight="1">
      <c r="A2" s="2520"/>
      <c r="B2" s="2520"/>
      <c r="C2" s="2520"/>
      <c r="D2" s="2520"/>
      <c r="E2" s="2520"/>
      <c r="F2" s="2520"/>
      <c r="G2" s="2520"/>
      <c r="H2" s="2520"/>
      <c r="I2" s="2520"/>
      <c r="J2" s="2520"/>
      <c r="K2" s="2520"/>
      <c r="L2" s="2520"/>
      <c r="M2" s="2520"/>
      <c r="N2" s="2520"/>
      <c r="O2" s="2520"/>
      <c r="P2" s="2520"/>
      <c r="Q2" s="2520"/>
      <c r="R2" s="2520"/>
      <c r="S2" s="2520"/>
    </row>
    <row r="3" spans="1:19" s="530" customFormat="1" ht="10.5" customHeight="1">
      <c r="A3" s="2340" t="s">
        <v>505</v>
      </c>
      <c r="B3" s="2340"/>
      <c r="C3" s="2340"/>
      <c r="D3" s="171"/>
      <c r="E3" s="2521"/>
      <c r="F3" s="2521"/>
      <c r="G3" s="2521"/>
      <c r="H3" s="2521"/>
      <c r="I3" s="2521"/>
      <c r="J3" s="2521"/>
      <c r="K3" s="2521"/>
      <c r="L3" s="2521"/>
      <c r="M3" s="344"/>
      <c r="N3" s="345"/>
      <c r="O3" s="342"/>
      <c r="P3" s="1324" t="s">
        <v>713</v>
      </c>
      <c r="Q3" s="138" t="s">
        <v>22</v>
      </c>
      <c r="R3" s="138" t="s">
        <v>23</v>
      </c>
      <c r="S3" s="834"/>
    </row>
    <row r="4" spans="1:19" s="530" customFormat="1" ht="10.5" customHeight="1">
      <c r="A4" s="140"/>
      <c r="B4" s="140"/>
      <c r="C4" s="140"/>
      <c r="D4" s="142" t="s">
        <v>835</v>
      </c>
      <c r="E4" s="143" t="s">
        <v>799</v>
      </c>
      <c r="F4" s="143" t="s">
        <v>706</v>
      </c>
      <c r="G4" s="143" t="s">
        <v>236</v>
      </c>
      <c r="H4" s="143" t="s">
        <v>506</v>
      </c>
      <c r="I4" s="143" t="s">
        <v>507</v>
      </c>
      <c r="J4" s="143" t="s">
        <v>508</v>
      </c>
      <c r="K4" s="143" t="s">
        <v>509</v>
      </c>
      <c r="L4" s="143" t="s">
        <v>510</v>
      </c>
      <c r="M4" s="347"/>
      <c r="N4" s="348"/>
      <c r="O4" s="349"/>
      <c r="P4" s="1325" t="s">
        <v>24</v>
      </c>
      <c r="Q4" s="143" t="s">
        <v>24</v>
      </c>
      <c r="R4" s="143" t="s">
        <v>24</v>
      </c>
      <c r="S4" s="43"/>
    </row>
    <row r="5" spans="1:19" s="530" customFormat="1" ht="10.5" customHeight="1">
      <c r="A5" s="140"/>
      <c r="B5" s="140"/>
      <c r="C5" s="140"/>
      <c r="D5" s="145"/>
      <c r="E5" s="145"/>
      <c r="F5" s="145"/>
      <c r="G5" s="145"/>
      <c r="H5" s="145"/>
      <c r="I5" s="145"/>
      <c r="J5" s="145"/>
      <c r="K5" s="145"/>
      <c r="L5" s="145"/>
      <c r="M5" s="835"/>
      <c r="N5" s="145"/>
      <c r="O5" s="145"/>
      <c r="P5" s="1349"/>
      <c r="Q5" s="145"/>
      <c r="R5" s="145"/>
      <c r="S5" s="44"/>
    </row>
    <row r="6" spans="1:19" s="530" customFormat="1" ht="10.5" customHeight="1">
      <c r="A6" s="2335" t="s">
        <v>320</v>
      </c>
      <c r="B6" s="2335"/>
      <c r="C6" s="2335"/>
      <c r="D6" s="773"/>
      <c r="E6" s="774"/>
      <c r="F6" s="774"/>
      <c r="G6" s="774"/>
      <c r="H6" s="774"/>
      <c r="I6" s="774"/>
      <c r="J6" s="774"/>
      <c r="K6" s="774"/>
      <c r="L6" s="774"/>
      <c r="M6" s="775"/>
      <c r="N6" s="238"/>
      <c r="O6" s="773"/>
      <c r="P6" s="1347"/>
      <c r="Q6" s="774"/>
      <c r="R6" s="774"/>
      <c r="S6" s="836"/>
    </row>
    <row r="7" spans="1:19" s="530" customFormat="1" ht="10.5" customHeight="1">
      <c r="A7" s="2419" t="s">
        <v>321</v>
      </c>
      <c r="B7" s="2419"/>
      <c r="C7" s="2419"/>
      <c r="D7" s="837"/>
      <c r="E7" s="238"/>
      <c r="F7" s="238"/>
      <c r="G7" s="238"/>
      <c r="H7" s="238"/>
      <c r="I7" s="238"/>
      <c r="J7" s="238"/>
      <c r="K7" s="238"/>
      <c r="L7" s="238"/>
      <c r="M7" s="600"/>
      <c r="N7" s="238"/>
      <c r="O7" s="837"/>
      <c r="P7" s="233"/>
      <c r="Q7" s="238"/>
      <c r="R7" s="238"/>
      <c r="S7" s="838"/>
    </row>
    <row r="8" spans="1:19" s="530" customFormat="1" ht="10.5" customHeight="1">
      <c r="A8" s="599"/>
      <c r="B8" s="2335" t="s">
        <v>306</v>
      </c>
      <c r="C8" s="2335"/>
      <c r="D8" s="787"/>
      <c r="E8" s="388"/>
      <c r="F8" s="388"/>
      <c r="G8" s="388"/>
      <c r="H8" s="388"/>
      <c r="I8" s="388"/>
      <c r="J8" s="388"/>
      <c r="K8" s="388"/>
      <c r="L8" s="388"/>
      <c r="M8" s="160"/>
      <c r="N8" s="388"/>
      <c r="O8" s="787"/>
      <c r="P8" s="1350"/>
      <c r="Q8" s="388"/>
      <c r="R8" s="388"/>
      <c r="S8" s="839"/>
    </row>
    <row r="9" spans="1:19" s="530" customFormat="1" ht="10.5" customHeight="1">
      <c r="A9" s="357"/>
      <c r="B9" s="357"/>
      <c r="C9" s="157" t="s">
        <v>305</v>
      </c>
      <c r="D9" s="1983">
        <v>-2</v>
      </c>
      <c r="E9" s="1394">
        <v>-33</v>
      </c>
      <c r="F9" s="1394">
        <v>-44</v>
      </c>
      <c r="G9" s="1394">
        <v>48</v>
      </c>
      <c r="H9" s="1394">
        <v>-34</v>
      </c>
      <c r="I9" s="1394">
        <v>89</v>
      </c>
      <c r="J9" s="1394">
        <v>-35</v>
      </c>
      <c r="K9" s="1394">
        <v>22</v>
      </c>
      <c r="L9" s="1394">
        <v>-19</v>
      </c>
      <c r="M9" s="1560"/>
      <c r="N9" s="1393"/>
      <c r="O9" s="1495"/>
      <c r="P9" s="1984">
        <f>SUM(D9:G9)</f>
        <v>-31</v>
      </c>
      <c r="Q9" s="158">
        <v>42</v>
      </c>
      <c r="R9" s="158">
        <v>-17</v>
      </c>
      <c r="S9" s="225"/>
    </row>
    <row r="10" spans="1:19" s="530" customFormat="1" ht="10.5" customHeight="1">
      <c r="A10" s="357"/>
      <c r="B10" s="357"/>
      <c r="C10" s="157" t="s">
        <v>302</v>
      </c>
      <c r="D10" s="1983">
        <v>0</v>
      </c>
      <c r="E10" s="1394">
        <v>0</v>
      </c>
      <c r="F10" s="1394">
        <v>0</v>
      </c>
      <c r="G10" s="1394">
        <v>0</v>
      </c>
      <c r="H10" s="1394">
        <v>0</v>
      </c>
      <c r="I10" s="1394">
        <v>0</v>
      </c>
      <c r="J10" s="1394">
        <v>0</v>
      </c>
      <c r="K10" s="1394">
        <v>0</v>
      </c>
      <c r="L10" s="1394">
        <v>0</v>
      </c>
      <c r="M10" s="1560"/>
      <c r="N10" s="1393"/>
      <c r="O10" s="1495"/>
      <c r="P10" s="1984">
        <f>SUM(D10:G10)</f>
        <v>0</v>
      </c>
      <c r="Q10" s="158">
        <v>0</v>
      </c>
      <c r="R10" s="158">
        <v>37</v>
      </c>
      <c r="S10" s="225"/>
    </row>
    <row r="11" spans="1:19" s="530" customFormat="1" ht="10.5" customHeight="1">
      <c r="A11" s="358"/>
      <c r="B11" s="358"/>
      <c r="C11" s="601" t="s">
        <v>75</v>
      </c>
      <c r="D11" s="1983">
        <v>5</v>
      </c>
      <c r="E11" s="1394">
        <v>41</v>
      </c>
      <c r="F11" s="1394">
        <v>117</v>
      </c>
      <c r="G11" s="1394">
        <v>-120</v>
      </c>
      <c r="H11" s="1394">
        <v>136</v>
      </c>
      <c r="I11" s="1394">
        <v>-343</v>
      </c>
      <c r="J11" s="1394">
        <v>117</v>
      </c>
      <c r="K11" s="1394">
        <v>-80</v>
      </c>
      <c r="L11" s="1394">
        <v>69</v>
      </c>
      <c r="M11" s="1560"/>
      <c r="N11" s="1393"/>
      <c r="O11" s="1495"/>
      <c r="P11" s="1984">
        <f>SUM(D11:G11)</f>
        <v>43</v>
      </c>
      <c r="Q11" s="158">
        <v>-170</v>
      </c>
      <c r="R11" s="158">
        <v>128</v>
      </c>
      <c r="S11" s="230"/>
    </row>
    <row r="12" spans="1:19" s="530" customFormat="1" ht="18.75" customHeight="1">
      <c r="A12" s="363"/>
      <c r="B12" s="602"/>
      <c r="C12" s="1254" t="s">
        <v>633</v>
      </c>
      <c r="D12" s="1983">
        <v>0</v>
      </c>
      <c r="E12" s="1394">
        <v>0</v>
      </c>
      <c r="F12" s="1394">
        <v>0</v>
      </c>
      <c r="G12" s="1394">
        <v>0</v>
      </c>
      <c r="H12" s="1393">
        <v>0</v>
      </c>
      <c r="I12" s="1393">
        <v>0</v>
      </c>
      <c r="J12" s="1393">
        <v>0</v>
      </c>
      <c r="K12" s="1393">
        <v>0</v>
      </c>
      <c r="L12" s="1393">
        <v>0</v>
      </c>
      <c r="M12" s="1560"/>
      <c r="N12" s="1393"/>
      <c r="O12" s="1486"/>
      <c r="P12" s="1989">
        <f>SUM(D12:G12)</f>
        <v>0</v>
      </c>
      <c r="Q12" s="159">
        <v>0</v>
      </c>
      <c r="R12" s="159">
        <v>-26</v>
      </c>
      <c r="S12" s="225"/>
    </row>
    <row r="13" spans="1:19" s="530" customFormat="1" ht="10.5" customHeight="1">
      <c r="A13" s="840"/>
      <c r="B13" s="840"/>
      <c r="C13" s="840"/>
      <c r="D13" s="1990">
        <f>SUM(D9:D12)</f>
        <v>3</v>
      </c>
      <c r="E13" s="1392">
        <f>SUM(E9:E12)</f>
        <v>8</v>
      </c>
      <c r="F13" s="1392">
        <f>SUM(F9:F12)</f>
        <v>73</v>
      </c>
      <c r="G13" s="1392">
        <f>SUM(G9:G12)</f>
        <v>-72</v>
      </c>
      <c r="H13" s="1392">
        <f t="shared" ref="H13" si="0">SUM(H9:H12)</f>
        <v>102</v>
      </c>
      <c r="I13" s="1392">
        <f t="shared" ref="I13" si="1">SUM(I9:I12)</f>
        <v>-254</v>
      </c>
      <c r="J13" s="1392">
        <f t="shared" ref="J13" si="2">SUM(J9:J12)</f>
        <v>82</v>
      </c>
      <c r="K13" s="1392">
        <f t="shared" ref="K13" si="3">SUM(K9:K12)</f>
        <v>-58</v>
      </c>
      <c r="L13" s="1392">
        <f t="shared" ref="L13" si="4">SUM(L9:L12)</f>
        <v>50</v>
      </c>
      <c r="M13" s="1563"/>
      <c r="N13" s="1393"/>
      <c r="O13" s="1505"/>
      <c r="P13" s="1991">
        <f>SUM(P9:P12)</f>
        <v>12</v>
      </c>
      <c r="Q13" s="163">
        <f t="shared" ref="Q13:R13" si="5">SUM(Q9:Q12)</f>
        <v>-128</v>
      </c>
      <c r="R13" s="163">
        <f t="shared" si="5"/>
        <v>122</v>
      </c>
      <c r="S13" s="841"/>
    </row>
    <row r="14" spans="1:19" s="530" customFormat="1" ht="18" customHeight="1">
      <c r="A14" s="233"/>
      <c r="B14" s="2510" t="s">
        <v>631</v>
      </c>
      <c r="C14" s="2335"/>
      <c r="D14" s="1986"/>
      <c r="E14" s="1393"/>
      <c r="F14" s="1393"/>
      <c r="G14" s="1393"/>
      <c r="H14" s="1393"/>
      <c r="I14" s="1393"/>
      <c r="J14" s="1393"/>
      <c r="K14" s="1393"/>
      <c r="L14" s="1393"/>
      <c r="M14" s="1560"/>
      <c r="N14" s="1393"/>
      <c r="O14" s="1486"/>
      <c r="P14" s="2178"/>
      <c r="Q14" s="842"/>
      <c r="R14" s="842"/>
      <c r="S14" s="839"/>
    </row>
    <row r="15" spans="1:19" s="530" customFormat="1" ht="10.5" customHeight="1">
      <c r="A15" s="357"/>
      <c r="B15" s="357"/>
      <c r="C15" s="157" t="s">
        <v>59</v>
      </c>
      <c r="D15" s="1983">
        <v>7</v>
      </c>
      <c r="E15" s="1394">
        <v>-1</v>
      </c>
      <c r="F15" s="1394">
        <v>8</v>
      </c>
      <c r="G15" s="1394">
        <v>4</v>
      </c>
      <c r="H15" s="1394">
        <v>-8</v>
      </c>
      <c r="I15" s="1394">
        <v>5</v>
      </c>
      <c r="J15" s="1394">
        <v>-16</v>
      </c>
      <c r="K15" s="1394">
        <v>-4</v>
      </c>
      <c r="L15" s="1394">
        <v>-6</v>
      </c>
      <c r="M15" s="1560"/>
      <c r="N15" s="1393"/>
      <c r="O15" s="1495"/>
      <c r="P15" s="1984">
        <f>SUM(D15:G15)</f>
        <v>18</v>
      </c>
      <c r="Q15" s="158">
        <v>-23</v>
      </c>
      <c r="R15" s="158">
        <v>-24</v>
      </c>
      <c r="S15" s="225"/>
    </row>
    <row r="16" spans="1:19" s="530" customFormat="1" ht="10.5" customHeight="1">
      <c r="A16" s="358"/>
      <c r="B16" s="358"/>
      <c r="C16" s="601" t="s">
        <v>314</v>
      </c>
      <c r="D16" s="1983">
        <v>0</v>
      </c>
      <c r="E16" s="1394">
        <v>1</v>
      </c>
      <c r="F16" s="1394">
        <v>6</v>
      </c>
      <c r="G16" s="1394">
        <v>1</v>
      </c>
      <c r="H16" s="1393">
        <v>7</v>
      </c>
      <c r="I16" s="1393">
        <v>11</v>
      </c>
      <c r="J16" s="1393">
        <v>8</v>
      </c>
      <c r="K16" s="1393">
        <v>10</v>
      </c>
      <c r="L16" s="1393">
        <v>1</v>
      </c>
      <c r="M16" s="1560"/>
      <c r="N16" s="1393"/>
      <c r="O16" s="1486"/>
      <c r="P16" s="1989">
        <f>SUM(D16:G16)</f>
        <v>8</v>
      </c>
      <c r="Q16" s="159">
        <v>36</v>
      </c>
      <c r="R16" s="159">
        <v>15</v>
      </c>
      <c r="S16" s="225"/>
    </row>
    <row r="17" spans="1:19" s="530" customFormat="1" ht="10.5" customHeight="1">
      <c r="A17" s="390"/>
      <c r="B17" s="390"/>
      <c r="C17" s="390"/>
      <c r="D17" s="1990">
        <f>SUM(D15:D16)</f>
        <v>7</v>
      </c>
      <c r="E17" s="1392">
        <f>SUM(E15:E16)</f>
        <v>0</v>
      </c>
      <c r="F17" s="1392">
        <f>SUM(F15:F16)</f>
        <v>14</v>
      </c>
      <c r="G17" s="1392">
        <f>SUM(G15:G16)</f>
        <v>5</v>
      </c>
      <c r="H17" s="1392">
        <f t="shared" ref="H17" si="6">SUM(H15:H16)</f>
        <v>-1</v>
      </c>
      <c r="I17" s="1392">
        <f t="shared" ref="I17" si="7">SUM(I15:I16)</f>
        <v>16</v>
      </c>
      <c r="J17" s="1392">
        <f t="shared" ref="J17" si="8">SUM(J15:J16)</f>
        <v>-8</v>
      </c>
      <c r="K17" s="1392">
        <f t="shared" ref="K17" si="9">SUM(K15:K16)</f>
        <v>6</v>
      </c>
      <c r="L17" s="1392">
        <f t="shared" ref="L17" si="10">SUM(L15:L16)</f>
        <v>-5</v>
      </c>
      <c r="M17" s="1563"/>
      <c r="N17" s="1393"/>
      <c r="O17" s="1505"/>
      <c r="P17" s="1991">
        <f>SUM(P15:P16)</f>
        <v>26</v>
      </c>
      <c r="Q17" s="163">
        <f t="shared" ref="Q17:R17" si="11">SUM(Q15:Q16)</f>
        <v>13</v>
      </c>
      <c r="R17" s="163">
        <f t="shared" si="11"/>
        <v>-9</v>
      </c>
      <c r="S17" s="841"/>
    </row>
    <row r="18" spans="1:19" s="530" customFormat="1" ht="10.5" customHeight="1">
      <c r="A18" s="599"/>
      <c r="B18" s="2335" t="s">
        <v>313</v>
      </c>
      <c r="C18" s="2335"/>
      <c r="D18" s="1986"/>
      <c r="E18" s="1393"/>
      <c r="F18" s="1393"/>
      <c r="G18" s="1393"/>
      <c r="H18" s="1393"/>
      <c r="I18" s="1393"/>
      <c r="J18" s="1393"/>
      <c r="K18" s="1393"/>
      <c r="L18" s="1393"/>
      <c r="M18" s="1560"/>
      <c r="N18" s="1393"/>
      <c r="O18" s="1486"/>
      <c r="P18" s="1989"/>
      <c r="Q18" s="159"/>
      <c r="R18" s="159"/>
      <c r="S18" s="839"/>
    </row>
    <row r="19" spans="1:19" s="530" customFormat="1" ht="10.5" customHeight="1">
      <c r="A19" s="357"/>
      <c r="B19" s="357"/>
      <c r="C19" s="157" t="s">
        <v>109</v>
      </c>
      <c r="D19" s="1983">
        <v>22</v>
      </c>
      <c r="E19" s="1394">
        <v>-21</v>
      </c>
      <c r="F19" s="1394">
        <v>27</v>
      </c>
      <c r="G19" s="1394">
        <v>-20</v>
      </c>
      <c r="H19" s="1394">
        <v>-5</v>
      </c>
      <c r="I19" s="1394">
        <v>7</v>
      </c>
      <c r="J19" s="1394">
        <v>-5</v>
      </c>
      <c r="K19" s="1394">
        <v>-20</v>
      </c>
      <c r="L19" s="1394">
        <v>-3</v>
      </c>
      <c r="M19" s="1560"/>
      <c r="N19" s="1393"/>
      <c r="O19" s="1495"/>
      <c r="P19" s="1984">
        <f>SUM(D19:G19)</f>
        <v>8</v>
      </c>
      <c r="Q19" s="158">
        <v>-23</v>
      </c>
      <c r="R19" s="158">
        <v>-5</v>
      </c>
      <c r="S19" s="225"/>
    </row>
    <row r="20" spans="1:19" s="530" customFormat="1" ht="10.5" customHeight="1">
      <c r="A20" s="363"/>
      <c r="B20" s="363"/>
      <c r="C20" s="601" t="s">
        <v>314</v>
      </c>
      <c r="D20" s="1983">
        <v>-14</v>
      </c>
      <c r="E20" s="1394">
        <v>18</v>
      </c>
      <c r="F20" s="1394">
        <v>-13</v>
      </c>
      <c r="G20" s="1394">
        <v>18</v>
      </c>
      <c r="H20" s="1393">
        <v>5</v>
      </c>
      <c r="I20" s="1393">
        <v>0</v>
      </c>
      <c r="J20" s="1393">
        <v>2</v>
      </c>
      <c r="K20" s="1393">
        <v>15</v>
      </c>
      <c r="L20" s="1393">
        <v>4</v>
      </c>
      <c r="M20" s="1560"/>
      <c r="N20" s="1393"/>
      <c r="O20" s="1486"/>
      <c r="P20" s="2061">
        <f>SUM(D20:G20)</f>
        <v>9</v>
      </c>
      <c r="Q20" s="189">
        <v>22</v>
      </c>
      <c r="R20" s="189">
        <v>5</v>
      </c>
      <c r="S20" s="225"/>
    </row>
    <row r="21" spans="1:19" s="530" customFormat="1" ht="10.5" customHeight="1">
      <c r="A21" s="390"/>
      <c r="B21" s="390"/>
      <c r="C21" s="390"/>
      <c r="D21" s="1990">
        <f>SUM(D19:D20)</f>
        <v>8</v>
      </c>
      <c r="E21" s="1392">
        <f>SUM(E19:E20)</f>
        <v>-3</v>
      </c>
      <c r="F21" s="1392">
        <f>SUM(F19:F20)</f>
        <v>14</v>
      </c>
      <c r="G21" s="1392">
        <f>SUM(G19:G20)</f>
        <v>-2</v>
      </c>
      <c r="H21" s="1392">
        <f t="shared" ref="H21" si="12">SUM(H19:H20)</f>
        <v>0</v>
      </c>
      <c r="I21" s="1392">
        <f t="shared" ref="I21" si="13">SUM(I19:I20)</f>
        <v>7</v>
      </c>
      <c r="J21" s="1392">
        <f t="shared" ref="J21" si="14">SUM(J19:J20)</f>
        <v>-3</v>
      </c>
      <c r="K21" s="1392">
        <f t="shared" ref="K21" si="15">SUM(K19:K20)</f>
        <v>-5</v>
      </c>
      <c r="L21" s="1392">
        <f t="shared" ref="L21" si="16">SUM(L19:L20)</f>
        <v>1</v>
      </c>
      <c r="M21" s="1563"/>
      <c r="N21" s="1393"/>
      <c r="O21" s="1505"/>
      <c r="P21" s="1991">
        <f>SUM(P19:P20)</f>
        <v>17</v>
      </c>
      <c r="Q21" s="163">
        <f t="shared" ref="Q21:R21" si="17">SUM(Q19:Q20)</f>
        <v>-1</v>
      </c>
      <c r="R21" s="163">
        <f t="shared" si="17"/>
        <v>0</v>
      </c>
      <c r="S21" s="164"/>
    </row>
    <row r="22" spans="1:19" s="530" customFormat="1" ht="10.5" customHeight="1">
      <c r="A22" s="2419" t="s">
        <v>810</v>
      </c>
      <c r="B22" s="2419"/>
      <c r="C22" s="2419"/>
      <c r="D22" s="1986"/>
      <c r="E22" s="1393"/>
      <c r="F22" s="1393"/>
      <c r="G22" s="1393"/>
      <c r="H22" s="1393"/>
      <c r="I22" s="1393"/>
      <c r="J22" s="1393"/>
      <c r="K22" s="1393"/>
      <c r="L22" s="1393"/>
      <c r="M22" s="1560"/>
      <c r="N22" s="1393"/>
      <c r="O22" s="1486"/>
      <c r="P22" s="1989"/>
      <c r="Q22" s="159"/>
      <c r="R22" s="159"/>
      <c r="S22" s="225"/>
    </row>
    <row r="23" spans="1:19" s="530" customFormat="1" ht="10.5" customHeight="1">
      <c r="A23" s="607"/>
      <c r="B23" s="2522" t="s">
        <v>106</v>
      </c>
      <c r="C23" s="2522"/>
      <c r="D23" s="1983">
        <v>30</v>
      </c>
      <c r="E23" s="1394">
        <v>-79</v>
      </c>
      <c r="F23" s="1394">
        <v>2</v>
      </c>
      <c r="G23" s="1394">
        <v>-40</v>
      </c>
      <c r="H23" s="2179">
        <v>42</v>
      </c>
      <c r="I23" s="2179">
        <v>-73</v>
      </c>
      <c r="J23" s="2179">
        <v>57</v>
      </c>
      <c r="K23" s="2179">
        <v>-80</v>
      </c>
      <c r="L23" s="2179">
        <v>-13</v>
      </c>
      <c r="M23" s="1560"/>
      <c r="N23" s="1393"/>
      <c r="O23" s="1495"/>
      <c r="P23" s="1984">
        <f>SUM(D23:G23)</f>
        <v>-87</v>
      </c>
      <c r="Q23" s="187">
        <v>-54</v>
      </c>
      <c r="R23" s="187">
        <v>149</v>
      </c>
      <c r="S23" s="225"/>
    </row>
    <row r="24" spans="1:19" s="530" customFormat="1" ht="19.5" customHeight="1">
      <c r="A24" s="607"/>
      <c r="B24" s="2523" t="s">
        <v>704</v>
      </c>
      <c r="C24" s="2522"/>
      <c r="D24" s="1983">
        <v>3</v>
      </c>
      <c r="E24" s="1394">
        <v>-3</v>
      </c>
      <c r="F24" s="1394">
        <v>0</v>
      </c>
      <c r="G24" s="1394">
        <v>1</v>
      </c>
      <c r="H24" s="2179">
        <v>1</v>
      </c>
      <c r="I24" s="2179">
        <v>1</v>
      </c>
      <c r="J24" s="2179">
        <v>1</v>
      </c>
      <c r="K24" s="2179">
        <v>1</v>
      </c>
      <c r="L24" s="2179">
        <v>0</v>
      </c>
      <c r="M24" s="1560"/>
      <c r="N24" s="1393"/>
      <c r="O24" s="1495"/>
      <c r="P24" s="1984">
        <f>SUM(D24:G24)</f>
        <v>1</v>
      </c>
      <c r="Q24" s="187">
        <v>4</v>
      </c>
      <c r="R24" s="187">
        <v>1</v>
      </c>
      <c r="S24" s="225"/>
    </row>
    <row r="25" spans="1:19" s="530" customFormat="1" ht="10.5" customHeight="1">
      <c r="A25" s="607"/>
      <c r="B25" s="2522" t="s">
        <v>104</v>
      </c>
      <c r="C25" s="2522"/>
      <c r="D25" s="1983">
        <v>-4</v>
      </c>
      <c r="E25" s="1394">
        <v>-1</v>
      </c>
      <c r="F25" s="1394">
        <v>-2</v>
      </c>
      <c r="G25" s="1394">
        <v>-4</v>
      </c>
      <c r="H25" s="1394" t="s">
        <v>222</v>
      </c>
      <c r="I25" s="1394" t="s">
        <v>222</v>
      </c>
      <c r="J25" s="1394" t="s">
        <v>222</v>
      </c>
      <c r="K25" s="1394" t="s">
        <v>222</v>
      </c>
      <c r="L25" s="1394" t="s">
        <v>222</v>
      </c>
      <c r="M25" s="1560"/>
      <c r="N25" s="1393"/>
      <c r="O25" s="1495"/>
      <c r="P25" s="1984">
        <f>SUM(D25:G25)</f>
        <v>-11</v>
      </c>
      <c r="Q25" s="158" t="s">
        <v>222</v>
      </c>
      <c r="R25" s="158" t="s">
        <v>222</v>
      </c>
      <c r="S25" s="598"/>
    </row>
    <row r="26" spans="1:19" s="530" customFormat="1" ht="10.5" customHeight="1">
      <c r="A26" s="149"/>
      <c r="B26" s="149"/>
      <c r="C26" s="149"/>
      <c r="D26" s="1990">
        <f>SUM(D23:D25)+D21+D17+D13</f>
        <v>47</v>
      </c>
      <c r="E26" s="1392">
        <f>SUM(E23:E25)+E21+E17+E13</f>
        <v>-78</v>
      </c>
      <c r="F26" s="1392">
        <f>SUM(F23:F25)+F21+F17+F13</f>
        <v>101</v>
      </c>
      <c r="G26" s="1392">
        <f>SUM(G23:G25)+G21+G17+G13</f>
        <v>-112</v>
      </c>
      <c r="H26" s="1392">
        <f t="shared" ref="H26" si="18">SUM(H23:H25)+H21+H17+H13</f>
        <v>144</v>
      </c>
      <c r="I26" s="1392">
        <f t="shared" ref="I26" si="19">SUM(I23:I25)+I21+I17+I13</f>
        <v>-303</v>
      </c>
      <c r="J26" s="1392">
        <f t="shared" ref="J26" si="20">SUM(J23:J25)+J21+J17+J13</f>
        <v>129</v>
      </c>
      <c r="K26" s="1392">
        <f t="shared" ref="K26" si="21">SUM(K23:K25)+K21+K17+K13</f>
        <v>-136</v>
      </c>
      <c r="L26" s="1392">
        <f t="shared" ref="L26" si="22">SUM(L23:L25)+L21+L17+L13</f>
        <v>33</v>
      </c>
      <c r="M26" s="1563"/>
      <c r="N26" s="1393"/>
      <c r="O26" s="1505"/>
      <c r="P26" s="1991">
        <f>SUM(P23:P25)+P21+P17+P13</f>
        <v>-42</v>
      </c>
      <c r="Q26" s="368">
        <f t="shared" ref="Q26" si="23">SUM(Q23:Q25)+Q21+Q17+Q13</f>
        <v>-166</v>
      </c>
      <c r="R26" s="368">
        <f t="shared" ref="R26" si="24">SUM(R23:R25)+R21+R17+R13</f>
        <v>263</v>
      </c>
      <c r="S26" s="79"/>
    </row>
    <row r="27" spans="1:19" s="530" customFormat="1" ht="3.75" customHeight="1">
      <c r="A27" s="478"/>
      <c r="B27" s="478"/>
      <c r="C27" s="478"/>
      <c r="D27" s="456"/>
      <c r="E27" s="456"/>
      <c r="F27" s="456"/>
      <c r="G27" s="453"/>
      <c r="H27" s="453"/>
      <c r="I27" s="453"/>
      <c r="J27" s="453"/>
      <c r="K27" s="453"/>
      <c r="L27" s="453"/>
      <c r="M27" s="453"/>
      <c r="N27" s="453"/>
      <c r="O27" s="453"/>
      <c r="P27" s="453"/>
      <c r="Q27" s="453"/>
      <c r="R27" s="453"/>
      <c r="S27" s="843"/>
    </row>
    <row r="28" spans="1:19" s="537" customFormat="1" ht="8.25" customHeight="1">
      <c r="A28" s="844" t="s">
        <v>222</v>
      </c>
      <c r="B28" s="2524" t="s">
        <v>522</v>
      </c>
      <c r="C28" s="2524"/>
      <c r="D28" s="2524"/>
      <c r="E28" s="2524"/>
      <c r="F28" s="2524"/>
      <c r="G28" s="2524"/>
      <c r="H28" s="2524"/>
      <c r="I28" s="2524"/>
      <c r="J28" s="2524"/>
      <c r="K28" s="2524"/>
      <c r="L28" s="2524"/>
      <c r="M28" s="2524"/>
      <c r="N28" s="2524"/>
      <c r="O28" s="2524"/>
      <c r="P28" s="2524"/>
      <c r="Q28" s="2524"/>
      <c r="R28" s="2524"/>
      <c r="S28" s="2524"/>
    </row>
  </sheetData>
  <mergeCells count="14">
    <mergeCell ref="A1:S1"/>
    <mergeCell ref="A2:S2"/>
    <mergeCell ref="A3:C3"/>
    <mergeCell ref="A6:C6"/>
    <mergeCell ref="B8:C8"/>
    <mergeCell ref="A7:C7"/>
    <mergeCell ref="B23:C23"/>
    <mergeCell ref="B24:C24"/>
    <mergeCell ref="B18:C18"/>
    <mergeCell ref="E3:L3"/>
    <mergeCell ref="B28:S28"/>
    <mergeCell ref="B25:C25"/>
    <mergeCell ref="B14:C14"/>
    <mergeCell ref="A22:C22"/>
  </mergeCells>
  <printOptions horizontalCentered="1"/>
  <pageMargins left="0.23622047244094491" right="0.23622047244094491" top="0.27559055118110237" bottom="0.23622047244094491" header="0.15748031496062992" footer="0.11811023622047245"/>
  <pageSetup scale="94" orientation="landscape" r:id="rId1"/>
  <colBreaks count="1" manualBreakCount="1">
    <brk id="19"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A9" sqref="A9:H9"/>
    </sheetView>
  </sheetViews>
  <sheetFormatPr defaultColWidth="9.140625" defaultRowHeight="12.75"/>
  <cols>
    <col min="1" max="1" width="2.5703125" style="538" customWidth="1"/>
    <col min="2" max="2" width="2.140625" style="538" customWidth="1"/>
    <col min="3" max="3" width="58.28515625" style="538" customWidth="1"/>
    <col min="4" max="4" width="7.140625" style="538" customWidth="1"/>
    <col min="5" max="5" width="6.140625" style="539" customWidth="1"/>
    <col min="6" max="6" width="1.140625" style="538" bestFit="1" customWidth="1"/>
    <col min="7" max="11" width="6.140625" style="540" customWidth="1"/>
    <col min="12" max="12" width="6.140625" style="540" bestFit="1" customWidth="1"/>
    <col min="13" max="13" width="6" style="540" bestFit="1" customWidth="1"/>
    <col min="14" max="14" width="1.28515625" style="540" customWidth="1"/>
    <col min="15" max="15" width="1.7109375" style="540" customWidth="1"/>
    <col min="16" max="16" width="1.28515625" style="541" customWidth="1"/>
    <col min="17" max="17" width="7.140625" style="540" customWidth="1"/>
    <col min="18" max="18" width="1.140625" style="540" bestFit="1" customWidth="1"/>
    <col min="19" max="19" width="6.140625" style="540" customWidth="1"/>
    <col min="20" max="20" width="6.140625" style="538" customWidth="1"/>
    <col min="21" max="21" width="1.28515625" style="542" customWidth="1"/>
    <col min="22" max="23" width="9.140625" style="538" customWidth="1"/>
    <col min="24" max="24" width="9.140625" style="543" customWidth="1"/>
    <col min="25" max="26" width="9.140625" style="544" customWidth="1"/>
    <col min="27" max="34" width="9.140625" style="538" customWidth="1"/>
    <col min="35" max="35" width="9.140625" style="545" customWidth="1"/>
    <col min="36" max="36" width="9.140625" style="544" customWidth="1"/>
    <col min="37" max="37" width="9.140625" style="538" customWidth="1"/>
    <col min="38" max="16384" width="9.140625" style="538"/>
  </cols>
  <sheetData>
    <row r="1" spans="1:22" ht="15.75" customHeight="1">
      <c r="A1" s="2531" t="s">
        <v>154</v>
      </c>
      <c r="B1" s="2531"/>
      <c r="C1" s="2531"/>
      <c r="D1" s="2531"/>
      <c r="E1" s="2531"/>
      <c r="F1" s="2531"/>
      <c r="G1" s="2531"/>
      <c r="H1" s="2531"/>
      <c r="I1" s="2531"/>
      <c r="J1" s="2531"/>
      <c r="K1" s="2531"/>
      <c r="L1" s="2531"/>
      <c r="M1" s="2531"/>
      <c r="N1" s="2531"/>
      <c r="O1" s="2531"/>
      <c r="P1" s="2531"/>
      <c r="Q1" s="2531"/>
      <c r="R1" s="2531"/>
      <c r="S1" s="2531"/>
      <c r="T1" s="2531"/>
      <c r="U1" s="2531"/>
    </row>
    <row r="2" spans="1:22" ht="9.75" customHeight="1">
      <c r="A2" s="525"/>
      <c r="B2" s="525"/>
      <c r="C2" s="525"/>
      <c r="D2" s="526"/>
      <c r="E2" s="526"/>
      <c r="F2" s="526"/>
      <c r="G2" s="526"/>
      <c r="H2" s="526"/>
      <c r="I2" s="526"/>
      <c r="J2" s="526"/>
      <c r="K2" s="526"/>
      <c r="L2" s="526"/>
      <c r="M2" s="526"/>
      <c r="N2" s="527"/>
      <c r="O2" s="526"/>
      <c r="P2" s="526"/>
      <c r="Q2" s="528"/>
      <c r="R2" s="528"/>
      <c r="S2" s="528"/>
      <c r="T2" s="528"/>
      <c r="U2" s="528"/>
    </row>
    <row r="3" spans="1:22" s="530" customFormat="1" ht="10.5" customHeight="1">
      <c r="A3" s="2375" t="s">
        <v>505</v>
      </c>
      <c r="B3" s="2375"/>
      <c r="C3" s="2375"/>
      <c r="D3" s="531"/>
      <c r="E3" s="2528"/>
      <c r="F3" s="2528"/>
      <c r="G3" s="2528"/>
      <c r="H3" s="2528"/>
      <c r="I3" s="2528"/>
      <c r="J3" s="2528"/>
      <c r="K3" s="2528"/>
      <c r="L3" s="2528"/>
      <c r="M3" s="2528"/>
      <c r="N3" s="211"/>
      <c r="O3" s="468"/>
      <c r="P3" s="209"/>
      <c r="Q3" s="1314" t="s">
        <v>713</v>
      </c>
      <c r="R3" s="1314"/>
      <c r="S3" s="39" t="s">
        <v>22</v>
      </c>
      <c r="T3" s="39" t="s">
        <v>23</v>
      </c>
      <c r="U3" s="111"/>
    </row>
    <row r="4" spans="1:22" s="530" customFormat="1" ht="10.5" customHeight="1">
      <c r="A4" s="215"/>
      <c r="B4" s="215"/>
      <c r="C4" s="215"/>
      <c r="D4" s="41" t="s">
        <v>835</v>
      </c>
      <c r="E4" s="42" t="s">
        <v>799</v>
      </c>
      <c r="F4" s="1315"/>
      <c r="G4" s="42" t="s">
        <v>706</v>
      </c>
      <c r="H4" s="42" t="s">
        <v>236</v>
      </c>
      <c r="I4" s="42" t="s">
        <v>506</v>
      </c>
      <c r="J4" s="42" t="s">
        <v>507</v>
      </c>
      <c r="K4" s="42" t="s">
        <v>508</v>
      </c>
      <c r="L4" s="42" t="s">
        <v>509</v>
      </c>
      <c r="M4" s="42" t="s">
        <v>510</v>
      </c>
      <c r="N4" s="216"/>
      <c r="O4" s="105"/>
      <c r="P4" s="217"/>
      <c r="Q4" s="1315" t="s">
        <v>24</v>
      </c>
      <c r="R4" s="1315"/>
      <c r="S4" s="42" t="s">
        <v>24</v>
      </c>
      <c r="T4" s="42" t="s">
        <v>24</v>
      </c>
      <c r="U4" s="43"/>
    </row>
    <row r="5" spans="1:22" s="530" customFormat="1" ht="10.5" customHeight="1">
      <c r="A5" s="532"/>
      <c r="B5" s="532"/>
      <c r="C5" s="532"/>
      <c r="D5" s="37"/>
      <c r="E5" s="37"/>
      <c r="F5" s="37"/>
      <c r="G5" s="37"/>
      <c r="H5" s="37"/>
      <c r="I5" s="37"/>
      <c r="J5" s="37"/>
      <c r="K5" s="37"/>
      <c r="L5" s="37"/>
      <c r="M5" s="37"/>
      <c r="N5" s="37"/>
      <c r="O5" s="37"/>
      <c r="P5" s="37"/>
      <c r="Q5" s="488"/>
      <c r="R5" s="488"/>
      <c r="S5" s="457"/>
      <c r="T5" s="457"/>
      <c r="U5" s="37"/>
    </row>
    <row r="6" spans="1:22" s="530" customFormat="1" ht="10.5" customHeight="1">
      <c r="A6" s="2385" t="s">
        <v>116</v>
      </c>
      <c r="B6" s="2385"/>
      <c r="C6" s="2385"/>
      <c r="D6" s="533"/>
      <c r="E6" s="534"/>
      <c r="F6" s="534"/>
      <c r="G6" s="534"/>
      <c r="H6" s="534"/>
      <c r="I6" s="534"/>
      <c r="J6" s="534"/>
      <c r="K6" s="534"/>
      <c r="L6" s="534"/>
      <c r="M6" s="534"/>
      <c r="N6" s="36"/>
      <c r="O6" s="37"/>
      <c r="P6" s="533"/>
      <c r="Q6" s="1351"/>
      <c r="R6" s="1402"/>
      <c r="S6" s="534"/>
      <c r="T6" s="534"/>
      <c r="U6" s="36"/>
    </row>
    <row r="7" spans="1:22" s="530" customFormat="1" ht="10.5" customHeight="1">
      <c r="A7" s="1579"/>
      <c r="B7" s="2471" t="s">
        <v>145</v>
      </c>
      <c r="C7" s="2471"/>
      <c r="D7" s="1856">
        <f>E10</f>
        <v>2250</v>
      </c>
      <c r="E7" s="1376">
        <v>2248</v>
      </c>
      <c r="F7" s="1397"/>
      <c r="G7" s="1376">
        <v>2246</v>
      </c>
      <c r="H7" s="1376">
        <v>1797</v>
      </c>
      <c r="I7" s="1376">
        <v>1796</v>
      </c>
      <c r="J7" s="1376">
        <v>1000</v>
      </c>
      <c r="K7" s="1376">
        <v>1000</v>
      </c>
      <c r="L7" s="1376">
        <v>1000</v>
      </c>
      <c r="M7" s="1376">
        <v>1000</v>
      </c>
      <c r="N7" s="1580"/>
      <c r="O7" s="1581"/>
      <c r="P7" s="1582"/>
      <c r="Q7" s="1397">
        <f>S10</f>
        <v>1797</v>
      </c>
      <c r="R7" s="1397"/>
      <c r="S7" s="1376">
        <v>1000</v>
      </c>
      <c r="T7" s="1376">
        <v>1000</v>
      </c>
      <c r="U7" s="1583"/>
      <c r="V7" s="1584"/>
    </row>
    <row r="8" spans="1:22" s="530" customFormat="1" ht="10.5" customHeight="1">
      <c r="A8" s="1585"/>
      <c r="B8" s="1586"/>
      <c r="C8" s="1586" t="s">
        <v>156</v>
      </c>
      <c r="D8" s="1856">
        <v>0</v>
      </c>
      <c r="E8" s="1376">
        <v>0</v>
      </c>
      <c r="F8" s="1397"/>
      <c r="G8" s="1376">
        <v>0</v>
      </c>
      <c r="H8" s="1376">
        <v>450</v>
      </c>
      <c r="I8" s="1376">
        <v>0</v>
      </c>
      <c r="J8" s="1376">
        <v>800</v>
      </c>
      <c r="K8" s="1376">
        <v>0</v>
      </c>
      <c r="L8" s="1376">
        <v>0</v>
      </c>
      <c r="M8" s="1376">
        <v>0</v>
      </c>
      <c r="N8" s="1580"/>
      <c r="O8" s="1581"/>
      <c r="P8" s="1582"/>
      <c r="Q8" s="1403">
        <f>SUM(D8:H8)</f>
        <v>450</v>
      </c>
      <c r="R8" s="1403"/>
      <c r="S8" s="1581">
        <v>800</v>
      </c>
      <c r="T8" s="1581">
        <v>0</v>
      </c>
      <c r="U8" s="1583"/>
      <c r="V8" s="1584"/>
    </row>
    <row r="9" spans="1:22" s="530" customFormat="1" ht="10.5" customHeight="1">
      <c r="A9" s="1587"/>
      <c r="B9" s="1586"/>
      <c r="C9" s="1586" t="s">
        <v>201</v>
      </c>
      <c r="D9" s="1856">
        <v>0</v>
      </c>
      <c r="E9" s="1376">
        <v>2</v>
      </c>
      <c r="F9" s="1397"/>
      <c r="G9" s="1376">
        <v>2</v>
      </c>
      <c r="H9" s="1376">
        <v>-1</v>
      </c>
      <c r="I9" s="1581">
        <v>1</v>
      </c>
      <c r="J9" s="1581">
        <v>-4</v>
      </c>
      <c r="K9" s="1581">
        <v>0</v>
      </c>
      <c r="L9" s="1581">
        <v>0</v>
      </c>
      <c r="M9" s="1581">
        <v>0</v>
      </c>
      <c r="N9" s="1580"/>
      <c r="O9" s="1581"/>
      <c r="P9" s="1588"/>
      <c r="Q9" s="1401">
        <f>SUM(D9:H9)</f>
        <v>3</v>
      </c>
      <c r="R9" s="1401"/>
      <c r="S9" s="1589">
        <v>-3</v>
      </c>
      <c r="T9" s="1589">
        <v>0</v>
      </c>
      <c r="U9" s="1583"/>
      <c r="V9" s="1584"/>
    </row>
    <row r="10" spans="1:22" s="530" customFormat="1" ht="10.5" customHeight="1">
      <c r="A10" s="1590"/>
      <c r="B10" s="2533" t="s">
        <v>158</v>
      </c>
      <c r="C10" s="2533"/>
      <c r="D10" s="1870">
        <f>SUM(D7:D9)</f>
        <v>2250</v>
      </c>
      <c r="E10" s="1591">
        <f>SUM(E7:E9)</f>
        <v>2250</v>
      </c>
      <c r="F10" s="1398"/>
      <c r="G10" s="1591">
        <f>SUM(G7:G9)</f>
        <v>2248</v>
      </c>
      <c r="H10" s="1591">
        <f t="shared" ref="H10:M10" si="0">SUM(H7:H9)</f>
        <v>2246</v>
      </c>
      <c r="I10" s="1591">
        <f t="shared" si="0"/>
        <v>1797</v>
      </c>
      <c r="J10" s="1591">
        <f t="shared" si="0"/>
        <v>1796</v>
      </c>
      <c r="K10" s="1591">
        <f t="shared" si="0"/>
        <v>1000</v>
      </c>
      <c r="L10" s="1591">
        <f t="shared" si="0"/>
        <v>1000</v>
      </c>
      <c r="M10" s="1591">
        <f t="shared" si="0"/>
        <v>1000</v>
      </c>
      <c r="N10" s="1592"/>
      <c r="O10" s="1581"/>
      <c r="P10" s="1593"/>
      <c r="Q10" s="1398">
        <f>SUM(Q7:Q9)</f>
        <v>2250</v>
      </c>
      <c r="R10" s="1398"/>
      <c r="S10" s="1591">
        <f>SUM(S7:S9)</f>
        <v>1797</v>
      </c>
      <c r="T10" s="1591">
        <f>SUM(T7:T9)</f>
        <v>1000</v>
      </c>
      <c r="U10" s="1594"/>
      <c r="V10" s="1584"/>
    </row>
    <row r="11" spans="1:22" s="530" customFormat="1" ht="10.5" customHeight="1">
      <c r="A11" s="2532" t="s">
        <v>319</v>
      </c>
      <c r="B11" s="2532"/>
      <c r="C11" s="2532"/>
      <c r="D11" s="2050"/>
      <c r="E11" s="1595"/>
      <c r="F11" s="1399"/>
      <c r="G11" s="1595"/>
      <c r="H11" s="1595"/>
      <c r="I11" s="1595"/>
      <c r="J11" s="1595"/>
      <c r="K11" s="1595"/>
      <c r="L11" s="1595"/>
      <c r="M11" s="1595"/>
      <c r="N11" s="1580"/>
      <c r="O11" s="1581"/>
      <c r="P11" s="1596"/>
      <c r="Q11" s="1399"/>
      <c r="R11" s="1399"/>
      <c r="S11" s="1595"/>
      <c r="T11" s="1595"/>
      <c r="U11" s="1583"/>
      <c r="V11" s="1584"/>
    </row>
    <row r="12" spans="1:22" s="530" customFormat="1" ht="10.5" customHeight="1">
      <c r="A12" s="1585"/>
      <c r="B12" s="2471" t="s">
        <v>145</v>
      </c>
      <c r="C12" s="2471"/>
      <c r="D12" s="1856">
        <f>E19</f>
        <v>13201</v>
      </c>
      <c r="E12" s="1376">
        <v>13166</v>
      </c>
      <c r="F12" s="1397"/>
      <c r="G12" s="1376">
        <v>13070</v>
      </c>
      <c r="H12" s="1376">
        <v>12548</v>
      </c>
      <c r="I12" s="1581">
        <v>12197</v>
      </c>
      <c r="J12" s="1581">
        <v>8509</v>
      </c>
      <c r="K12" s="1581">
        <v>8286</v>
      </c>
      <c r="L12" s="1581">
        <v>8026</v>
      </c>
      <c r="M12" s="1581">
        <v>7806</v>
      </c>
      <c r="N12" s="1580"/>
      <c r="O12" s="1581"/>
      <c r="P12" s="1597"/>
      <c r="Q12" s="1403">
        <f>S19</f>
        <v>12548</v>
      </c>
      <c r="R12" s="1403"/>
      <c r="S12" s="1581">
        <v>8026</v>
      </c>
      <c r="T12" s="1581">
        <v>7813</v>
      </c>
      <c r="U12" s="1583"/>
      <c r="V12" s="1584"/>
    </row>
    <row r="13" spans="1:22" s="530" customFormat="1" ht="10.5" customHeight="1">
      <c r="A13" s="1587"/>
      <c r="B13" s="1586"/>
      <c r="C13" s="1586" t="s">
        <v>159</v>
      </c>
      <c r="D13" s="1856">
        <v>0</v>
      </c>
      <c r="E13" s="1376">
        <v>0</v>
      </c>
      <c r="F13" s="1397"/>
      <c r="G13" s="1376">
        <v>0</v>
      </c>
      <c r="H13" s="1376">
        <v>194</v>
      </c>
      <c r="I13" s="1598">
        <v>0</v>
      </c>
      <c r="J13" s="1598">
        <v>3443</v>
      </c>
      <c r="K13" s="1598">
        <v>0</v>
      </c>
      <c r="L13" s="1598">
        <v>0</v>
      </c>
      <c r="M13" s="1598">
        <v>0</v>
      </c>
      <c r="N13" s="1580"/>
      <c r="O13" s="1581"/>
      <c r="P13" s="1599"/>
      <c r="Q13" s="1401">
        <f t="shared" ref="Q13:Q18" si="1">SUM(D13:H13)</f>
        <v>194</v>
      </c>
      <c r="R13" s="1401"/>
      <c r="S13" s="1589">
        <v>3443</v>
      </c>
      <c r="T13" s="1589">
        <v>0</v>
      </c>
      <c r="U13" s="1583"/>
      <c r="V13" s="1584"/>
    </row>
    <row r="14" spans="1:22" s="530" customFormat="1" ht="10.5" customHeight="1">
      <c r="A14" s="1587"/>
      <c r="B14" s="1586"/>
      <c r="C14" s="1586" t="s">
        <v>160</v>
      </c>
      <c r="D14" s="1856">
        <v>0</v>
      </c>
      <c r="E14" s="1376">
        <v>0</v>
      </c>
      <c r="F14" s="1397"/>
      <c r="G14" s="1376">
        <v>0</v>
      </c>
      <c r="H14" s="1376">
        <v>0</v>
      </c>
      <c r="I14" s="1598">
        <v>126</v>
      </c>
      <c r="J14" s="1598">
        <v>0</v>
      </c>
      <c r="K14" s="1598">
        <v>0</v>
      </c>
      <c r="L14" s="1598">
        <v>0</v>
      </c>
      <c r="M14" s="1598">
        <v>0</v>
      </c>
      <c r="N14" s="1580"/>
      <c r="O14" s="1581"/>
      <c r="P14" s="1599"/>
      <c r="Q14" s="1401">
        <f t="shared" si="1"/>
        <v>0</v>
      </c>
      <c r="R14" s="1401"/>
      <c r="S14" s="1589">
        <v>126</v>
      </c>
      <c r="T14" s="1589">
        <v>0</v>
      </c>
      <c r="U14" s="1583"/>
      <c r="V14" s="1584"/>
    </row>
    <row r="15" spans="1:22" s="530" customFormat="1" ht="10.5" customHeight="1">
      <c r="A15" s="1587"/>
      <c r="B15" s="1586"/>
      <c r="C15" s="1586" t="s">
        <v>161</v>
      </c>
      <c r="D15" s="1856">
        <v>0</v>
      </c>
      <c r="E15" s="1376">
        <v>0</v>
      </c>
      <c r="F15" s="1397"/>
      <c r="G15" s="1376">
        <v>0</v>
      </c>
      <c r="H15" s="1376">
        <v>47</v>
      </c>
      <c r="I15" s="1598">
        <v>0</v>
      </c>
      <c r="J15" s="1598">
        <v>0</v>
      </c>
      <c r="K15" s="1598">
        <v>0</v>
      </c>
      <c r="L15" s="1598">
        <v>0</v>
      </c>
      <c r="M15" s="1598">
        <v>0</v>
      </c>
      <c r="N15" s="1580"/>
      <c r="O15" s="1581"/>
      <c r="P15" s="1599"/>
      <c r="Q15" s="1401">
        <f t="shared" si="1"/>
        <v>47</v>
      </c>
      <c r="R15" s="1401"/>
      <c r="S15" s="1589">
        <v>0</v>
      </c>
      <c r="T15" s="1589">
        <v>0</v>
      </c>
      <c r="U15" s="1583"/>
      <c r="V15" s="1584"/>
    </row>
    <row r="16" spans="1:22" s="530" customFormat="1" ht="10.5" customHeight="1">
      <c r="A16" s="1587"/>
      <c r="B16" s="1586"/>
      <c r="C16" s="1586" t="s">
        <v>162</v>
      </c>
      <c r="D16" s="1856">
        <v>94</v>
      </c>
      <c r="E16" s="1376">
        <v>94</v>
      </c>
      <c r="F16" s="1397"/>
      <c r="G16" s="1376">
        <v>89</v>
      </c>
      <c r="H16" s="1376">
        <v>278</v>
      </c>
      <c r="I16" s="1598">
        <v>241</v>
      </c>
      <c r="J16" s="1598">
        <v>224</v>
      </c>
      <c r="K16" s="1598">
        <v>231</v>
      </c>
      <c r="L16" s="1598">
        <v>261</v>
      </c>
      <c r="M16" s="1598">
        <v>212</v>
      </c>
      <c r="N16" s="1580"/>
      <c r="O16" s="1581"/>
      <c r="P16" s="1599"/>
      <c r="Q16" s="1401">
        <f t="shared" si="1"/>
        <v>555</v>
      </c>
      <c r="R16" s="1401"/>
      <c r="S16" s="1589">
        <v>957</v>
      </c>
      <c r="T16" s="1589">
        <v>273</v>
      </c>
      <c r="U16" s="1583"/>
      <c r="V16" s="1584"/>
    </row>
    <row r="17" spans="1:22" s="530" customFormat="1" ht="10.5" customHeight="1">
      <c r="A17" s="1585"/>
      <c r="B17" s="1586"/>
      <c r="C17" s="1586" t="s">
        <v>163</v>
      </c>
      <c r="D17" s="1856">
        <v>-52</v>
      </c>
      <c r="E17" s="1376">
        <v>-52</v>
      </c>
      <c r="F17" s="1397"/>
      <c r="G17" s="1376">
        <v>0</v>
      </c>
      <c r="H17" s="1376">
        <v>0</v>
      </c>
      <c r="I17" s="1598">
        <v>0</v>
      </c>
      <c r="J17" s="1598">
        <v>0</v>
      </c>
      <c r="K17" s="1598">
        <v>0</v>
      </c>
      <c r="L17" s="1598">
        <v>0</v>
      </c>
      <c r="M17" s="1598">
        <v>0</v>
      </c>
      <c r="N17" s="1580"/>
      <c r="O17" s="1581"/>
      <c r="P17" s="1599"/>
      <c r="Q17" s="1401">
        <f t="shared" si="1"/>
        <v>-104</v>
      </c>
      <c r="R17" s="1401"/>
      <c r="S17" s="1589">
        <v>0</v>
      </c>
      <c r="T17" s="1589">
        <v>-61</v>
      </c>
      <c r="U17" s="1583"/>
      <c r="V17" s="1584"/>
    </row>
    <row r="18" spans="1:22" s="530" customFormat="1" ht="10.5" customHeight="1">
      <c r="A18" s="1587"/>
      <c r="B18" s="1586"/>
      <c r="C18" s="1586" t="s">
        <v>201</v>
      </c>
      <c r="D18" s="1856">
        <v>0</v>
      </c>
      <c r="E18" s="1376">
        <v>-7</v>
      </c>
      <c r="F18" s="1397"/>
      <c r="G18" s="1376">
        <v>7</v>
      </c>
      <c r="H18" s="1376">
        <v>3</v>
      </c>
      <c r="I18" s="1581">
        <v>-16</v>
      </c>
      <c r="J18" s="1581">
        <v>21</v>
      </c>
      <c r="K18" s="1581">
        <v>-8</v>
      </c>
      <c r="L18" s="1581">
        <v>-1</v>
      </c>
      <c r="M18" s="1581">
        <v>8</v>
      </c>
      <c r="N18" s="1580"/>
      <c r="O18" s="1581"/>
      <c r="P18" s="1588"/>
      <c r="Q18" s="1401">
        <f t="shared" si="1"/>
        <v>3</v>
      </c>
      <c r="R18" s="1401"/>
      <c r="S18" s="1589">
        <v>-4</v>
      </c>
      <c r="T18" s="1589">
        <v>1</v>
      </c>
      <c r="U18" s="1583"/>
      <c r="V18" s="1584"/>
    </row>
    <row r="19" spans="1:22" s="530" customFormat="1" ht="10.5" customHeight="1">
      <c r="A19" s="1590"/>
      <c r="B19" s="2471" t="s">
        <v>157</v>
      </c>
      <c r="C19" s="2471"/>
      <c r="D19" s="1870">
        <f>SUM(D12:D18)</f>
        <v>13243</v>
      </c>
      <c r="E19" s="1591">
        <f>SUM(E12:E18)</f>
        <v>13201</v>
      </c>
      <c r="F19" s="1398"/>
      <c r="G19" s="1591">
        <f>SUM(G12:G18)</f>
        <v>13166</v>
      </c>
      <c r="H19" s="1591">
        <f t="shared" ref="H19:M19" si="2">SUM(H12:H18)</f>
        <v>13070</v>
      </c>
      <c r="I19" s="1591">
        <f t="shared" si="2"/>
        <v>12548</v>
      </c>
      <c r="J19" s="1591">
        <f t="shared" si="2"/>
        <v>12197</v>
      </c>
      <c r="K19" s="1591">
        <f t="shared" si="2"/>
        <v>8509</v>
      </c>
      <c r="L19" s="1591">
        <f t="shared" si="2"/>
        <v>8286</v>
      </c>
      <c r="M19" s="1591">
        <f t="shared" si="2"/>
        <v>8026</v>
      </c>
      <c r="N19" s="1592"/>
      <c r="O19" s="1581"/>
      <c r="P19" s="1593"/>
      <c r="Q19" s="1398">
        <f>SUM(Q12:Q18)</f>
        <v>13243</v>
      </c>
      <c r="R19" s="1398"/>
      <c r="S19" s="1591">
        <f>SUM(S12:S18)</f>
        <v>12548</v>
      </c>
      <c r="T19" s="1591">
        <f>SUM(T12:T18)</f>
        <v>8026</v>
      </c>
      <c r="U19" s="1594"/>
      <c r="V19" s="1584"/>
    </row>
    <row r="20" spans="1:22" s="530" customFormat="1" ht="10.5" customHeight="1">
      <c r="A20" s="2532" t="s">
        <v>165</v>
      </c>
      <c r="B20" s="2532"/>
      <c r="C20" s="2532"/>
      <c r="D20" s="2050"/>
      <c r="E20" s="1595"/>
      <c r="F20" s="1399"/>
      <c r="G20" s="1595"/>
      <c r="H20" s="1595"/>
      <c r="I20" s="1595"/>
      <c r="J20" s="1595"/>
      <c r="K20" s="1595"/>
      <c r="L20" s="1595"/>
      <c r="M20" s="1595"/>
      <c r="N20" s="1580"/>
      <c r="O20" s="1581"/>
      <c r="P20" s="1596"/>
      <c r="Q20" s="1403"/>
      <c r="R20" s="1403"/>
      <c r="S20" s="1581"/>
      <c r="T20" s="1581"/>
      <c r="U20" s="1583"/>
      <c r="V20" s="1584"/>
    </row>
    <row r="21" spans="1:22" s="530" customFormat="1" ht="10.5" customHeight="1">
      <c r="A21" s="1585"/>
      <c r="B21" s="2471" t="s">
        <v>145</v>
      </c>
      <c r="C21" s="2471"/>
      <c r="D21" s="1856">
        <f>E26</f>
        <v>133</v>
      </c>
      <c r="E21" s="1376">
        <v>137</v>
      </c>
      <c r="F21" s="1397"/>
      <c r="G21" s="1376">
        <v>135</v>
      </c>
      <c r="H21" s="1376">
        <v>137</v>
      </c>
      <c r="I21" s="1581">
        <v>137</v>
      </c>
      <c r="J21" s="1581">
        <v>65</v>
      </c>
      <c r="K21" s="1581">
        <v>65</v>
      </c>
      <c r="L21" s="1581">
        <v>72</v>
      </c>
      <c r="M21" s="1581">
        <v>73</v>
      </c>
      <c r="N21" s="1580"/>
      <c r="O21" s="1581"/>
      <c r="P21" s="1597"/>
      <c r="Q21" s="1403">
        <f>S26</f>
        <v>137</v>
      </c>
      <c r="R21" s="1403"/>
      <c r="S21" s="1581">
        <v>72</v>
      </c>
      <c r="T21" s="1581">
        <v>76</v>
      </c>
      <c r="U21" s="1583"/>
      <c r="V21" s="1584"/>
    </row>
    <row r="22" spans="1:22" s="530" customFormat="1" ht="21.75" customHeight="1">
      <c r="A22" s="1587"/>
      <c r="B22" s="1600"/>
      <c r="C22" s="1600" t="s">
        <v>717</v>
      </c>
      <c r="D22" s="1856">
        <v>0</v>
      </c>
      <c r="E22" s="1376">
        <v>0</v>
      </c>
      <c r="F22" s="1397"/>
      <c r="G22" s="1376">
        <v>0</v>
      </c>
      <c r="H22" s="1376">
        <v>0</v>
      </c>
      <c r="I22" s="1598">
        <v>0</v>
      </c>
      <c r="J22" s="1598">
        <v>72</v>
      </c>
      <c r="K22" s="1598">
        <v>0</v>
      </c>
      <c r="L22" s="1598">
        <v>0</v>
      </c>
      <c r="M22" s="1598">
        <v>0</v>
      </c>
      <c r="N22" s="1580"/>
      <c r="O22" s="1581"/>
      <c r="P22" s="1599"/>
      <c r="Q22" s="1404">
        <f>SUM(D22:H22)</f>
        <v>0</v>
      </c>
      <c r="R22" s="1404"/>
      <c r="S22" s="1598">
        <v>72</v>
      </c>
      <c r="T22" s="1598">
        <v>0</v>
      </c>
      <c r="U22" s="1583"/>
      <c r="V22" s="1584"/>
    </row>
    <row r="23" spans="1:22" s="530" customFormat="1" ht="21.75" customHeight="1">
      <c r="A23" s="1587"/>
      <c r="B23" s="1600"/>
      <c r="C23" s="1600" t="s">
        <v>803</v>
      </c>
      <c r="D23" s="1856">
        <v>8</v>
      </c>
      <c r="E23" s="1376">
        <v>9</v>
      </c>
      <c r="F23" s="1397"/>
      <c r="G23" s="1376">
        <v>9</v>
      </c>
      <c r="H23" s="1376">
        <v>5</v>
      </c>
      <c r="I23" s="1598">
        <v>3</v>
      </c>
      <c r="J23" s="1598">
        <v>3</v>
      </c>
      <c r="K23" s="1598">
        <v>1</v>
      </c>
      <c r="L23" s="1598">
        <v>0</v>
      </c>
      <c r="M23" s="1598">
        <v>2</v>
      </c>
      <c r="N23" s="1580"/>
      <c r="O23" s="1581"/>
      <c r="P23" s="1599"/>
      <c r="Q23" s="1404">
        <f>SUM(D23:H23)</f>
        <v>31</v>
      </c>
      <c r="R23" s="1404"/>
      <c r="S23" s="1598">
        <v>7</v>
      </c>
      <c r="T23" s="1598">
        <v>5</v>
      </c>
      <c r="U23" s="1583"/>
      <c r="V23" s="1584"/>
    </row>
    <row r="24" spans="1:22" s="530" customFormat="1" ht="20.45" customHeight="1">
      <c r="A24" s="1585"/>
      <c r="B24" s="1586"/>
      <c r="C24" s="1600" t="s">
        <v>804</v>
      </c>
      <c r="D24" s="1856">
        <v>-4</v>
      </c>
      <c r="E24" s="1376">
        <v>-14</v>
      </c>
      <c r="F24" s="1397"/>
      <c r="G24" s="1376">
        <v>-4</v>
      </c>
      <c r="H24" s="1376">
        <v>-10</v>
      </c>
      <c r="I24" s="1598">
        <v>-3</v>
      </c>
      <c r="J24" s="1598">
        <v>-4</v>
      </c>
      <c r="K24" s="1598">
        <v>-1</v>
      </c>
      <c r="L24" s="1598">
        <v>-7</v>
      </c>
      <c r="M24" s="1598">
        <v>-2</v>
      </c>
      <c r="N24" s="1580"/>
      <c r="O24" s="1581"/>
      <c r="P24" s="1599"/>
      <c r="Q24" s="1404">
        <f>SUM(D24:H24)</f>
        <v>-32</v>
      </c>
      <c r="R24" s="1404"/>
      <c r="S24" s="1598">
        <v>-15</v>
      </c>
      <c r="T24" s="1598">
        <v>-9</v>
      </c>
      <c r="U24" s="1583"/>
      <c r="V24" s="1584"/>
    </row>
    <row r="25" spans="1:22" s="530" customFormat="1" ht="10.5" customHeight="1">
      <c r="A25" s="1587"/>
      <c r="B25" s="1586"/>
      <c r="C25" s="1586" t="s">
        <v>526</v>
      </c>
      <c r="D25" s="1856">
        <v>-1</v>
      </c>
      <c r="E25" s="1376">
        <v>1</v>
      </c>
      <c r="F25" s="1397"/>
      <c r="G25" s="1376">
        <v>-3</v>
      </c>
      <c r="H25" s="1376">
        <v>3</v>
      </c>
      <c r="I25" s="1581">
        <v>0</v>
      </c>
      <c r="J25" s="1581">
        <v>1</v>
      </c>
      <c r="K25" s="1581">
        <v>0</v>
      </c>
      <c r="L25" s="1581">
        <v>0</v>
      </c>
      <c r="M25" s="1581">
        <v>-1</v>
      </c>
      <c r="N25" s="1580"/>
      <c r="O25" s="1581"/>
      <c r="P25" s="1597"/>
      <c r="Q25" s="1401">
        <f>SUM(D25:H25)</f>
        <v>0</v>
      </c>
      <c r="R25" s="1401"/>
      <c r="S25" s="1589">
        <v>1</v>
      </c>
      <c r="T25" s="1589">
        <v>0</v>
      </c>
      <c r="U25" s="1583"/>
      <c r="V25" s="1584"/>
    </row>
    <row r="26" spans="1:22" s="530" customFormat="1" ht="10.5" customHeight="1">
      <c r="A26" s="1590"/>
      <c r="B26" s="2533" t="s">
        <v>157</v>
      </c>
      <c r="C26" s="2533"/>
      <c r="D26" s="1870">
        <f>SUM(D21:D25)</f>
        <v>136</v>
      </c>
      <c r="E26" s="1591">
        <f>SUM(E21:E25)</f>
        <v>133</v>
      </c>
      <c r="F26" s="1398"/>
      <c r="G26" s="1591">
        <f>SUM(G21:G25)</f>
        <v>137</v>
      </c>
      <c r="H26" s="1591">
        <f t="shared" ref="H26:M26" si="3">SUM(H21:H25)</f>
        <v>135</v>
      </c>
      <c r="I26" s="1591">
        <f t="shared" si="3"/>
        <v>137</v>
      </c>
      <c r="J26" s="1591">
        <f t="shared" si="3"/>
        <v>137</v>
      </c>
      <c r="K26" s="1591">
        <f t="shared" si="3"/>
        <v>65</v>
      </c>
      <c r="L26" s="1591">
        <f t="shared" si="3"/>
        <v>65</v>
      </c>
      <c r="M26" s="1591">
        <f t="shared" si="3"/>
        <v>72</v>
      </c>
      <c r="N26" s="1592"/>
      <c r="O26" s="1581"/>
      <c r="P26" s="1593"/>
      <c r="Q26" s="1398">
        <f>SUM(Q21:Q25)</f>
        <v>136</v>
      </c>
      <c r="R26" s="1398"/>
      <c r="S26" s="1591">
        <f>SUM(S21:S25)</f>
        <v>137</v>
      </c>
      <c r="T26" s="1591">
        <f>SUM(T21:T25)</f>
        <v>72</v>
      </c>
      <c r="U26" s="1594"/>
      <c r="V26" s="1584"/>
    </row>
    <row r="27" spans="1:22" s="530" customFormat="1" ht="10.5" customHeight="1">
      <c r="A27" s="2532" t="s">
        <v>166</v>
      </c>
      <c r="B27" s="2532"/>
      <c r="C27" s="2532"/>
      <c r="D27" s="2050"/>
      <c r="E27" s="1595"/>
      <c r="F27" s="1399"/>
      <c r="G27" s="1595"/>
      <c r="H27" s="1595"/>
      <c r="I27" s="1595"/>
      <c r="J27" s="1595"/>
      <c r="K27" s="1595"/>
      <c r="L27" s="1595"/>
      <c r="M27" s="1595"/>
      <c r="N27" s="1601"/>
      <c r="O27" s="1581"/>
      <c r="P27" s="1596"/>
      <c r="Q27" s="1399"/>
      <c r="R27" s="1399"/>
      <c r="S27" s="1595"/>
      <c r="T27" s="1595"/>
      <c r="U27" s="1602"/>
      <c r="V27" s="1584"/>
    </row>
    <row r="28" spans="1:22" s="530" customFormat="1" ht="10.5" customHeight="1">
      <c r="A28" s="1585"/>
      <c r="B28" s="2471" t="s">
        <v>146</v>
      </c>
      <c r="C28" s="2471"/>
      <c r="D28" s="1856" t="s">
        <v>718</v>
      </c>
      <c r="E28" s="1376" t="s">
        <v>718</v>
      </c>
      <c r="F28" s="1397"/>
      <c r="G28" s="1376" t="s">
        <v>718</v>
      </c>
      <c r="H28" s="1376">
        <v>16101</v>
      </c>
      <c r="I28" s="1376">
        <v>15535</v>
      </c>
      <c r="J28" s="1376">
        <v>15011</v>
      </c>
      <c r="K28" s="1376">
        <v>14483</v>
      </c>
      <c r="L28" s="1376">
        <v>13584</v>
      </c>
      <c r="M28" s="1376">
        <v>13145</v>
      </c>
      <c r="N28" s="1603"/>
      <c r="O28" s="1581"/>
      <c r="P28" s="1582"/>
      <c r="Q28" s="1397">
        <f>S38</f>
        <v>16101</v>
      </c>
      <c r="R28" s="1397"/>
      <c r="S28" s="1376">
        <v>13584</v>
      </c>
      <c r="T28" s="1376">
        <v>11433</v>
      </c>
      <c r="U28" s="1604"/>
      <c r="V28" s="1584"/>
    </row>
    <row r="29" spans="1:22" s="530" customFormat="1" ht="10.5" customHeight="1">
      <c r="A29" s="1587"/>
      <c r="B29" s="1586"/>
      <c r="C29" s="1586" t="s">
        <v>634</v>
      </c>
      <c r="D29" s="2004" t="s">
        <v>718</v>
      </c>
      <c r="E29" s="1605" t="s">
        <v>718</v>
      </c>
      <c r="F29" s="1400"/>
      <c r="G29" s="1605" t="s">
        <v>718</v>
      </c>
      <c r="H29" s="1605">
        <v>-144</v>
      </c>
      <c r="I29" s="1606" t="s">
        <v>222</v>
      </c>
      <c r="J29" s="1606" t="s">
        <v>222</v>
      </c>
      <c r="K29" s="1606" t="s">
        <v>222</v>
      </c>
      <c r="L29" s="1606" t="s">
        <v>222</v>
      </c>
      <c r="M29" s="1606" t="s">
        <v>222</v>
      </c>
      <c r="N29" s="1607"/>
      <c r="O29" s="1581"/>
      <c r="P29" s="1608"/>
      <c r="Q29" s="1405">
        <v>-144</v>
      </c>
      <c r="R29" s="1405"/>
      <c r="S29" s="1606" t="s">
        <v>222</v>
      </c>
      <c r="T29" s="1606" t="s">
        <v>222</v>
      </c>
      <c r="U29" s="1609"/>
      <c r="V29" s="1584"/>
    </row>
    <row r="30" spans="1:22" s="530" customFormat="1" ht="10.5" customHeight="1">
      <c r="A30" s="1585"/>
      <c r="B30" s="1586"/>
      <c r="C30" s="1586" t="s">
        <v>199</v>
      </c>
      <c r="D30" s="1856">
        <f>E38</f>
        <v>18051</v>
      </c>
      <c r="E30" s="1376">
        <v>17412</v>
      </c>
      <c r="F30" s="1397"/>
      <c r="G30" s="1376">
        <v>16701</v>
      </c>
      <c r="H30" s="1376">
        <f>SUM(H28:H29)</f>
        <v>15957</v>
      </c>
      <c r="I30" s="1376" t="s">
        <v>222</v>
      </c>
      <c r="J30" s="1376" t="s">
        <v>222</v>
      </c>
      <c r="K30" s="1376" t="s">
        <v>222</v>
      </c>
      <c r="L30" s="1376" t="s">
        <v>222</v>
      </c>
      <c r="M30" s="1376" t="s">
        <v>222</v>
      </c>
      <c r="N30" s="1603"/>
      <c r="O30" s="1581"/>
      <c r="P30" s="1582"/>
      <c r="Q30" s="1397">
        <f>SUM(Q28:Q29)</f>
        <v>15957</v>
      </c>
      <c r="R30" s="1397"/>
      <c r="S30" s="1376" t="s">
        <v>222</v>
      </c>
      <c r="T30" s="1376" t="s">
        <v>222</v>
      </c>
      <c r="U30" s="1604"/>
      <c r="V30" s="1584"/>
    </row>
    <row r="31" spans="1:22" s="530" customFormat="1" ht="10.5" customHeight="1">
      <c r="A31" s="1587"/>
      <c r="B31" s="1586"/>
      <c r="C31" s="1586" t="s">
        <v>520</v>
      </c>
      <c r="D31" s="1856">
        <v>1266</v>
      </c>
      <c r="E31" s="1376">
        <v>1365</v>
      </c>
      <c r="F31" s="1397"/>
      <c r="G31" s="1376">
        <v>1313</v>
      </c>
      <c r="H31" s="1376">
        <v>1323</v>
      </c>
      <c r="I31" s="1598">
        <v>1159</v>
      </c>
      <c r="J31" s="1598">
        <v>1093</v>
      </c>
      <c r="K31" s="1598">
        <v>1045</v>
      </c>
      <c r="L31" s="1598">
        <v>1402</v>
      </c>
      <c r="M31" s="1598">
        <v>927</v>
      </c>
      <c r="N31" s="1580"/>
      <c r="O31" s="1581"/>
      <c r="P31" s="1599"/>
      <c r="Q31" s="1404">
        <f>SUM(D31:H31)</f>
        <v>5267</v>
      </c>
      <c r="R31" s="1404"/>
      <c r="S31" s="1598">
        <v>4699</v>
      </c>
      <c r="T31" s="1598">
        <v>4275</v>
      </c>
      <c r="U31" s="1583"/>
      <c r="V31" s="1584"/>
    </row>
    <row r="32" spans="1:22" s="530" customFormat="1" ht="10.5" customHeight="1">
      <c r="A32" s="1585"/>
      <c r="B32" s="1610"/>
      <c r="C32" s="1610" t="s">
        <v>197</v>
      </c>
      <c r="D32" s="2009"/>
      <c r="E32" s="1589"/>
      <c r="F32" s="1401"/>
      <c r="G32" s="1589"/>
      <c r="H32" s="1589"/>
      <c r="I32" s="1581"/>
      <c r="J32" s="1581"/>
      <c r="K32" s="1581"/>
      <c r="L32" s="1581"/>
      <c r="M32" s="1581"/>
      <c r="N32" s="1580"/>
      <c r="O32" s="1581"/>
      <c r="P32" s="1588"/>
      <c r="Q32" s="1403"/>
      <c r="R32" s="1403"/>
      <c r="S32" s="1581"/>
      <c r="T32" s="1581"/>
      <c r="U32" s="1583"/>
      <c r="V32" s="1584"/>
    </row>
    <row r="33" spans="1:22" s="530" customFormat="1" ht="10.5" customHeight="1">
      <c r="A33" s="1611"/>
      <c r="B33" s="1611"/>
      <c r="C33" s="1612" t="s">
        <v>721</v>
      </c>
      <c r="D33" s="1856">
        <v>-24</v>
      </c>
      <c r="E33" s="1376">
        <v>-23</v>
      </c>
      <c r="F33" s="1397"/>
      <c r="G33" s="1376">
        <v>-24</v>
      </c>
      <c r="H33" s="1376">
        <v>-18</v>
      </c>
      <c r="I33" s="1581">
        <v>-24</v>
      </c>
      <c r="J33" s="1581">
        <v>-9</v>
      </c>
      <c r="K33" s="1581">
        <v>-10</v>
      </c>
      <c r="L33" s="1581">
        <v>-9</v>
      </c>
      <c r="M33" s="1581">
        <v>-10</v>
      </c>
      <c r="N33" s="1580"/>
      <c r="O33" s="1581"/>
      <c r="P33" s="1597"/>
      <c r="Q33" s="1397">
        <f>SUM(D33:H33)</f>
        <v>-89</v>
      </c>
      <c r="R33" s="1397"/>
      <c r="S33" s="1376">
        <v>-52</v>
      </c>
      <c r="T33" s="1376">
        <v>-38</v>
      </c>
      <c r="U33" s="1613"/>
      <c r="V33" s="1584"/>
    </row>
    <row r="34" spans="1:22" s="530" customFormat="1" ht="10.5" customHeight="1">
      <c r="A34" s="1614"/>
      <c r="B34" s="1614"/>
      <c r="C34" s="1586" t="s">
        <v>722</v>
      </c>
      <c r="D34" s="1856">
        <v>-602</v>
      </c>
      <c r="E34" s="1376">
        <v>-589</v>
      </c>
      <c r="F34" s="1397"/>
      <c r="G34" s="1376">
        <v>-591</v>
      </c>
      <c r="H34" s="1376">
        <v>-574</v>
      </c>
      <c r="I34" s="1598">
        <v>-569</v>
      </c>
      <c r="J34" s="1598">
        <v>-551</v>
      </c>
      <c r="K34" s="1598">
        <v>-508</v>
      </c>
      <c r="L34" s="1598">
        <v>-493</v>
      </c>
      <c r="M34" s="1598">
        <v>-478</v>
      </c>
      <c r="N34" s="1580"/>
      <c r="O34" s="1581"/>
      <c r="P34" s="1599"/>
      <c r="Q34" s="1397">
        <f>SUM(D34:H34)</f>
        <v>-2356</v>
      </c>
      <c r="R34" s="1397"/>
      <c r="S34" s="1376">
        <v>-2121</v>
      </c>
      <c r="T34" s="1376">
        <v>-1879</v>
      </c>
      <c r="U34" s="1613"/>
      <c r="V34" s="1584"/>
    </row>
    <row r="35" spans="1:22" s="530" customFormat="1" ht="10.5" customHeight="1">
      <c r="A35" s="1587"/>
      <c r="B35" s="1586"/>
      <c r="C35" s="1586" t="s">
        <v>171</v>
      </c>
      <c r="D35" s="1856">
        <v>-163</v>
      </c>
      <c r="E35" s="1376">
        <v>-150</v>
      </c>
      <c r="F35" s="1397"/>
      <c r="G35" s="1376">
        <v>0</v>
      </c>
      <c r="H35" s="1376">
        <v>0</v>
      </c>
      <c r="I35" s="1598">
        <v>0</v>
      </c>
      <c r="J35" s="1598">
        <v>0</v>
      </c>
      <c r="K35" s="1598">
        <v>0</v>
      </c>
      <c r="L35" s="1598">
        <v>0</v>
      </c>
      <c r="M35" s="1598">
        <v>0</v>
      </c>
      <c r="N35" s="1580"/>
      <c r="O35" s="1581"/>
      <c r="P35" s="1599"/>
      <c r="Q35" s="1397">
        <f>SUM(D35:H35)</f>
        <v>-313</v>
      </c>
      <c r="R35" s="1397"/>
      <c r="S35" s="1376">
        <v>0</v>
      </c>
      <c r="T35" s="1376">
        <v>-209</v>
      </c>
      <c r="U35" s="1613"/>
      <c r="V35" s="1584"/>
    </row>
    <row r="36" spans="1:22" s="530" customFormat="1" ht="19.5" customHeight="1">
      <c r="A36" s="1587"/>
      <c r="B36" s="1600"/>
      <c r="C36" s="1600" t="s">
        <v>723</v>
      </c>
      <c r="D36" s="1856">
        <v>1</v>
      </c>
      <c r="E36" s="1376">
        <v>15</v>
      </c>
      <c r="F36" s="1397"/>
      <c r="G36" s="1376">
        <v>16</v>
      </c>
      <c r="H36" s="1376">
        <v>17</v>
      </c>
      <c r="I36" s="1598" t="s">
        <v>222</v>
      </c>
      <c r="J36" s="1598" t="s">
        <v>222</v>
      </c>
      <c r="K36" s="1598" t="s">
        <v>222</v>
      </c>
      <c r="L36" s="1598" t="s">
        <v>222</v>
      </c>
      <c r="M36" s="1598" t="s">
        <v>222</v>
      </c>
      <c r="N36" s="1580"/>
      <c r="O36" s="1581"/>
      <c r="P36" s="1599"/>
      <c r="Q36" s="1397">
        <f>SUM(D36:H36)</f>
        <v>49</v>
      </c>
      <c r="R36" s="1397"/>
      <c r="S36" s="1376" t="s">
        <v>222</v>
      </c>
      <c r="T36" s="1376" t="s">
        <v>222</v>
      </c>
      <c r="U36" s="1613"/>
      <c r="V36" s="1584"/>
    </row>
    <row r="37" spans="1:22" s="530" customFormat="1" ht="10.5" customHeight="1">
      <c r="A37" s="1587"/>
      <c r="B37" s="1586"/>
      <c r="C37" s="1586" t="s">
        <v>526</v>
      </c>
      <c r="D37" s="1856">
        <v>8</v>
      </c>
      <c r="E37" s="1376">
        <v>21</v>
      </c>
      <c r="F37" s="1615" t="s">
        <v>153</v>
      </c>
      <c r="G37" s="1376">
        <v>-3</v>
      </c>
      <c r="H37" s="1376">
        <v>-4</v>
      </c>
      <c r="I37" s="1581">
        <v>0</v>
      </c>
      <c r="J37" s="1581">
        <v>-9</v>
      </c>
      <c r="K37" s="1581">
        <v>1</v>
      </c>
      <c r="L37" s="1581">
        <v>-1</v>
      </c>
      <c r="M37" s="1581">
        <v>0</v>
      </c>
      <c r="N37" s="1580"/>
      <c r="O37" s="1581"/>
      <c r="P37" s="1588"/>
      <c r="Q37" s="1403">
        <f>SUM(D37:H37)</f>
        <v>22</v>
      </c>
      <c r="R37" s="1616" t="s">
        <v>153</v>
      </c>
      <c r="S37" s="1581">
        <v>-9</v>
      </c>
      <c r="T37" s="1581">
        <v>2</v>
      </c>
      <c r="U37" s="1583"/>
      <c r="V37" s="1584"/>
    </row>
    <row r="38" spans="1:22" s="530" customFormat="1" ht="10.5" customHeight="1">
      <c r="A38" s="1617"/>
      <c r="B38" s="2530" t="s">
        <v>157</v>
      </c>
      <c r="C38" s="2530"/>
      <c r="D38" s="1870">
        <f>SUM(D30:D37)</f>
        <v>18537</v>
      </c>
      <c r="E38" s="1591">
        <f>SUM(E30:E37)</f>
        <v>18051</v>
      </c>
      <c r="F38" s="1398"/>
      <c r="G38" s="1591">
        <f>SUM(G30:G37)</f>
        <v>17412</v>
      </c>
      <c r="H38" s="1591">
        <f t="shared" ref="H38" si="4">SUM(H30:H37)</f>
        <v>16701</v>
      </c>
      <c r="I38" s="1591">
        <f>SUM(I30:I37)+I28</f>
        <v>16101</v>
      </c>
      <c r="J38" s="1591">
        <f t="shared" ref="J38:M38" si="5">SUM(J30:J37)+J28</f>
        <v>15535</v>
      </c>
      <c r="K38" s="1591">
        <f t="shared" si="5"/>
        <v>15011</v>
      </c>
      <c r="L38" s="1591">
        <f t="shared" si="5"/>
        <v>14483</v>
      </c>
      <c r="M38" s="1591">
        <f t="shared" si="5"/>
        <v>13584</v>
      </c>
      <c r="N38" s="1592"/>
      <c r="O38" s="1581"/>
      <c r="P38" s="1593"/>
      <c r="Q38" s="1398">
        <f>SUM(Q30:Q37)</f>
        <v>18537</v>
      </c>
      <c r="R38" s="1398"/>
      <c r="S38" s="1591">
        <f>SUM(S30:S37)+S28</f>
        <v>16101</v>
      </c>
      <c r="T38" s="1591">
        <f>SUM(T30:T37)+T28</f>
        <v>13584</v>
      </c>
      <c r="U38" s="1594"/>
      <c r="V38" s="1584"/>
    </row>
    <row r="39" spans="1:22" ht="6" customHeight="1">
      <c r="A39" s="1618"/>
      <c r="B39" s="1618"/>
      <c r="C39" s="1618"/>
      <c r="D39" s="1618"/>
      <c r="E39" s="1619"/>
      <c r="F39" s="1618"/>
      <c r="G39" s="1620"/>
      <c r="H39" s="1620"/>
      <c r="I39" s="1620"/>
      <c r="J39" s="1620"/>
      <c r="K39" s="1620"/>
      <c r="L39" s="1620"/>
      <c r="M39" s="1620"/>
      <c r="N39" s="1620"/>
      <c r="O39" s="1620"/>
      <c r="P39" s="1621"/>
      <c r="Q39" s="1620"/>
      <c r="R39" s="1620"/>
      <c r="S39" s="1620"/>
      <c r="T39" s="1618"/>
      <c r="U39" s="1622"/>
      <c r="V39" s="1618"/>
    </row>
    <row r="40" spans="1:22" s="537" customFormat="1" ht="8.25" customHeight="1">
      <c r="A40" s="2529" t="s">
        <v>172</v>
      </c>
      <c r="B40" s="2529"/>
      <c r="C40" s="2529"/>
      <c r="D40" s="2529"/>
      <c r="E40" s="2529"/>
      <c r="F40" s="2529"/>
      <c r="G40" s="2529"/>
      <c r="H40" s="2529"/>
      <c r="I40" s="2529"/>
      <c r="J40" s="2529"/>
      <c r="K40" s="2529"/>
      <c r="L40" s="2529"/>
      <c r="M40" s="2529"/>
      <c r="N40" s="2529"/>
      <c r="O40" s="2529"/>
      <c r="P40" s="2529"/>
      <c r="Q40" s="2529"/>
      <c r="R40" s="2529"/>
      <c r="S40" s="2529"/>
      <c r="T40" s="2529"/>
      <c r="U40" s="2529"/>
      <c r="V40" s="1623"/>
    </row>
    <row r="41" spans="1:22" s="537" customFormat="1" ht="6.75" customHeight="1">
      <c r="A41" s="2527"/>
      <c r="B41" s="2527"/>
      <c r="C41" s="2527"/>
      <c r="D41" s="2527"/>
      <c r="E41" s="2527"/>
      <c r="F41" s="2527"/>
      <c r="G41" s="2527"/>
      <c r="H41" s="2527"/>
      <c r="I41" s="2527"/>
      <c r="J41" s="2527"/>
      <c r="K41" s="2527"/>
      <c r="L41" s="2527"/>
      <c r="M41" s="2527"/>
      <c r="N41" s="2527"/>
      <c r="O41" s="2527"/>
      <c r="P41" s="2527"/>
      <c r="Q41" s="2527"/>
      <c r="R41" s="2527"/>
      <c r="S41" s="2527"/>
      <c r="T41" s="2527"/>
      <c r="U41" s="2527"/>
      <c r="V41" s="1623"/>
    </row>
    <row r="42" spans="1:22" s="537" customFormat="1" ht="9" customHeight="1">
      <c r="A42" s="2526" t="s">
        <v>55</v>
      </c>
      <c r="B42" s="2526"/>
      <c r="C42" s="2526"/>
      <c r="D42" s="2526"/>
      <c r="E42" s="2526"/>
      <c r="F42" s="2526"/>
      <c r="G42" s="2526"/>
      <c r="H42" s="2526"/>
      <c r="I42" s="2526"/>
      <c r="J42" s="2526"/>
      <c r="K42" s="2526"/>
      <c r="L42" s="2526"/>
      <c r="M42" s="2526"/>
      <c r="N42" s="2526"/>
      <c r="O42" s="2526"/>
      <c r="P42" s="2526"/>
      <c r="Q42" s="2526"/>
      <c r="R42" s="2526"/>
      <c r="S42" s="2526"/>
      <c r="T42" s="2526"/>
      <c r="U42" s="2526"/>
      <c r="V42" s="1623"/>
    </row>
  </sheetData>
  <mergeCells count="18">
    <mergeCell ref="A1:U1"/>
    <mergeCell ref="A3:C3"/>
    <mergeCell ref="A20:C20"/>
    <mergeCell ref="A27:C27"/>
    <mergeCell ref="B26:C26"/>
    <mergeCell ref="A6:C6"/>
    <mergeCell ref="B10:C10"/>
    <mergeCell ref="A11:C11"/>
    <mergeCell ref="B7:C7"/>
    <mergeCell ref="B12:C12"/>
    <mergeCell ref="A42:U42"/>
    <mergeCell ref="A41:U41"/>
    <mergeCell ref="E3:M3"/>
    <mergeCell ref="A40:U40"/>
    <mergeCell ref="B21:C21"/>
    <mergeCell ref="B19:C19"/>
    <mergeCell ref="B28:C28"/>
    <mergeCell ref="B38:C38"/>
  </mergeCells>
  <printOptions horizontalCentered="1"/>
  <pageMargins left="0.23622047244094491" right="0.23622047244094491" top="0.27559055118110237" bottom="0.23622047244094491" header="0.15748031496062992" footer="0.11811023622047245"/>
  <pageSetup scale="9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zoomScaleNormal="100" workbookViewId="0">
      <selection activeCell="A9" sqref="A9:H9"/>
    </sheetView>
  </sheetViews>
  <sheetFormatPr defaultColWidth="9.140625" defaultRowHeight="12.75"/>
  <cols>
    <col min="1" max="1" width="2.7109375" style="538" customWidth="1"/>
    <col min="2" max="2" width="2.140625" style="538" customWidth="1"/>
    <col min="3" max="3" width="62.85546875" style="538" customWidth="1"/>
    <col min="4" max="4" width="7.85546875" style="538" bestFit="1" customWidth="1"/>
    <col min="5" max="5" width="6.140625" style="539" customWidth="1"/>
    <col min="6" max="12" width="6.140625" style="540" customWidth="1"/>
    <col min="13" max="13" width="1.28515625" style="540" customWidth="1"/>
    <col min="14" max="14" width="1.7109375" style="540" customWidth="1"/>
    <col min="15" max="15" width="1.28515625" style="541" customWidth="1"/>
    <col min="16" max="16" width="7.140625" style="540" customWidth="1"/>
    <col min="17" max="17" width="6.140625" style="540" customWidth="1"/>
    <col min="18" max="18" width="6.140625" style="538" customWidth="1"/>
    <col min="19" max="19" width="1.28515625" style="542" customWidth="1"/>
    <col min="20" max="21" width="9.140625" style="538" customWidth="1"/>
    <col min="22" max="22" width="9.140625" style="543" customWidth="1"/>
    <col min="23" max="24" width="9.140625" style="544" customWidth="1"/>
    <col min="25" max="32" width="9.140625" style="538" customWidth="1"/>
    <col min="33" max="33" width="9.140625" style="545" customWidth="1"/>
    <col min="34" max="34" width="9.140625" style="544" customWidth="1"/>
    <col min="35" max="35" width="9.140625" style="538" customWidth="1"/>
    <col min="36" max="16384" width="9.140625" style="538"/>
  </cols>
  <sheetData>
    <row r="1" spans="1:19" ht="15.75" customHeight="1">
      <c r="A1" s="2531" t="s">
        <v>322</v>
      </c>
      <c r="B1" s="2531"/>
      <c r="C1" s="2531"/>
      <c r="D1" s="2531"/>
      <c r="E1" s="2531"/>
      <c r="F1" s="2531"/>
      <c r="G1" s="2531"/>
      <c r="H1" s="2531"/>
      <c r="I1" s="2531"/>
      <c r="J1" s="2531"/>
      <c r="K1" s="2531"/>
      <c r="L1" s="2531"/>
      <c r="M1" s="2531"/>
      <c r="N1" s="2531"/>
      <c r="O1" s="2531"/>
      <c r="P1" s="2531"/>
      <c r="Q1" s="2531"/>
      <c r="R1" s="2531"/>
      <c r="S1" s="2531"/>
    </row>
    <row r="2" spans="1:19" ht="8.25" customHeight="1">
      <c r="A2" s="525"/>
      <c r="B2" s="525"/>
      <c r="C2" s="525"/>
      <c r="D2" s="526"/>
      <c r="E2" s="526"/>
      <c r="F2" s="526"/>
      <c r="G2" s="526"/>
      <c r="H2" s="526"/>
      <c r="I2" s="526"/>
      <c r="J2" s="526"/>
      <c r="K2" s="526"/>
      <c r="L2" s="526"/>
      <c r="M2" s="527"/>
      <c r="N2" s="526"/>
      <c r="O2" s="526"/>
      <c r="P2" s="528"/>
      <c r="Q2" s="528"/>
      <c r="R2" s="528"/>
      <c r="S2" s="528"/>
    </row>
    <row r="3" spans="1:19" s="530" customFormat="1" ht="10.5" customHeight="1">
      <c r="A3" s="2375" t="s">
        <v>505</v>
      </c>
      <c r="B3" s="2375"/>
      <c r="C3" s="2375"/>
      <c r="D3" s="531"/>
      <c r="E3" s="2528"/>
      <c r="F3" s="2528"/>
      <c r="G3" s="2528"/>
      <c r="H3" s="2528"/>
      <c r="I3" s="2528"/>
      <c r="J3" s="2528"/>
      <c r="K3" s="2528"/>
      <c r="L3" s="2528"/>
      <c r="M3" s="211"/>
      <c r="N3" s="468"/>
      <c r="O3" s="209"/>
      <c r="P3" s="1314" t="s">
        <v>713</v>
      </c>
      <c r="Q3" s="39" t="s">
        <v>22</v>
      </c>
      <c r="R3" s="39" t="s">
        <v>23</v>
      </c>
      <c r="S3" s="111"/>
    </row>
    <row r="4" spans="1:19" s="530" customFormat="1" ht="10.5" customHeight="1">
      <c r="A4" s="215"/>
      <c r="B4" s="215"/>
      <c r="C4" s="215"/>
      <c r="D4" s="41" t="s">
        <v>835</v>
      </c>
      <c r="E4" s="42" t="s">
        <v>799</v>
      </c>
      <c r="F4" s="42" t="s">
        <v>706</v>
      </c>
      <c r="G4" s="42" t="s">
        <v>236</v>
      </c>
      <c r="H4" s="42" t="s">
        <v>506</v>
      </c>
      <c r="I4" s="42" t="s">
        <v>507</v>
      </c>
      <c r="J4" s="42" t="s">
        <v>508</v>
      </c>
      <c r="K4" s="42" t="s">
        <v>509</v>
      </c>
      <c r="L4" s="42" t="s">
        <v>510</v>
      </c>
      <c r="M4" s="216"/>
      <c r="N4" s="105"/>
      <c r="O4" s="217"/>
      <c r="P4" s="1315" t="s">
        <v>24</v>
      </c>
      <c r="Q4" s="42" t="s">
        <v>24</v>
      </c>
      <c r="R4" s="42" t="s">
        <v>24</v>
      </c>
      <c r="S4" s="43"/>
    </row>
    <row r="5" spans="1:19" s="530" customFormat="1" ht="3.75" customHeight="1">
      <c r="A5" s="532"/>
      <c r="B5" s="532"/>
      <c r="C5" s="532"/>
      <c r="D5" s="37"/>
      <c r="E5" s="37"/>
      <c r="F5" s="37"/>
      <c r="G5" s="37"/>
      <c r="H5" s="37"/>
      <c r="I5" s="37"/>
      <c r="J5" s="37"/>
      <c r="K5" s="37"/>
      <c r="L5" s="37"/>
      <c r="M5" s="37"/>
      <c r="N5" s="37"/>
      <c r="O5" s="37"/>
      <c r="P5" s="488"/>
      <c r="Q5" s="457"/>
      <c r="R5" s="457"/>
      <c r="S5" s="37"/>
    </row>
    <row r="6" spans="1:19" s="530" customFormat="1" ht="10.5" customHeight="1">
      <c r="A6" s="2385" t="s">
        <v>323</v>
      </c>
      <c r="B6" s="2385"/>
      <c r="C6" s="2385"/>
      <c r="D6" s="320"/>
      <c r="E6" s="323"/>
      <c r="F6" s="323"/>
      <c r="G6" s="323"/>
      <c r="H6" s="323"/>
      <c r="I6" s="323"/>
      <c r="J6" s="323"/>
      <c r="K6" s="323"/>
      <c r="L6" s="323"/>
      <c r="M6" s="322"/>
      <c r="N6" s="77"/>
      <c r="O6" s="535"/>
      <c r="P6" s="1333"/>
      <c r="Q6" s="321"/>
      <c r="R6" s="321"/>
      <c r="S6" s="295"/>
    </row>
    <row r="7" spans="1:19" s="530" customFormat="1" ht="19.5" customHeight="1">
      <c r="A7" s="2535" t="s">
        <v>635</v>
      </c>
      <c r="B7" s="2536"/>
      <c r="C7" s="2536"/>
      <c r="D7" s="76"/>
      <c r="E7" s="77"/>
      <c r="F7" s="77"/>
      <c r="G7" s="77"/>
      <c r="H7" s="77"/>
      <c r="I7" s="77"/>
      <c r="J7" s="77"/>
      <c r="K7" s="77"/>
      <c r="L7" s="77"/>
      <c r="M7" s="63"/>
      <c r="N7" s="77"/>
      <c r="O7" s="319"/>
      <c r="P7" s="452"/>
      <c r="Q7" s="108"/>
      <c r="R7" s="108"/>
      <c r="S7" s="230"/>
    </row>
    <row r="8" spans="1:19" s="530" customFormat="1" ht="10.5" customHeight="1">
      <c r="A8" s="845"/>
      <c r="B8" s="2545" t="s">
        <v>306</v>
      </c>
      <c r="C8" s="2545"/>
      <c r="D8" s="76"/>
      <c r="E8" s="77"/>
      <c r="F8" s="77"/>
      <c r="G8" s="77"/>
      <c r="H8" s="77"/>
      <c r="I8" s="77"/>
      <c r="J8" s="77"/>
      <c r="K8" s="77"/>
      <c r="L8" s="77"/>
      <c r="M8" s="63"/>
      <c r="N8" s="77"/>
      <c r="O8" s="319"/>
      <c r="P8" s="452"/>
      <c r="Q8" s="108"/>
      <c r="R8" s="108"/>
      <c r="S8" s="230"/>
    </row>
    <row r="9" spans="1:19" s="530" customFormat="1" ht="10.5" customHeight="1">
      <c r="A9" s="478"/>
      <c r="B9" s="478"/>
      <c r="C9" s="208" t="s">
        <v>145</v>
      </c>
      <c r="D9" s="1856">
        <f>E11</f>
        <v>843</v>
      </c>
      <c r="E9" s="1376">
        <v>692</v>
      </c>
      <c r="F9" s="1376">
        <v>156</v>
      </c>
      <c r="G9" s="1376">
        <v>738</v>
      </c>
      <c r="H9" s="1376">
        <v>307</v>
      </c>
      <c r="I9" s="1376">
        <v>1364</v>
      </c>
      <c r="J9" s="1376">
        <v>861</v>
      </c>
      <c r="K9" s="1376">
        <v>1114</v>
      </c>
      <c r="L9" s="1376">
        <v>891</v>
      </c>
      <c r="M9" s="2180"/>
      <c r="N9" s="1581"/>
      <c r="O9" s="1582"/>
      <c r="P9" s="1397">
        <f>Q11</f>
        <v>738</v>
      </c>
      <c r="Q9" s="62">
        <v>1114</v>
      </c>
      <c r="R9" s="62">
        <v>1035</v>
      </c>
      <c r="S9" s="846"/>
    </row>
    <row r="10" spans="1:19" s="530" customFormat="1" ht="10.5" customHeight="1">
      <c r="A10" s="64"/>
      <c r="B10" s="64"/>
      <c r="C10" s="485" t="s">
        <v>724</v>
      </c>
      <c r="D10" s="1856">
        <v>181</v>
      </c>
      <c r="E10" s="1376">
        <v>151</v>
      </c>
      <c r="F10" s="1376">
        <v>536</v>
      </c>
      <c r="G10" s="1376">
        <v>-582</v>
      </c>
      <c r="H10" s="1581">
        <v>431</v>
      </c>
      <c r="I10" s="1581">
        <v>-1057</v>
      </c>
      <c r="J10" s="1581">
        <v>503</v>
      </c>
      <c r="K10" s="1581">
        <v>-253</v>
      </c>
      <c r="L10" s="1581">
        <v>223</v>
      </c>
      <c r="M10" s="1580"/>
      <c r="N10" s="1581"/>
      <c r="O10" s="1597"/>
      <c r="P10" s="1403">
        <f>SUM(D10:G10)</f>
        <v>286</v>
      </c>
      <c r="Q10" s="77">
        <v>-376</v>
      </c>
      <c r="R10" s="77">
        <v>79</v>
      </c>
      <c r="S10" s="230"/>
    </row>
    <row r="11" spans="1:19" s="530" customFormat="1" ht="10.5" customHeight="1">
      <c r="A11" s="847"/>
      <c r="B11" s="848"/>
      <c r="C11" s="849" t="s">
        <v>157</v>
      </c>
      <c r="D11" s="1870">
        <f>SUM(D9:D10)</f>
        <v>1024</v>
      </c>
      <c r="E11" s="1591">
        <f>SUM(E9:E10)</f>
        <v>843</v>
      </c>
      <c r="F11" s="1591">
        <f>SUM(F9:F10)</f>
        <v>692</v>
      </c>
      <c r="G11" s="1591">
        <f t="shared" ref="G11:L11" si="0">SUM(G9:G10)</f>
        <v>156</v>
      </c>
      <c r="H11" s="1591">
        <f t="shared" si="0"/>
        <v>738</v>
      </c>
      <c r="I11" s="1591">
        <f t="shared" si="0"/>
        <v>307</v>
      </c>
      <c r="J11" s="1591">
        <f t="shared" si="0"/>
        <v>1364</v>
      </c>
      <c r="K11" s="1591">
        <f t="shared" si="0"/>
        <v>861</v>
      </c>
      <c r="L11" s="1591">
        <f t="shared" si="0"/>
        <v>1114</v>
      </c>
      <c r="M11" s="1592"/>
      <c r="N11" s="1581"/>
      <c r="O11" s="1593"/>
      <c r="P11" s="1398">
        <f>SUM(P9:P10)</f>
        <v>1024</v>
      </c>
      <c r="Q11" s="433">
        <f t="shared" ref="Q11:R11" si="1">SUM(Q9:Q10)</f>
        <v>738</v>
      </c>
      <c r="R11" s="433">
        <f t="shared" si="1"/>
        <v>1114</v>
      </c>
      <c r="S11" s="79"/>
    </row>
    <row r="12" spans="1:19" s="530" customFormat="1" ht="10.5" customHeight="1">
      <c r="A12" s="850"/>
      <c r="B12" s="2544" t="s">
        <v>324</v>
      </c>
      <c r="C12" s="2544"/>
      <c r="D12" s="1872"/>
      <c r="E12" s="1581"/>
      <c r="F12" s="1581"/>
      <c r="G12" s="1581"/>
      <c r="H12" s="1581"/>
      <c r="I12" s="1581"/>
      <c r="J12" s="1581"/>
      <c r="K12" s="1581"/>
      <c r="L12" s="1581"/>
      <c r="M12" s="1580"/>
      <c r="N12" s="1581"/>
      <c r="O12" s="1597"/>
      <c r="P12" s="1403"/>
      <c r="Q12" s="108"/>
      <c r="R12" s="108"/>
      <c r="S12" s="230"/>
    </row>
    <row r="13" spans="1:19" s="530" customFormat="1" ht="18.75" customHeight="1">
      <c r="A13" s="845"/>
      <c r="B13" s="1669"/>
      <c r="C13" s="1255" t="s">
        <v>805</v>
      </c>
      <c r="D13" s="1872"/>
      <c r="E13" s="1581"/>
      <c r="F13" s="1581"/>
      <c r="G13" s="1581"/>
      <c r="H13" s="1581"/>
      <c r="I13" s="1581"/>
      <c r="J13" s="1581"/>
      <c r="K13" s="1581"/>
      <c r="L13" s="1581"/>
      <c r="M13" s="1580"/>
      <c r="N13" s="1581"/>
      <c r="O13" s="1597"/>
      <c r="P13" s="1403"/>
      <c r="Q13" s="77"/>
      <c r="R13" s="77"/>
      <c r="S13" s="230"/>
    </row>
    <row r="14" spans="1:19" s="530" customFormat="1" ht="10.5" customHeight="1">
      <c r="A14" s="478"/>
      <c r="B14" s="478"/>
      <c r="C14" s="208" t="s">
        <v>146</v>
      </c>
      <c r="D14" s="1856" t="s">
        <v>718</v>
      </c>
      <c r="E14" s="1376" t="s">
        <v>718</v>
      </c>
      <c r="F14" s="1376" t="s">
        <v>718</v>
      </c>
      <c r="G14" s="1376">
        <v>60</v>
      </c>
      <c r="H14" s="1376">
        <v>84</v>
      </c>
      <c r="I14" s="1376">
        <v>126</v>
      </c>
      <c r="J14" s="1376">
        <v>91</v>
      </c>
      <c r="K14" s="1376">
        <v>161</v>
      </c>
      <c r="L14" s="1376">
        <v>152</v>
      </c>
      <c r="M14" s="2180"/>
      <c r="N14" s="1581"/>
      <c r="O14" s="1582"/>
      <c r="P14" s="1397">
        <f>Q18</f>
        <v>60</v>
      </c>
      <c r="Q14" s="62">
        <v>161</v>
      </c>
      <c r="R14" s="62">
        <v>94</v>
      </c>
      <c r="S14" s="846"/>
    </row>
    <row r="15" spans="1:19" s="530" customFormat="1" ht="10.5" customHeight="1">
      <c r="A15" s="64"/>
      <c r="B15" s="64"/>
      <c r="C15" s="485" t="s">
        <v>725</v>
      </c>
      <c r="D15" s="2026" t="s">
        <v>718</v>
      </c>
      <c r="E15" s="1606" t="s">
        <v>718</v>
      </c>
      <c r="F15" s="1606" t="s">
        <v>718</v>
      </c>
      <c r="G15" s="1606">
        <v>-28</v>
      </c>
      <c r="H15" s="1606" t="s">
        <v>222</v>
      </c>
      <c r="I15" s="1606" t="s">
        <v>222</v>
      </c>
      <c r="J15" s="1606" t="s">
        <v>222</v>
      </c>
      <c r="K15" s="1606" t="s">
        <v>222</v>
      </c>
      <c r="L15" s="1606" t="s">
        <v>222</v>
      </c>
      <c r="M15" s="2181"/>
      <c r="N15" s="1581"/>
      <c r="O15" s="1608"/>
      <c r="P15" s="1405">
        <f>SUM(D15:G15)</f>
        <v>-28</v>
      </c>
      <c r="Q15" s="283" t="s">
        <v>222</v>
      </c>
      <c r="R15" s="283" t="s">
        <v>222</v>
      </c>
      <c r="S15" s="851"/>
    </row>
    <row r="16" spans="1:19" s="530" customFormat="1" ht="10.5" customHeight="1">
      <c r="A16" s="64"/>
      <c r="B16" s="64"/>
      <c r="C16" s="485" t="s">
        <v>199</v>
      </c>
      <c r="D16" s="1856">
        <f>E18</f>
        <v>-111</v>
      </c>
      <c r="E16" s="1376">
        <v>-80</v>
      </c>
      <c r="F16" s="1376">
        <v>-19</v>
      </c>
      <c r="G16" s="1376">
        <f>SUM(G14:G15)</f>
        <v>32</v>
      </c>
      <c r="H16" s="1376" t="s">
        <v>222</v>
      </c>
      <c r="I16" s="1376" t="s">
        <v>222</v>
      </c>
      <c r="J16" s="1376" t="s">
        <v>222</v>
      </c>
      <c r="K16" s="1376" t="s">
        <v>222</v>
      </c>
      <c r="L16" s="1376" t="s">
        <v>222</v>
      </c>
      <c r="M16" s="2180"/>
      <c r="N16" s="1581"/>
      <c r="O16" s="1582"/>
      <c r="P16" s="1397">
        <f>SUM(P14:P15)</f>
        <v>32</v>
      </c>
      <c r="Q16" s="62" t="s">
        <v>222</v>
      </c>
      <c r="R16" s="62" t="s">
        <v>222</v>
      </c>
      <c r="S16" s="846"/>
    </row>
    <row r="17" spans="1:19" s="530" customFormat="1" ht="10.5" customHeight="1">
      <c r="A17" s="64"/>
      <c r="B17" s="64"/>
      <c r="C17" s="485" t="s">
        <v>726</v>
      </c>
      <c r="D17" s="1856">
        <v>-28</v>
      </c>
      <c r="E17" s="1376">
        <v>-31</v>
      </c>
      <c r="F17" s="1376">
        <v>-61</v>
      </c>
      <c r="G17" s="1376">
        <v>-51</v>
      </c>
      <c r="H17" s="1581">
        <v>-24</v>
      </c>
      <c r="I17" s="1581">
        <v>-42</v>
      </c>
      <c r="J17" s="1581">
        <v>35</v>
      </c>
      <c r="K17" s="1581">
        <v>-70</v>
      </c>
      <c r="L17" s="1581">
        <v>9</v>
      </c>
      <c r="M17" s="1580"/>
      <c r="N17" s="1581"/>
      <c r="O17" s="1597"/>
      <c r="P17" s="1403">
        <f>SUM(D17:G17)</f>
        <v>-171</v>
      </c>
      <c r="Q17" s="77">
        <v>-101</v>
      </c>
      <c r="R17" s="77">
        <v>67</v>
      </c>
      <c r="S17" s="230"/>
    </row>
    <row r="18" spans="1:19" s="530" customFormat="1" ht="10.5" customHeight="1">
      <c r="A18" s="847"/>
      <c r="B18" s="848"/>
      <c r="C18" s="849" t="s">
        <v>157</v>
      </c>
      <c r="D18" s="1870">
        <f>SUM(D16:D17)</f>
        <v>-139</v>
      </c>
      <c r="E18" s="1591">
        <f>SUM(E16:E17)</f>
        <v>-111</v>
      </c>
      <c r="F18" s="1591">
        <f>SUM(F16:F17)</f>
        <v>-80</v>
      </c>
      <c r="G18" s="1591">
        <f t="shared" ref="G18" si="2">SUM(G16:G17)</f>
        <v>-19</v>
      </c>
      <c r="H18" s="1591">
        <f>H17+H14</f>
        <v>60</v>
      </c>
      <c r="I18" s="1591">
        <f t="shared" ref="I18:L18" si="3">I17+I14</f>
        <v>84</v>
      </c>
      <c r="J18" s="1591">
        <f t="shared" si="3"/>
        <v>126</v>
      </c>
      <c r="K18" s="1591">
        <f t="shared" si="3"/>
        <v>91</v>
      </c>
      <c r="L18" s="1591">
        <f t="shared" si="3"/>
        <v>161</v>
      </c>
      <c r="M18" s="1592"/>
      <c r="N18" s="1581"/>
      <c r="O18" s="1593"/>
      <c r="P18" s="1398">
        <f>SUM(P16:P17)</f>
        <v>-139</v>
      </c>
      <c r="Q18" s="72">
        <f t="shared" ref="Q18:R18" si="4">Q17+Q14</f>
        <v>60</v>
      </c>
      <c r="R18" s="72">
        <f t="shared" si="4"/>
        <v>161</v>
      </c>
      <c r="S18" s="79"/>
    </row>
    <row r="19" spans="1:19" s="530" customFormat="1" ht="10.5" customHeight="1">
      <c r="A19" s="852"/>
      <c r="B19" s="2544" t="s">
        <v>325</v>
      </c>
      <c r="C19" s="2544"/>
      <c r="D19" s="1872"/>
      <c r="E19" s="1581"/>
      <c r="F19" s="1581"/>
      <c r="G19" s="1581"/>
      <c r="H19" s="1581"/>
      <c r="I19" s="1581"/>
      <c r="J19" s="1581"/>
      <c r="K19" s="1581"/>
      <c r="L19" s="1581"/>
      <c r="M19" s="1580"/>
      <c r="N19" s="1581"/>
      <c r="O19" s="1597"/>
      <c r="P19" s="1403"/>
      <c r="Q19" s="77"/>
      <c r="R19" s="77"/>
      <c r="S19" s="230"/>
    </row>
    <row r="20" spans="1:19" s="530" customFormat="1" ht="10.5" customHeight="1">
      <c r="A20" s="478"/>
      <c r="B20" s="478"/>
      <c r="C20" s="208" t="s">
        <v>145</v>
      </c>
      <c r="D20" s="1856">
        <f>E22</f>
        <v>10</v>
      </c>
      <c r="E20" s="1376">
        <v>0</v>
      </c>
      <c r="F20" s="1376">
        <v>39</v>
      </c>
      <c r="G20" s="1376">
        <v>33</v>
      </c>
      <c r="H20" s="1376">
        <v>27</v>
      </c>
      <c r="I20" s="1376">
        <v>46</v>
      </c>
      <c r="J20" s="1376">
        <v>38</v>
      </c>
      <c r="K20" s="1376">
        <v>23</v>
      </c>
      <c r="L20" s="1376">
        <v>26</v>
      </c>
      <c r="M20" s="2180"/>
      <c r="N20" s="1581"/>
      <c r="O20" s="1582"/>
      <c r="P20" s="1397">
        <f>Q22</f>
        <v>33</v>
      </c>
      <c r="Q20" s="62">
        <v>23</v>
      </c>
      <c r="R20" s="62">
        <v>22</v>
      </c>
      <c r="S20" s="846"/>
    </row>
    <row r="21" spans="1:19" s="530" customFormat="1" ht="10.5" customHeight="1">
      <c r="A21" s="64"/>
      <c r="B21" s="64"/>
      <c r="C21" s="485" t="s">
        <v>727</v>
      </c>
      <c r="D21" s="1994">
        <v>-28</v>
      </c>
      <c r="E21" s="1598">
        <v>10</v>
      </c>
      <c r="F21" s="1598">
        <v>-39</v>
      </c>
      <c r="G21" s="1598">
        <v>6</v>
      </c>
      <c r="H21" s="1581">
        <v>6</v>
      </c>
      <c r="I21" s="1581">
        <v>-19</v>
      </c>
      <c r="J21" s="1581">
        <v>8</v>
      </c>
      <c r="K21" s="1581">
        <v>15</v>
      </c>
      <c r="L21" s="1581">
        <v>-3</v>
      </c>
      <c r="M21" s="1580"/>
      <c r="N21" s="1581"/>
      <c r="O21" s="1597"/>
      <c r="P21" s="1403">
        <f>SUM(D21:G21)</f>
        <v>-51</v>
      </c>
      <c r="Q21" s="77">
        <v>10</v>
      </c>
      <c r="R21" s="77">
        <v>1</v>
      </c>
      <c r="S21" s="230"/>
    </row>
    <row r="22" spans="1:19" s="530" customFormat="1" ht="10.5" customHeight="1">
      <c r="A22" s="847"/>
      <c r="B22" s="848"/>
      <c r="C22" s="849" t="s">
        <v>157</v>
      </c>
      <c r="D22" s="1870">
        <f>SUM(D20:D21)</f>
        <v>-18</v>
      </c>
      <c r="E22" s="1591">
        <f>SUM(E20:E21)</f>
        <v>10</v>
      </c>
      <c r="F22" s="1591">
        <f>SUM(F20:F21)</f>
        <v>0</v>
      </c>
      <c r="G22" s="1591">
        <f t="shared" ref="G22:L22" si="5">SUM(G20:G21)</f>
        <v>39</v>
      </c>
      <c r="H22" s="1591">
        <f t="shared" si="5"/>
        <v>33</v>
      </c>
      <c r="I22" s="1591">
        <f t="shared" si="5"/>
        <v>27</v>
      </c>
      <c r="J22" s="1591">
        <f t="shared" si="5"/>
        <v>46</v>
      </c>
      <c r="K22" s="1591">
        <f t="shared" si="5"/>
        <v>38</v>
      </c>
      <c r="L22" s="1591">
        <f t="shared" si="5"/>
        <v>23</v>
      </c>
      <c r="M22" s="1592"/>
      <c r="N22" s="1581"/>
      <c r="O22" s="1593"/>
      <c r="P22" s="1398">
        <f>SUM(P20:P21)</f>
        <v>-18</v>
      </c>
      <c r="Q22" s="72">
        <f t="shared" ref="Q22:R22" si="6">SUM(Q20:Q21)</f>
        <v>33</v>
      </c>
      <c r="R22" s="72">
        <f t="shared" si="6"/>
        <v>23</v>
      </c>
      <c r="S22" s="79"/>
    </row>
    <row r="23" spans="1:19" s="530" customFormat="1" ht="19.5" customHeight="1">
      <c r="A23" s="2549" t="s">
        <v>720</v>
      </c>
      <c r="B23" s="2550"/>
      <c r="C23" s="2550"/>
      <c r="D23" s="1872"/>
      <c r="E23" s="1581"/>
      <c r="F23" s="1581"/>
      <c r="G23" s="1581"/>
      <c r="H23" s="1581"/>
      <c r="I23" s="1581"/>
      <c r="J23" s="1581"/>
      <c r="K23" s="1581"/>
      <c r="L23" s="1581"/>
      <c r="M23" s="1580"/>
      <c r="N23" s="1581"/>
      <c r="O23" s="1597"/>
      <c r="P23" s="1403"/>
      <c r="Q23" s="77"/>
      <c r="R23" s="77"/>
      <c r="S23" s="230"/>
    </row>
    <row r="24" spans="1:19" s="530" customFormat="1" ht="18.75" customHeight="1">
      <c r="A24" s="853"/>
      <c r="B24" s="2547" t="s">
        <v>719</v>
      </c>
      <c r="C24" s="2548"/>
      <c r="D24" s="1872"/>
      <c r="E24" s="1581"/>
      <c r="F24" s="1581"/>
      <c r="G24" s="1581"/>
      <c r="H24" s="1581"/>
      <c r="I24" s="1581"/>
      <c r="J24" s="1581"/>
      <c r="K24" s="1581"/>
      <c r="L24" s="1581"/>
      <c r="M24" s="1580"/>
      <c r="N24" s="1581"/>
      <c r="O24" s="1597"/>
      <c r="P24" s="1403"/>
      <c r="Q24" s="77"/>
      <c r="R24" s="77"/>
      <c r="S24" s="230"/>
    </row>
    <row r="25" spans="1:19" s="530" customFormat="1" ht="10.5" customHeight="1">
      <c r="A25" s="854"/>
      <c r="B25" s="855"/>
      <c r="C25" s="855" t="s">
        <v>145</v>
      </c>
      <c r="D25" s="1856">
        <f>E27</f>
        <v>-48</v>
      </c>
      <c r="E25" s="1376">
        <v>-267</v>
      </c>
      <c r="F25" s="1376">
        <v>-262</v>
      </c>
      <c r="G25" s="1376">
        <v>-369</v>
      </c>
      <c r="H25" s="1376">
        <v>-244</v>
      </c>
      <c r="I25" s="1376">
        <v>-447</v>
      </c>
      <c r="J25" s="1376">
        <v>-289</v>
      </c>
      <c r="K25" s="1376">
        <v>-508</v>
      </c>
      <c r="L25" s="1376">
        <v>-563</v>
      </c>
      <c r="M25" s="1580"/>
      <c r="N25" s="1581"/>
      <c r="O25" s="1582"/>
      <c r="P25" s="1397">
        <f>Q27</f>
        <v>-369</v>
      </c>
      <c r="Q25" s="62">
        <v>-508</v>
      </c>
      <c r="R25" s="62">
        <v>-118</v>
      </c>
      <c r="S25" s="230"/>
    </row>
    <row r="26" spans="1:19" s="530" customFormat="1" ht="10.5" customHeight="1">
      <c r="A26" s="856"/>
      <c r="B26" s="857"/>
      <c r="C26" s="857" t="s">
        <v>728</v>
      </c>
      <c r="D26" s="1994">
        <v>-95</v>
      </c>
      <c r="E26" s="1598">
        <v>219</v>
      </c>
      <c r="F26" s="1598">
        <v>-5</v>
      </c>
      <c r="G26" s="1598">
        <v>107</v>
      </c>
      <c r="H26" s="1581">
        <v>-125</v>
      </c>
      <c r="I26" s="1581">
        <v>203</v>
      </c>
      <c r="J26" s="1581">
        <v>-158</v>
      </c>
      <c r="K26" s="1581">
        <v>219</v>
      </c>
      <c r="L26" s="1581">
        <v>55</v>
      </c>
      <c r="M26" s="1580"/>
      <c r="N26" s="1581"/>
      <c r="O26" s="1597"/>
      <c r="P26" s="1403">
        <f>SUM(D26:G26)</f>
        <v>226</v>
      </c>
      <c r="Q26" s="77">
        <v>139</v>
      </c>
      <c r="R26" s="77">
        <v>-390</v>
      </c>
      <c r="S26" s="230"/>
    </row>
    <row r="27" spans="1:19" s="530" customFormat="1" ht="10.5" customHeight="1">
      <c r="A27" s="856"/>
      <c r="B27" s="857"/>
      <c r="C27" s="857" t="s">
        <v>157</v>
      </c>
      <c r="D27" s="1870">
        <f>SUM(D25:D26)</f>
        <v>-143</v>
      </c>
      <c r="E27" s="1591">
        <f>SUM(E25:E26)</f>
        <v>-48</v>
      </c>
      <c r="F27" s="1591">
        <f>SUM(F25:F26)</f>
        <v>-267</v>
      </c>
      <c r="G27" s="1591">
        <f t="shared" ref="G27:L27" si="7">SUM(G25:G26)</f>
        <v>-262</v>
      </c>
      <c r="H27" s="1591">
        <f t="shared" si="7"/>
        <v>-369</v>
      </c>
      <c r="I27" s="1591">
        <f t="shared" si="7"/>
        <v>-244</v>
      </c>
      <c r="J27" s="1591">
        <f t="shared" si="7"/>
        <v>-447</v>
      </c>
      <c r="K27" s="1591">
        <f t="shared" si="7"/>
        <v>-289</v>
      </c>
      <c r="L27" s="1591">
        <f t="shared" si="7"/>
        <v>-508</v>
      </c>
      <c r="M27" s="1592"/>
      <c r="N27" s="1581"/>
      <c r="O27" s="1593"/>
      <c r="P27" s="1398">
        <f>SUM(P25:P26)</f>
        <v>-143</v>
      </c>
      <c r="Q27" s="72">
        <f t="shared" ref="Q27:R27" si="8">SUM(Q25:Q26)</f>
        <v>-369</v>
      </c>
      <c r="R27" s="72">
        <f t="shared" si="8"/>
        <v>-508</v>
      </c>
      <c r="S27" s="79"/>
    </row>
    <row r="28" spans="1:19" s="530" customFormat="1" ht="18.75" customHeight="1">
      <c r="A28" s="853"/>
      <c r="B28" s="2547" t="s">
        <v>941</v>
      </c>
      <c r="C28" s="2548"/>
      <c r="D28" s="1872"/>
      <c r="E28" s="1581"/>
      <c r="F28" s="1581"/>
      <c r="G28" s="1581"/>
      <c r="H28" s="1581"/>
      <c r="I28" s="1581"/>
      <c r="J28" s="1581"/>
      <c r="K28" s="1581"/>
      <c r="L28" s="1581"/>
      <c r="M28" s="1580"/>
      <c r="N28" s="1581"/>
      <c r="O28" s="1597"/>
      <c r="P28" s="1403"/>
      <c r="Q28" s="77"/>
      <c r="R28" s="77"/>
      <c r="S28" s="230"/>
    </row>
    <row r="29" spans="1:19" s="530" customFormat="1" ht="10.5" customHeight="1">
      <c r="A29" s="854"/>
      <c r="B29" s="855"/>
      <c r="C29" s="855" t="s">
        <v>145</v>
      </c>
      <c r="D29" s="1856">
        <f>E31</f>
        <v>-4</v>
      </c>
      <c r="E29" s="1376">
        <v>-12</v>
      </c>
      <c r="F29" s="1376">
        <v>-13</v>
      </c>
      <c r="G29" s="1376">
        <v>-10</v>
      </c>
      <c r="H29" s="1376">
        <v>-7</v>
      </c>
      <c r="I29" s="1376">
        <v>-6</v>
      </c>
      <c r="J29" s="1376">
        <v>-3</v>
      </c>
      <c r="K29" s="1376">
        <v>0</v>
      </c>
      <c r="L29" s="1376">
        <v>3</v>
      </c>
      <c r="M29" s="1580"/>
      <c r="N29" s="1581"/>
      <c r="O29" s="1582"/>
      <c r="P29" s="1397">
        <f>Q31</f>
        <v>-10</v>
      </c>
      <c r="Q29" s="62">
        <v>0</v>
      </c>
      <c r="R29" s="62">
        <v>5</v>
      </c>
      <c r="S29" s="230"/>
    </row>
    <row r="30" spans="1:19" s="530" customFormat="1" ht="10.5" customHeight="1">
      <c r="A30" s="856"/>
      <c r="B30" s="857"/>
      <c r="C30" s="857" t="s">
        <v>729</v>
      </c>
      <c r="D30" s="1994">
        <v>-8</v>
      </c>
      <c r="E30" s="1598">
        <v>8</v>
      </c>
      <c r="F30" s="1598">
        <v>1</v>
      </c>
      <c r="G30" s="1598">
        <v>-3</v>
      </c>
      <c r="H30" s="1581">
        <v>-3</v>
      </c>
      <c r="I30" s="1581">
        <v>-1</v>
      </c>
      <c r="J30" s="1581">
        <v>-3</v>
      </c>
      <c r="K30" s="1581">
        <v>-3</v>
      </c>
      <c r="L30" s="1581">
        <v>-3</v>
      </c>
      <c r="M30" s="1580"/>
      <c r="N30" s="1581"/>
      <c r="O30" s="1597"/>
      <c r="P30" s="1403">
        <f>SUM(D30:G30)</f>
        <v>-2</v>
      </c>
      <c r="Q30" s="77">
        <v>-10</v>
      </c>
      <c r="R30" s="77">
        <v>-5</v>
      </c>
      <c r="S30" s="230"/>
    </row>
    <row r="31" spans="1:19" s="530" customFormat="1" ht="10.5" customHeight="1">
      <c r="A31" s="856"/>
      <c r="B31" s="857"/>
      <c r="C31" s="857" t="s">
        <v>157</v>
      </c>
      <c r="D31" s="1870">
        <f>SUM(D29:D30)</f>
        <v>-12</v>
      </c>
      <c r="E31" s="1591">
        <f>SUM(E29:E30)</f>
        <v>-4</v>
      </c>
      <c r="F31" s="1591">
        <f>SUM(F29:F30)</f>
        <v>-12</v>
      </c>
      <c r="G31" s="1591">
        <f t="shared" ref="G31:L31" si="9">SUM(G29:G30)</f>
        <v>-13</v>
      </c>
      <c r="H31" s="1591">
        <f t="shared" si="9"/>
        <v>-10</v>
      </c>
      <c r="I31" s="1591">
        <f t="shared" si="9"/>
        <v>-7</v>
      </c>
      <c r="J31" s="1591">
        <f t="shared" si="9"/>
        <v>-6</v>
      </c>
      <c r="K31" s="1591">
        <f t="shared" si="9"/>
        <v>-3</v>
      </c>
      <c r="L31" s="1591">
        <f t="shared" si="9"/>
        <v>0</v>
      </c>
      <c r="M31" s="1592"/>
      <c r="N31" s="1581"/>
      <c r="O31" s="1593"/>
      <c r="P31" s="1398">
        <f>SUM(P29:P30)</f>
        <v>-12</v>
      </c>
      <c r="Q31" s="72">
        <f t="shared" ref="Q31:R31" si="10">SUM(Q29:Q30)</f>
        <v>-10</v>
      </c>
      <c r="R31" s="72">
        <f t="shared" si="10"/>
        <v>0</v>
      </c>
      <c r="S31" s="70"/>
    </row>
    <row r="32" spans="1:19" s="530" customFormat="1" ht="10.5" customHeight="1">
      <c r="A32" s="853"/>
      <c r="B32" s="2551" t="s">
        <v>104</v>
      </c>
      <c r="C32" s="2551"/>
      <c r="D32" s="1872"/>
      <c r="E32" s="1581"/>
      <c r="F32" s="1581"/>
      <c r="G32" s="1581"/>
      <c r="H32" s="1581"/>
      <c r="I32" s="1581"/>
      <c r="J32" s="1581"/>
      <c r="K32" s="1581"/>
      <c r="L32" s="1581"/>
      <c r="M32" s="1580"/>
      <c r="N32" s="1581"/>
      <c r="O32" s="1597"/>
      <c r="P32" s="1403"/>
      <c r="Q32" s="77"/>
      <c r="R32" s="77"/>
      <c r="S32" s="65"/>
    </row>
    <row r="33" spans="1:19" s="530" customFormat="1" ht="10.5" customHeight="1">
      <c r="A33" s="1752"/>
      <c r="B33" s="1752"/>
      <c r="C33" s="1753" t="s">
        <v>725</v>
      </c>
      <c r="D33" s="2026" t="s">
        <v>718</v>
      </c>
      <c r="E33" s="1606" t="s">
        <v>718</v>
      </c>
      <c r="F33" s="1606" t="s">
        <v>718</v>
      </c>
      <c r="G33" s="1606">
        <v>85</v>
      </c>
      <c r="H33" s="1606" t="s">
        <v>222</v>
      </c>
      <c r="I33" s="1606" t="s">
        <v>222</v>
      </c>
      <c r="J33" s="1606" t="s">
        <v>222</v>
      </c>
      <c r="K33" s="1606" t="s">
        <v>222</v>
      </c>
      <c r="L33" s="1606" t="s">
        <v>222</v>
      </c>
      <c r="M33" s="2181"/>
      <c r="N33" s="1581"/>
      <c r="O33" s="1608"/>
      <c r="P33" s="1405">
        <v>85</v>
      </c>
      <c r="Q33" s="283" t="s">
        <v>222</v>
      </c>
      <c r="R33" s="283" t="s">
        <v>222</v>
      </c>
      <c r="S33" s="1754"/>
    </row>
    <row r="34" spans="1:19" s="530" customFormat="1" ht="10.5" customHeight="1">
      <c r="A34" s="1752"/>
      <c r="B34" s="1752"/>
      <c r="C34" s="1753" t="s">
        <v>199</v>
      </c>
      <c r="D34" s="1856">
        <f>E37</f>
        <v>56</v>
      </c>
      <c r="E34" s="1376">
        <v>70</v>
      </c>
      <c r="F34" s="1376">
        <v>82</v>
      </c>
      <c r="G34" s="1376">
        <v>85</v>
      </c>
      <c r="H34" s="1376" t="s">
        <v>222</v>
      </c>
      <c r="I34" s="1376" t="s">
        <v>222</v>
      </c>
      <c r="J34" s="1376" t="s">
        <v>222</v>
      </c>
      <c r="K34" s="1376" t="s">
        <v>222</v>
      </c>
      <c r="L34" s="1376" t="s">
        <v>222</v>
      </c>
      <c r="M34" s="2180"/>
      <c r="N34" s="1581"/>
      <c r="O34" s="1582"/>
      <c r="P34" s="1397">
        <v>85</v>
      </c>
      <c r="Q34" s="62" t="s">
        <v>222</v>
      </c>
      <c r="R34" s="62" t="s">
        <v>222</v>
      </c>
      <c r="S34" s="1755"/>
    </row>
    <row r="35" spans="1:19" s="530" customFormat="1" ht="11.25" customHeight="1">
      <c r="A35" s="1752"/>
      <c r="B35" s="1752"/>
      <c r="C35" s="1753" t="s">
        <v>730</v>
      </c>
      <c r="D35" s="1856">
        <v>10</v>
      </c>
      <c r="E35" s="1376">
        <v>1</v>
      </c>
      <c r="F35" s="1376">
        <v>4</v>
      </c>
      <c r="G35" s="1376">
        <v>14</v>
      </c>
      <c r="H35" s="1376" t="s">
        <v>222</v>
      </c>
      <c r="I35" s="1376" t="s">
        <v>222</v>
      </c>
      <c r="J35" s="1376" t="s">
        <v>222</v>
      </c>
      <c r="K35" s="1376" t="s">
        <v>222</v>
      </c>
      <c r="L35" s="1376" t="s">
        <v>222</v>
      </c>
      <c r="M35" s="2180"/>
      <c r="N35" s="1581"/>
      <c r="O35" s="1582"/>
      <c r="P35" s="1397">
        <f>SUM(D35:G35)</f>
        <v>29</v>
      </c>
      <c r="Q35" s="62" t="s">
        <v>222</v>
      </c>
      <c r="R35" s="62" t="s">
        <v>222</v>
      </c>
      <c r="S35" s="65"/>
    </row>
    <row r="36" spans="1:19" s="530" customFormat="1" ht="21" customHeight="1">
      <c r="A36" s="1752"/>
      <c r="B36" s="1752"/>
      <c r="C36" s="1756" t="s">
        <v>800</v>
      </c>
      <c r="D36" s="2026">
        <v>-1</v>
      </c>
      <c r="E36" s="1606">
        <v>-15</v>
      </c>
      <c r="F36" s="1606">
        <v>-16</v>
      </c>
      <c r="G36" s="1606">
        <v>-17</v>
      </c>
      <c r="H36" s="1581" t="s">
        <v>222</v>
      </c>
      <c r="I36" s="1581" t="s">
        <v>222</v>
      </c>
      <c r="J36" s="1581" t="s">
        <v>222</v>
      </c>
      <c r="K36" s="1581" t="s">
        <v>222</v>
      </c>
      <c r="L36" s="1581" t="s">
        <v>222</v>
      </c>
      <c r="M36" s="1580"/>
      <c r="N36" s="1581"/>
      <c r="O36" s="1597"/>
      <c r="P36" s="1403">
        <f>SUM(D36:G36)</f>
        <v>-49</v>
      </c>
      <c r="Q36" s="77" t="s">
        <v>222</v>
      </c>
      <c r="R36" s="77" t="s">
        <v>222</v>
      </c>
      <c r="S36" s="65"/>
    </row>
    <row r="37" spans="1:19" s="530" customFormat="1" ht="10.5" customHeight="1">
      <c r="A37" s="856"/>
      <c r="B37" s="1757"/>
      <c r="C37" s="857" t="s">
        <v>157</v>
      </c>
      <c r="D37" s="1870">
        <f>SUM(D34:D36)</f>
        <v>65</v>
      </c>
      <c r="E37" s="1591">
        <f>SUM(E34:E36)</f>
        <v>56</v>
      </c>
      <c r="F37" s="1591">
        <f>SUM(F34:F36)</f>
        <v>70</v>
      </c>
      <c r="G37" s="1591">
        <f>SUM(G34:G36)</f>
        <v>82</v>
      </c>
      <c r="H37" s="1591" t="s">
        <v>222</v>
      </c>
      <c r="I37" s="1591" t="s">
        <v>222</v>
      </c>
      <c r="J37" s="1591" t="s">
        <v>222</v>
      </c>
      <c r="K37" s="1591" t="s">
        <v>222</v>
      </c>
      <c r="L37" s="1591" t="s">
        <v>222</v>
      </c>
      <c r="M37" s="1592"/>
      <c r="N37" s="1581"/>
      <c r="O37" s="1593"/>
      <c r="P37" s="1398">
        <f>SUM(P34:P36)</f>
        <v>65</v>
      </c>
      <c r="Q37" s="72" t="s">
        <v>222</v>
      </c>
      <c r="R37" s="72" t="s">
        <v>222</v>
      </c>
      <c r="S37" s="70"/>
    </row>
    <row r="38" spans="1:19" s="530" customFormat="1" ht="10.5" customHeight="1">
      <c r="A38" s="2546" t="s">
        <v>326</v>
      </c>
      <c r="B38" s="2546"/>
      <c r="C38" s="2546"/>
      <c r="D38" s="2026">
        <f>D37+D31+D27+D22+D18+D11</f>
        <v>777</v>
      </c>
      <c r="E38" s="1606">
        <f>E37+E31+E27+E22+E18+E11</f>
        <v>746</v>
      </c>
      <c r="F38" s="1591">
        <f>F37+F31+F27+F22+F18+F11</f>
        <v>403</v>
      </c>
      <c r="G38" s="1591">
        <f t="shared" ref="G38" si="11">G37+G31+G27+G22+G18+G11</f>
        <v>-17</v>
      </c>
      <c r="H38" s="1591">
        <f>H31+H27+H22+H18+H11</f>
        <v>452</v>
      </c>
      <c r="I38" s="1591">
        <f t="shared" ref="I38:L38" si="12">I31+I27+I22+I18+I11</f>
        <v>167</v>
      </c>
      <c r="J38" s="1591">
        <f t="shared" si="12"/>
        <v>1083</v>
      </c>
      <c r="K38" s="1591">
        <f t="shared" si="12"/>
        <v>698</v>
      </c>
      <c r="L38" s="1591">
        <f t="shared" si="12"/>
        <v>790</v>
      </c>
      <c r="M38" s="1580"/>
      <c r="N38" s="1581"/>
      <c r="O38" s="1597"/>
      <c r="P38" s="1398">
        <f>P37+P31+P27+P22+P18+P11</f>
        <v>777</v>
      </c>
      <c r="Q38" s="72">
        <f>Q31+Q27+Q22+Q18+Q11</f>
        <v>452</v>
      </c>
      <c r="R38" s="72">
        <f>R31+R27+R22+R18+R11</f>
        <v>790</v>
      </c>
      <c r="S38" s="65"/>
    </row>
    <row r="39" spans="1:19" s="530" customFormat="1" ht="10.5" customHeight="1">
      <c r="A39" s="2541" t="s">
        <v>123</v>
      </c>
      <c r="B39" s="2541"/>
      <c r="C39" s="2541"/>
      <c r="D39" s="2050"/>
      <c r="E39" s="1595"/>
      <c r="F39" s="1595"/>
      <c r="G39" s="1595"/>
      <c r="H39" s="1595"/>
      <c r="I39" s="1595"/>
      <c r="J39" s="1595"/>
      <c r="K39" s="1595"/>
      <c r="L39" s="1595"/>
      <c r="M39" s="1601"/>
      <c r="N39" s="1581"/>
      <c r="O39" s="1596"/>
      <c r="P39" s="1399"/>
      <c r="Q39" s="323"/>
      <c r="R39" s="323"/>
      <c r="S39" s="1758"/>
    </row>
    <row r="40" spans="1:19" s="530" customFormat="1" ht="10.5" customHeight="1">
      <c r="A40" s="1759"/>
      <c r="B40" s="2539" t="s">
        <v>146</v>
      </c>
      <c r="C40" s="2539"/>
      <c r="D40" s="1856" t="s">
        <v>718</v>
      </c>
      <c r="E40" s="1376" t="s">
        <v>718</v>
      </c>
      <c r="F40" s="1376" t="s">
        <v>718</v>
      </c>
      <c r="G40" s="1376">
        <v>202</v>
      </c>
      <c r="H40" s="1376">
        <v>190</v>
      </c>
      <c r="I40" s="1376">
        <v>208</v>
      </c>
      <c r="J40" s="1376">
        <v>194</v>
      </c>
      <c r="K40" s="1376">
        <v>201</v>
      </c>
      <c r="L40" s="1376">
        <v>188</v>
      </c>
      <c r="M40" s="1603"/>
      <c r="N40" s="1581"/>
      <c r="O40" s="1582"/>
      <c r="P40" s="1397">
        <f>Q46</f>
        <v>202</v>
      </c>
      <c r="Q40" s="62">
        <v>201</v>
      </c>
      <c r="R40" s="62">
        <v>193</v>
      </c>
      <c r="S40" s="1760"/>
    </row>
    <row r="41" spans="1:19" s="530" customFormat="1" ht="10.5" customHeight="1">
      <c r="A41" s="1759"/>
      <c r="B41" s="2538" t="s">
        <v>725</v>
      </c>
      <c r="C41" s="2538"/>
      <c r="D41" s="2026" t="s">
        <v>718</v>
      </c>
      <c r="E41" s="1606" t="s">
        <v>718</v>
      </c>
      <c r="F41" s="1606" t="s">
        <v>718</v>
      </c>
      <c r="G41" s="1606">
        <v>-4</v>
      </c>
      <c r="H41" s="1606" t="s">
        <v>222</v>
      </c>
      <c r="I41" s="1606" t="s">
        <v>222</v>
      </c>
      <c r="J41" s="1606" t="s">
        <v>222</v>
      </c>
      <c r="K41" s="1606" t="s">
        <v>222</v>
      </c>
      <c r="L41" s="1606" t="s">
        <v>222</v>
      </c>
      <c r="M41" s="2181"/>
      <c r="N41" s="1581"/>
      <c r="O41" s="1608"/>
      <c r="P41" s="1405">
        <f>SUM(D41:G41)</f>
        <v>-4</v>
      </c>
      <c r="Q41" s="283" t="s">
        <v>222</v>
      </c>
      <c r="R41" s="283" t="s">
        <v>222</v>
      </c>
      <c r="S41" s="1761"/>
    </row>
    <row r="42" spans="1:19" s="530" customFormat="1" ht="10.5" customHeight="1">
      <c r="A42" s="1759"/>
      <c r="B42" s="2538" t="s">
        <v>199</v>
      </c>
      <c r="C42" s="2538"/>
      <c r="D42" s="1856">
        <f>E46</f>
        <v>173</v>
      </c>
      <c r="E42" s="1376">
        <v>180</v>
      </c>
      <c r="F42" s="1376">
        <v>187</v>
      </c>
      <c r="G42" s="1376">
        <f>SUM(G40:G41)</f>
        <v>198</v>
      </c>
      <c r="H42" s="1376" t="s">
        <v>222</v>
      </c>
      <c r="I42" s="1376" t="s">
        <v>222</v>
      </c>
      <c r="J42" s="1376" t="s">
        <v>222</v>
      </c>
      <c r="K42" s="1376" t="s">
        <v>222</v>
      </c>
      <c r="L42" s="1376" t="s">
        <v>222</v>
      </c>
      <c r="M42" s="1603"/>
      <c r="N42" s="1581"/>
      <c r="O42" s="1582"/>
      <c r="P42" s="1397">
        <f>SUM(P40:P41)</f>
        <v>198</v>
      </c>
      <c r="Q42" s="62" t="s">
        <v>222</v>
      </c>
      <c r="R42" s="62" t="s">
        <v>222</v>
      </c>
      <c r="S42" s="1760"/>
    </row>
    <row r="43" spans="1:19" s="530" customFormat="1" ht="10.5" customHeight="1">
      <c r="A43" s="1762"/>
      <c r="B43" s="2538" t="s">
        <v>731</v>
      </c>
      <c r="C43" s="2538"/>
      <c r="D43" s="1994">
        <v>2</v>
      </c>
      <c r="E43" s="1598">
        <v>4</v>
      </c>
      <c r="F43" s="1598">
        <v>6</v>
      </c>
      <c r="G43" s="1598">
        <v>5</v>
      </c>
      <c r="H43" s="1598">
        <v>5</v>
      </c>
      <c r="I43" s="1598">
        <v>4</v>
      </c>
      <c r="J43" s="1598">
        <v>5</v>
      </c>
      <c r="K43" s="1598">
        <v>5</v>
      </c>
      <c r="L43" s="1598">
        <v>4</v>
      </c>
      <c r="M43" s="1580"/>
      <c r="N43" s="1581"/>
      <c r="O43" s="1599"/>
      <c r="P43" s="1397">
        <f>SUM(D43:G43)</f>
        <v>17</v>
      </c>
      <c r="Q43" s="62">
        <v>19</v>
      </c>
      <c r="R43" s="62">
        <v>20</v>
      </c>
      <c r="S43" s="65"/>
    </row>
    <row r="44" spans="1:19" s="530" customFormat="1" ht="10.5" customHeight="1">
      <c r="A44" s="1762"/>
      <c r="B44" s="2538" t="s">
        <v>732</v>
      </c>
      <c r="C44" s="2538"/>
      <c r="D44" s="1994">
        <v>-2</v>
      </c>
      <c r="E44" s="1598">
        <v>-4</v>
      </c>
      <c r="F44" s="1598">
        <v>-21</v>
      </c>
      <c r="G44" s="1598">
        <v>-4</v>
      </c>
      <c r="H44" s="1598">
        <v>0</v>
      </c>
      <c r="I44" s="1598">
        <v>-4</v>
      </c>
      <c r="J44" s="1598">
        <v>0</v>
      </c>
      <c r="K44" s="1598">
        <v>-4</v>
      </c>
      <c r="L44" s="1598">
        <v>0</v>
      </c>
      <c r="M44" s="1580"/>
      <c r="N44" s="1581"/>
      <c r="O44" s="1599"/>
      <c r="P44" s="1397">
        <f>SUM(D44:G44)</f>
        <v>-31</v>
      </c>
      <c r="Q44" s="62">
        <v>-8</v>
      </c>
      <c r="R44" s="62">
        <v>-19</v>
      </c>
      <c r="S44" s="65"/>
    </row>
    <row r="45" spans="1:19" s="530" customFormat="1" ht="10.5" customHeight="1">
      <c r="A45" s="1762"/>
      <c r="B45" s="2538" t="s">
        <v>548</v>
      </c>
      <c r="C45" s="2538"/>
      <c r="D45" s="2004">
        <v>0</v>
      </c>
      <c r="E45" s="1605">
        <v>-7</v>
      </c>
      <c r="F45" s="1605">
        <v>8</v>
      </c>
      <c r="G45" s="1605">
        <v>-12</v>
      </c>
      <c r="H45" s="1606">
        <v>7</v>
      </c>
      <c r="I45" s="1606">
        <v>-18</v>
      </c>
      <c r="J45" s="1606">
        <v>9</v>
      </c>
      <c r="K45" s="1606">
        <v>-8</v>
      </c>
      <c r="L45" s="1606">
        <v>9</v>
      </c>
      <c r="M45" s="1922"/>
      <c r="N45" s="1581"/>
      <c r="O45" s="2006"/>
      <c r="P45" s="1400">
        <f>SUM(D45:G45)</f>
        <v>-11</v>
      </c>
      <c r="Q45" s="285">
        <v>-10</v>
      </c>
      <c r="R45" s="285">
        <v>7</v>
      </c>
      <c r="S45" s="67"/>
    </row>
    <row r="46" spans="1:19" s="530" customFormat="1" ht="10.5" customHeight="1">
      <c r="A46" s="1763"/>
      <c r="B46" s="2542" t="s">
        <v>157</v>
      </c>
      <c r="C46" s="2542"/>
      <c r="D46" s="2182">
        <f>SUM(D42:D45)</f>
        <v>173</v>
      </c>
      <c r="E46" s="2183">
        <f>SUM(E42:E45)</f>
        <v>173</v>
      </c>
      <c r="F46" s="2183">
        <f>SUM(F42:F45)</f>
        <v>180</v>
      </c>
      <c r="G46" s="2183">
        <f t="shared" ref="G46" si="13">SUM(G42:G45)</f>
        <v>187</v>
      </c>
      <c r="H46" s="2183">
        <f>SUM(H43:H45)+H40</f>
        <v>202</v>
      </c>
      <c r="I46" s="2183">
        <f t="shared" ref="I46:L46" si="14">SUM(I43:I45)+I40</f>
        <v>190</v>
      </c>
      <c r="J46" s="2183">
        <f t="shared" si="14"/>
        <v>208</v>
      </c>
      <c r="K46" s="2183">
        <f t="shared" si="14"/>
        <v>194</v>
      </c>
      <c r="L46" s="2183">
        <f t="shared" si="14"/>
        <v>201</v>
      </c>
      <c r="M46" s="1922"/>
      <c r="N46" s="1581"/>
      <c r="O46" s="2184"/>
      <c r="P46" s="2185">
        <f>SUM(P42:P45)</f>
        <v>173</v>
      </c>
      <c r="Q46" s="1764">
        <f t="shared" ref="Q46:R46" si="15">SUM(Q43:Q45)+Q40</f>
        <v>202</v>
      </c>
      <c r="R46" s="1764">
        <f t="shared" si="15"/>
        <v>201</v>
      </c>
      <c r="S46" s="67"/>
    </row>
    <row r="47" spans="1:19" s="530" customFormat="1" ht="10.5" customHeight="1">
      <c r="A47" s="2537" t="s">
        <v>327</v>
      </c>
      <c r="B47" s="2537"/>
      <c r="C47" s="2537"/>
      <c r="D47" s="1870">
        <f>'Pg 20 Equity'!D38+'Pg 20 Equity'!D26+'Pg 20 Equity'!D19+'Pg 20 Equity'!D10+D38+D46</f>
        <v>35116</v>
      </c>
      <c r="E47" s="1591">
        <f>'Pg 20 Equity'!E38+'Pg 20 Equity'!E26+'Pg 20 Equity'!E19+'Pg 20 Equity'!E10+E38+E46</f>
        <v>34554</v>
      </c>
      <c r="F47" s="1591">
        <f>'Pg 20 Equity'!G38+'Pg 20 Equity'!G26+'Pg 20 Equity'!G19+'Pg 20 Equity'!G10+F38+F46</f>
        <v>33546</v>
      </c>
      <c r="G47" s="1591">
        <f>'Pg 20 Equity'!H38+'Pg 20 Equity'!H26+'Pg 20 Equity'!H19+'Pg 20 Equity'!H10+G38+G46</f>
        <v>32322</v>
      </c>
      <c r="H47" s="1591">
        <f>'Pg 20 Equity'!I38+'Pg 20 Equity'!I26+'Pg 20 Equity'!I19+'Pg 20 Equity'!I10+H38+H46</f>
        <v>31237</v>
      </c>
      <c r="I47" s="1591">
        <f>'Pg 20 Equity'!J38+'Pg 20 Equity'!J26+'Pg 20 Equity'!J19+'Pg 20 Equity'!J10+I38+I46</f>
        <v>30022</v>
      </c>
      <c r="J47" s="1591">
        <f>'Pg 20 Equity'!K38+'Pg 20 Equity'!K26+'Pg 20 Equity'!K19+'Pg 20 Equity'!K10+J38+J46</f>
        <v>25876</v>
      </c>
      <c r="K47" s="1591">
        <f>'Pg 20 Equity'!L38+'Pg 20 Equity'!L26+'Pg 20 Equity'!L19+'Pg 20 Equity'!L10+K38+K46</f>
        <v>24726</v>
      </c>
      <c r="L47" s="1591">
        <f>'Pg 20 Equity'!M38+'Pg 20 Equity'!M26+'Pg 20 Equity'!M19+'Pg 20 Equity'!M10+L38+L46</f>
        <v>23673</v>
      </c>
      <c r="M47" s="1922"/>
      <c r="N47" s="1581"/>
      <c r="O47" s="1593"/>
      <c r="P47" s="1398">
        <f>'Pg 20 Equity'!Q10+'Pg 20 Equity'!Q19+'Pg 20 Equity'!Q26+'Pg 20 Equity'!Q38+P38+P46</f>
        <v>35116</v>
      </c>
      <c r="Q47" s="72">
        <f>'Pg 20 Equity'!S10+'Pg 20 Equity'!S19+'Pg 20 Equity'!S26+'Pg 20 Equity'!S38+Q38+Q46</f>
        <v>31237</v>
      </c>
      <c r="R47" s="72">
        <f>'Pg 20 Equity'!T10+'Pg 20 Equity'!T19+'Pg 20 Equity'!T26+'Pg 20 Equity'!T38+R38+R46</f>
        <v>23673</v>
      </c>
      <c r="S47" s="67"/>
    </row>
    <row r="48" spans="1:19" ht="3.75" hidden="1" customHeight="1">
      <c r="A48" s="1765"/>
      <c r="B48" s="1765"/>
      <c r="C48" s="1765"/>
      <c r="D48" s="1765"/>
      <c r="E48" s="1766"/>
      <c r="F48" s="1767"/>
      <c r="G48" s="1767"/>
      <c r="H48" s="1767"/>
      <c r="I48" s="1767"/>
      <c r="J48" s="1767"/>
      <c r="K48" s="1767"/>
      <c r="L48" s="1767"/>
      <c r="M48" s="1767"/>
      <c r="N48" s="1767"/>
      <c r="O48" s="1768"/>
      <c r="P48" s="1767"/>
      <c r="Q48" s="1767"/>
      <c r="R48" s="1765"/>
      <c r="S48" s="1769"/>
    </row>
    <row r="49" spans="1:19" s="537" customFormat="1" ht="3.75" customHeight="1">
      <c r="A49" s="858"/>
      <c r="B49" s="858"/>
      <c r="C49" s="858"/>
      <c r="D49" s="858"/>
      <c r="E49" s="1770"/>
      <c r="F49" s="1771"/>
      <c r="G49" s="1771"/>
      <c r="H49" s="1771"/>
      <c r="I49" s="1771"/>
      <c r="J49" s="1771"/>
      <c r="K49" s="1771"/>
      <c r="L49" s="1771"/>
      <c r="M49" s="1771"/>
      <c r="N49" s="1771"/>
      <c r="O49" s="1772"/>
      <c r="P49" s="1771"/>
      <c r="Q49" s="1771"/>
      <c r="R49" s="858"/>
      <c r="S49" s="858"/>
    </row>
    <row r="50" spans="1:19" s="537" customFormat="1" ht="9" customHeight="1">
      <c r="A50" s="1773">
        <v>1</v>
      </c>
      <c r="B50" s="2543" t="s">
        <v>811</v>
      </c>
      <c r="C50" s="2543"/>
      <c r="D50" s="2543"/>
      <c r="E50" s="2543"/>
      <c r="F50" s="2543"/>
      <c r="G50" s="2543"/>
      <c r="H50" s="2543"/>
      <c r="I50" s="2543"/>
      <c r="J50" s="2543"/>
      <c r="K50" s="2543"/>
      <c r="L50" s="2543"/>
      <c r="M50" s="2543"/>
      <c r="N50" s="2543"/>
      <c r="O50" s="2543"/>
      <c r="P50" s="2543"/>
      <c r="Q50" s="2543"/>
      <c r="R50" s="2543"/>
      <c r="S50" s="2543"/>
    </row>
    <row r="51" spans="1:19" s="537" customFormat="1" ht="9" customHeight="1">
      <c r="A51" s="1773">
        <v>2</v>
      </c>
      <c r="B51" s="2540" t="s">
        <v>942</v>
      </c>
      <c r="C51" s="2540"/>
      <c r="D51" s="2540"/>
      <c r="E51" s="2540"/>
      <c r="F51" s="2540"/>
      <c r="G51" s="2540"/>
      <c r="H51" s="2540"/>
      <c r="I51" s="2540"/>
      <c r="J51" s="2540"/>
      <c r="K51" s="2540"/>
      <c r="L51" s="2540"/>
      <c r="M51" s="2540"/>
      <c r="N51" s="2540"/>
      <c r="O51" s="2540"/>
      <c r="P51" s="2540"/>
      <c r="Q51" s="2540"/>
      <c r="R51" s="2540"/>
      <c r="S51" s="2540"/>
    </row>
    <row r="52" spans="1:19" s="537" customFormat="1" ht="8.25" customHeight="1">
      <c r="A52" s="858" t="s">
        <v>222</v>
      </c>
      <c r="B52" s="2534" t="s">
        <v>522</v>
      </c>
      <c r="C52" s="2534"/>
      <c r="D52" s="2534"/>
      <c r="E52" s="2534"/>
      <c r="F52" s="2534"/>
      <c r="G52" s="2534"/>
      <c r="H52" s="2534"/>
      <c r="I52" s="2534"/>
      <c r="J52" s="2534"/>
      <c r="K52" s="2534"/>
      <c r="L52" s="2534"/>
      <c r="M52" s="2534"/>
      <c r="N52" s="2534"/>
      <c r="O52" s="2534"/>
      <c r="P52" s="2534"/>
      <c r="Q52" s="2534"/>
      <c r="R52" s="2534"/>
      <c r="S52" s="2534"/>
    </row>
  </sheetData>
  <mergeCells count="25">
    <mergeCell ref="B50:S50"/>
    <mergeCell ref="B19:C19"/>
    <mergeCell ref="B8:C8"/>
    <mergeCell ref="A38:C38"/>
    <mergeCell ref="B28:C28"/>
    <mergeCell ref="A23:C23"/>
    <mergeCell ref="B24:C24"/>
    <mergeCell ref="B12:C12"/>
    <mergeCell ref="B32:C32"/>
    <mergeCell ref="B52:S52"/>
    <mergeCell ref="A1:S1"/>
    <mergeCell ref="A3:C3"/>
    <mergeCell ref="A6:C6"/>
    <mergeCell ref="A7:C7"/>
    <mergeCell ref="E3:L3"/>
    <mergeCell ref="A47:C47"/>
    <mergeCell ref="B44:C44"/>
    <mergeCell ref="B40:C40"/>
    <mergeCell ref="B43:C43"/>
    <mergeCell ref="B45:C45"/>
    <mergeCell ref="B41:C41"/>
    <mergeCell ref="B42:C42"/>
    <mergeCell ref="B51:S51"/>
    <mergeCell ref="A39:C39"/>
    <mergeCell ref="B46:C46"/>
  </mergeCells>
  <printOptions horizontalCentered="1"/>
  <pageMargins left="0.23622047244094491" right="0.23622047244094491" top="0.27559055118110237" bottom="0.23622047244094491" header="0.15748031496062992" footer="0.11811023622047245"/>
  <pageSetup scale="90" orientation="landscape" r:id="rId1"/>
  <colBreaks count="1" manualBreakCount="1">
    <brk id="1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Normal="100" workbookViewId="0">
      <selection activeCell="C7" sqref="C7"/>
    </sheetView>
  </sheetViews>
  <sheetFormatPr defaultColWidth="9.140625" defaultRowHeight="12.75"/>
  <cols>
    <col min="1" max="1" width="2.140625" style="878" customWidth="1"/>
    <col min="2" max="2" width="52.28515625" style="878" customWidth="1"/>
    <col min="3" max="3" width="9.28515625" style="879" customWidth="1"/>
    <col min="4" max="4" width="9" style="880" customWidth="1"/>
    <col min="5" max="11" width="9" style="878" customWidth="1"/>
    <col min="12" max="12" width="1.28515625" style="878" customWidth="1"/>
    <col min="13" max="13" width="9.140625" style="881" customWidth="1"/>
    <col min="14" max="14" width="9.140625" style="882" customWidth="1"/>
    <col min="15" max="15" width="9.140625" style="883" customWidth="1"/>
    <col min="16" max="18" width="9.140625" style="882" customWidth="1"/>
    <col min="19" max="19" width="9.140625" style="878" customWidth="1"/>
    <col min="20" max="16384" width="9.140625" style="878"/>
  </cols>
  <sheetData>
    <row r="1" spans="1:12" ht="17.25" customHeight="1">
      <c r="A1" s="2372" t="s">
        <v>681</v>
      </c>
      <c r="B1" s="2372"/>
      <c r="C1" s="2372"/>
      <c r="D1" s="2372"/>
      <c r="E1" s="2372"/>
      <c r="F1" s="2372"/>
      <c r="G1" s="2372"/>
      <c r="H1" s="2372"/>
      <c r="I1" s="2372"/>
      <c r="J1" s="2372"/>
      <c r="K1" s="2372"/>
      <c r="L1" s="2372"/>
    </row>
    <row r="2" spans="1:12" ht="9" customHeight="1">
      <c r="A2" s="859"/>
      <c r="B2" s="859"/>
      <c r="C2" s="616"/>
      <c r="D2" s="616"/>
      <c r="E2" s="616"/>
      <c r="F2" s="616"/>
      <c r="G2" s="616"/>
      <c r="H2" s="616"/>
      <c r="I2" s="616"/>
      <c r="J2" s="616"/>
      <c r="K2" s="616"/>
      <c r="L2" s="528"/>
    </row>
    <row r="3" spans="1:12" ht="12" customHeight="1">
      <c r="A3" s="2441" t="s">
        <v>505</v>
      </c>
      <c r="B3" s="2441"/>
      <c r="C3" s="4" t="s">
        <v>835</v>
      </c>
      <c r="D3" s="5" t="s">
        <v>799</v>
      </c>
      <c r="E3" s="5" t="s">
        <v>706</v>
      </c>
      <c r="F3" s="5" t="s">
        <v>236</v>
      </c>
      <c r="G3" s="5" t="s">
        <v>506</v>
      </c>
      <c r="H3" s="5" t="s">
        <v>507</v>
      </c>
      <c r="I3" s="5" t="s">
        <v>508</v>
      </c>
      <c r="J3" s="5" t="s">
        <v>509</v>
      </c>
      <c r="K3" s="5" t="s">
        <v>510</v>
      </c>
      <c r="L3" s="6"/>
    </row>
    <row r="4" spans="1:12" ht="10.5" customHeight="1">
      <c r="A4" s="860"/>
      <c r="B4" s="860"/>
      <c r="C4" s="861"/>
      <c r="D4" s="861"/>
      <c r="E4" s="861"/>
      <c r="F4" s="861"/>
      <c r="G4" s="861"/>
      <c r="H4" s="861"/>
      <c r="I4" s="861"/>
      <c r="J4" s="861"/>
      <c r="K4" s="861"/>
      <c r="L4" s="861"/>
    </row>
    <row r="5" spans="1:12" ht="11.25" customHeight="1">
      <c r="A5" s="2553" t="s">
        <v>455</v>
      </c>
      <c r="B5" s="2553"/>
      <c r="C5" s="637"/>
      <c r="D5" s="638"/>
      <c r="E5" s="638"/>
      <c r="F5" s="638"/>
      <c r="G5" s="638"/>
      <c r="H5" s="638"/>
      <c r="I5" s="638"/>
      <c r="J5" s="638"/>
      <c r="K5" s="638"/>
      <c r="L5" s="639"/>
    </row>
    <row r="6" spans="1:12" ht="11.25" customHeight="1">
      <c r="A6" s="863"/>
      <c r="B6" s="864" t="s">
        <v>545</v>
      </c>
      <c r="C6" s="1998">
        <v>257994</v>
      </c>
      <c r="D6" s="1420">
        <v>267552</v>
      </c>
      <c r="E6" s="649">
        <v>257719</v>
      </c>
      <c r="F6" s="649">
        <v>260551</v>
      </c>
      <c r="G6" s="644">
        <v>254899</v>
      </c>
      <c r="H6" s="644">
        <v>231458</v>
      </c>
      <c r="I6" s="644">
        <v>234784</v>
      </c>
      <c r="J6" s="644">
        <v>228555</v>
      </c>
      <c r="K6" s="644">
        <v>222172</v>
      </c>
      <c r="L6" s="645"/>
    </row>
    <row r="7" spans="1:12" ht="11.25" customHeight="1">
      <c r="A7" s="865"/>
      <c r="B7" s="866" t="s">
        <v>328</v>
      </c>
      <c r="C7" s="2186">
        <v>1944916</v>
      </c>
      <c r="D7" s="1526">
        <v>2027122</v>
      </c>
      <c r="E7" s="1019">
        <v>1918583</v>
      </c>
      <c r="F7" s="1019">
        <v>1859408</v>
      </c>
      <c r="G7" s="20">
        <v>1836692</v>
      </c>
      <c r="H7" s="20">
        <v>1776805</v>
      </c>
      <c r="I7" s="20">
        <v>1787506</v>
      </c>
      <c r="J7" s="20">
        <v>1714828</v>
      </c>
      <c r="K7" s="20">
        <v>1728867</v>
      </c>
      <c r="L7" s="867"/>
    </row>
    <row r="8" spans="1:12" ht="11.25" customHeight="1">
      <c r="A8" s="865"/>
      <c r="B8" s="866" t="s">
        <v>546</v>
      </c>
      <c r="C8" s="1998">
        <v>101052</v>
      </c>
      <c r="D8" s="1420">
        <v>105733</v>
      </c>
      <c r="E8" s="649">
        <v>102999</v>
      </c>
      <c r="F8" s="649">
        <v>102766</v>
      </c>
      <c r="G8" s="644">
        <v>101356</v>
      </c>
      <c r="H8" s="644">
        <v>97363</v>
      </c>
      <c r="I8" s="644">
        <v>98682</v>
      </c>
      <c r="J8" s="644">
        <v>92625</v>
      </c>
      <c r="K8" s="644">
        <v>90848</v>
      </c>
      <c r="L8" s="868"/>
    </row>
    <row r="9" spans="1:12" ht="11.25" customHeight="1">
      <c r="A9" s="2552" t="s">
        <v>100</v>
      </c>
      <c r="B9" s="2552"/>
      <c r="C9" s="2001">
        <f>SUM(C6:C8)</f>
        <v>2303962</v>
      </c>
      <c r="D9" s="1699">
        <f>SUM(D6:D8)</f>
        <v>2400407</v>
      </c>
      <c r="E9" s="1102">
        <f>SUM(E6:E8)</f>
        <v>2279301</v>
      </c>
      <c r="F9" s="1102">
        <f t="shared" ref="F9:K9" si="0">SUM(F6:F8)</f>
        <v>2222725</v>
      </c>
      <c r="G9" s="1102">
        <f t="shared" si="0"/>
        <v>2192947</v>
      </c>
      <c r="H9" s="1102">
        <f t="shared" si="0"/>
        <v>2105626</v>
      </c>
      <c r="I9" s="1102">
        <f t="shared" si="0"/>
        <v>2120972</v>
      </c>
      <c r="J9" s="1102">
        <f t="shared" si="0"/>
        <v>2036008</v>
      </c>
      <c r="K9" s="1102">
        <f t="shared" si="0"/>
        <v>2041887</v>
      </c>
      <c r="L9" s="869"/>
    </row>
    <row r="10" spans="1:12" ht="10.5" customHeight="1">
      <c r="A10" s="168"/>
      <c r="B10" s="168"/>
      <c r="C10" s="169"/>
      <c r="D10" s="169"/>
      <c r="E10" s="170"/>
      <c r="F10" s="170"/>
      <c r="G10" s="170"/>
      <c r="H10" s="170"/>
      <c r="I10" s="170"/>
      <c r="J10" s="170"/>
      <c r="K10" s="170"/>
      <c r="L10" s="616"/>
    </row>
    <row r="11" spans="1:12" ht="17.25" customHeight="1">
      <c r="A11" s="2372" t="s">
        <v>682</v>
      </c>
      <c r="B11" s="2372"/>
      <c r="C11" s="2372"/>
      <c r="D11" s="2372"/>
      <c r="E11" s="2372"/>
      <c r="F11" s="2372"/>
      <c r="G11" s="2372"/>
      <c r="H11" s="2372"/>
      <c r="I11" s="2372"/>
      <c r="J11" s="2372"/>
      <c r="K11" s="2372"/>
      <c r="L11" s="2372"/>
    </row>
    <row r="12" spans="1:12" ht="9" customHeight="1">
      <c r="A12" s="859"/>
      <c r="B12" s="859"/>
      <c r="C12" s="871"/>
      <c r="D12" s="871"/>
      <c r="E12" s="871"/>
      <c r="F12" s="871"/>
      <c r="G12" s="871"/>
      <c r="H12" s="871"/>
      <c r="I12" s="871"/>
      <c r="J12" s="871"/>
      <c r="K12" s="871"/>
      <c r="L12" s="528"/>
    </row>
    <row r="13" spans="1:12" ht="12" customHeight="1">
      <c r="A13" s="2441" t="s">
        <v>505</v>
      </c>
      <c r="B13" s="2441"/>
      <c r="C13" s="631" t="str">
        <f>C3</f>
        <v>T4/18</v>
      </c>
      <c r="D13" s="5" t="str">
        <f>D3</f>
        <v>T3/18</v>
      </c>
      <c r="E13" s="5" t="str">
        <f t="shared" ref="E13:K13" si="1">E3</f>
        <v>T2/18</v>
      </c>
      <c r="F13" s="5" t="str">
        <f t="shared" si="1"/>
        <v>T1/18</v>
      </c>
      <c r="G13" s="5" t="str">
        <f t="shared" si="1"/>
        <v>T4/17</v>
      </c>
      <c r="H13" s="5" t="str">
        <f t="shared" si="1"/>
        <v>T3/17</v>
      </c>
      <c r="I13" s="5" t="str">
        <f t="shared" si="1"/>
        <v>T2/17</v>
      </c>
      <c r="J13" s="5" t="str">
        <f t="shared" si="1"/>
        <v>T1/17</v>
      </c>
      <c r="K13" s="5" t="str">
        <f t="shared" si="1"/>
        <v>T4/16</v>
      </c>
      <c r="L13" s="6"/>
    </row>
    <row r="14" spans="1:12" ht="10.5" customHeight="1">
      <c r="A14" s="862"/>
      <c r="B14" s="862"/>
      <c r="C14" s="870"/>
      <c r="D14" s="870"/>
      <c r="E14" s="870"/>
      <c r="F14" s="870"/>
      <c r="G14" s="870"/>
      <c r="H14" s="870"/>
      <c r="I14" s="870"/>
      <c r="J14" s="870"/>
      <c r="K14" s="870"/>
      <c r="L14" s="870"/>
    </row>
    <row r="15" spans="1:12" ht="11.25" customHeight="1">
      <c r="A15" s="2553" t="s">
        <v>457</v>
      </c>
      <c r="B15" s="2553"/>
      <c r="C15" s="637"/>
      <c r="D15" s="638"/>
      <c r="E15" s="638"/>
      <c r="F15" s="638"/>
      <c r="G15" s="638"/>
      <c r="H15" s="638"/>
      <c r="I15" s="638"/>
      <c r="J15" s="638"/>
      <c r="K15" s="638"/>
      <c r="L15" s="639"/>
    </row>
    <row r="16" spans="1:12" ht="11.25" customHeight="1">
      <c r="A16" s="863"/>
      <c r="B16" s="864" t="s">
        <v>545</v>
      </c>
      <c r="C16" s="1998">
        <v>91467</v>
      </c>
      <c r="D16" s="1420">
        <v>94215</v>
      </c>
      <c r="E16" s="649">
        <v>88293</v>
      </c>
      <c r="F16" s="649">
        <v>88090</v>
      </c>
      <c r="G16" s="644">
        <v>87334</v>
      </c>
      <c r="H16" s="644">
        <v>71275</v>
      </c>
      <c r="I16" s="644">
        <v>69936</v>
      </c>
      <c r="J16" s="644">
        <v>65302</v>
      </c>
      <c r="K16" s="644">
        <v>63486</v>
      </c>
      <c r="L16" s="645"/>
    </row>
    <row r="17" spans="1:12" ht="11.25" customHeight="1">
      <c r="A17" s="865"/>
      <c r="B17" s="866" t="s">
        <v>113</v>
      </c>
      <c r="C17" s="2186">
        <v>32860</v>
      </c>
      <c r="D17" s="1526">
        <v>32967</v>
      </c>
      <c r="E17" s="1019">
        <v>33662</v>
      </c>
      <c r="F17" s="1019">
        <v>34909</v>
      </c>
      <c r="G17" s="20">
        <v>32881</v>
      </c>
      <c r="H17" s="20">
        <v>32637</v>
      </c>
      <c r="I17" s="20">
        <v>30323</v>
      </c>
      <c r="J17" s="20">
        <v>28620</v>
      </c>
      <c r="K17" s="20">
        <v>29381</v>
      </c>
      <c r="L17" s="867"/>
    </row>
    <row r="18" spans="1:12" ht="11.25" customHeight="1">
      <c r="A18" s="865"/>
      <c r="B18" s="866" t="s">
        <v>546</v>
      </c>
      <c r="C18" s="1995">
        <v>101052</v>
      </c>
      <c r="D18" s="1698">
        <v>105733</v>
      </c>
      <c r="E18" s="647">
        <v>102999</v>
      </c>
      <c r="F18" s="647">
        <v>102766</v>
      </c>
      <c r="G18" s="643">
        <v>101356</v>
      </c>
      <c r="H18" s="643">
        <v>97363</v>
      </c>
      <c r="I18" s="643">
        <v>98682</v>
      </c>
      <c r="J18" s="643">
        <v>92625</v>
      </c>
      <c r="K18" s="643">
        <v>90848</v>
      </c>
      <c r="L18" s="868"/>
    </row>
    <row r="19" spans="1:12" ht="11.25" customHeight="1">
      <c r="A19" s="2552" t="s">
        <v>329</v>
      </c>
      <c r="B19" s="2552"/>
      <c r="C19" s="2001">
        <f>SUM(C16:C18)</f>
        <v>225379</v>
      </c>
      <c r="D19" s="1699">
        <f>SUM(D16:D18)</f>
        <v>232915</v>
      </c>
      <c r="E19" s="1102">
        <f>SUM(E16:E18)</f>
        <v>224954</v>
      </c>
      <c r="F19" s="1102">
        <f t="shared" ref="F19:K19" si="2">SUM(F16:F18)</f>
        <v>225765</v>
      </c>
      <c r="G19" s="1102">
        <f t="shared" si="2"/>
        <v>221571</v>
      </c>
      <c r="H19" s="1102">
        <f t="shared" si="2"/>
        <v>201275</v>
      </c>
      <c r="I19" s="1102">
        <f t="shared" si="2"/>
        <v>198941</v>
      </c>
      <c r="J19" s="1102">
        <f t="shared" si="2"/>
        <v>186547</v>
      </c>
      <c r="K19" s="1102">
        <f t="shared" si="2"/>
        <v>183715</v>
      </c>
      <c r="L19" s="872"/>
    </row>
    <row r="20" spans="1:12" ht="3" customHeight="1">
      <c r="A20" s="168"/>
      <c r="B20" s="168"/>
      <c r="C20" s="616"/>
      <c r="D20" s="616"/>
      <c r="E20" s="616"/>
      <c r="F20" s="616"/>
      <c r="G20" s="616"/>
      <c r="H20" s="616"/>
      <c r="I20" s="616"/>
      <c r="J20" s="616"/>
      <c r="K20" s="616"/>
      <c r="L20" s="528"/>
    </row>
    <row r="21" spans="1:12" ht="18.75" customHeight="1">
      <c r="A21" s="877">
        <v>1</v>
      </c>
      <c r="B21" s="2554" t="s">
        <v>330</v>
      </c>
      <c r="C21" s="2554"/>
      <c r="D21" s="2554"/>
      <c r="E21" s="2554"/>
      <c r="F21" s="2554"/>
      <c r="G21" s="2554"/>
      <c r="H21" s="2554"/>
      <c r="I21" s="2554"/>
      <c r="J21" s="2554"/>
      <c r="K21" s="2554"/>
      <c r="L21" s="2554"/>
    </row>
    <row r="22" spans="1:12" ht="10.15" customHeight="1">
      <c r="A22" s="877">
        <v>2</v>
      </c>
      <c r="B22" s="2555" t="s">
        <v>331</v>
      </c>
      <c r="C22" s="2555"/>
      <c r="D22" s="2555"/>
      <c r="E22" s="2555"/>
      <c r="F22" s="2555"/>
      <c r="G22" s="2555"/>
      <c r="H22" s="2555"/>
      <c r="I22" s="2555"/>
      <c r="J22" s="2555"/>
      <c r="K22" s="2555"/>
      <c r="L22" s="2555"/>
    </row>
    <row r="23" spans="1:12" ht="20.45" customHeight="1">
      <c r="A23" s="877">
        <v>3</v>
      </c>
      <c r="B23" s="2554" t="s">
        <v>332</v>
      </c>
      <c r="C23" s="2554"/>
      <c r="D23" s="2554"/>
      <c r="E23" s="2554"/>
      <c r="F23" s="2554"/>
      <c r="G23" s="2554"/>
      <c r="H23" s="2554"/>
      <c r="I23" s="2554"/>
      <c r="J23" s="2554"/>
      <c r="K23" s="2554"/>
      <c r="L23" s="2554"/>
    </row>
  </sheetData>
  <mergeCells count="11">
    <mergeCell ref="B22:L22"/>
    <mergeCell ref="B23:L23"/>
    <mergeCell ref="A11:L11"/>
    <mergeCell ref="A19:B19"/>
    <mergeCell ref="A15:B15"/>
    <mergeCell ref="A13:B13"/>
    <mergeCell ref="A9:B9"/>
    <mergeCell ref="A1:L1"/>
    <mergeCell ref="A3:B3"/>
    <mergeCell ref="A5:B5"/>
    <mergeCell ref="B21:L21"/>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zoomScaleNormal="100" workbookViewId="0">
      <selection activeCell="A9" sqref="A9:H9"/>
    </sheetView>
  </sheetViews>
  <sheetFormatPr defaultColWidth="9.140625" defaultRowHeight="12.75"/>
  <cols>
    <col min="1" max="2" width="2.140625" style="890" customWidth="1"/>
    <col min="3" max="3" width="55.42578125" style="890" customWidth="1"/>
    <col min="4" max="4" width="9.28515625" style="891" customWidth="1"/>
    <col min="5" max="12" width="8.5703125" style="890" customWidth="1"/>
    <col min="13" max="13" width="1.28515625" style="890" customWidth="1"/>
    <col min="14" max="14" width="9.140625" style="892" customWidth="1"/>
    <col min="15" max="15" width="9.140625" style="890" customWidth="1"/>
    <col min="16" max="16" width="9.140625" style="893" customWidth="1"/>
    <col min="17" max="17" width="9.140625" style="890" customWidth="1"/>
    <col min="18" max="16384" width="9.140625" style="890"/>
  </cols>
  <sheetData>
    <row r="1" spans="1:13" ht="15.75" customHeight="1">
      <c r="A1" s="2372" t="s">
        <v>333</v>
      </c>
      <c r="B1" s="2372"/>
      <c r="C1" s="2372"/>
      <c r="D1" s="2372"/>
      <c r="E1" s="2372"/>
      <c r="F1" s="2372"/>
      <c r="G1" s="2372"/>
      <c r="H1" s="2372"/>
      <c r="I1" s="2372"/>
      <c r="J1" s="2372"/>
      <c r="K1" s="2372"/>
      <c r="L1" s="2372"/>
      <c r="M1" s="2372"/>
    </row>
    <row r="2" spans="1:13" ht="10.5" customHeight="1">
      <c r="A2" s="859"/>
      <c r="B2" s="884"/>
      <c r="C2" s="884"/>
      <c r="D2" s="884"/>
      <c r="E2" s="871"/>
      <c r="F2" s="871"/>
      <c r="G2" s="871"/>
      <c r="H2" s="871"/>
      <c r="I2" s="871"/>
      <c r="J2" s="871"/>
      <c r="K2" s="871"/>
      <c r="L2" s="871"/>
      <c r="M2" s="528"/>
    </row>
    <row r="3" spans="1:13" ht="10.5" customHeight="1">
      <c r="A3" s="2441" t="s">
        <v>505</v>
      </c>
      <c r="B3" s="2441"/>
      <c r="C3" s="2441"/>
      <c r="D3" s="4" t="s">
        <v>835</v>
      </c>
      <c r="E3" s="5" t="s">
        <v>799</v>
      </c>
      <c r="F3" s="5" t="s">
        <v>706</v>
      </c>
      <c r="G3" s="5" t="s">
        <v>236</v>
      </c>
      <c r="H3" s="5" t="s">
        <v>506</v>
      </c>
      <c r="I3" s="5" t="s">
        <v>507</v>
      </c>
      <c r="J3" s="5" t="s">
        <v>508</v>
      </c>
      <c r="K3" s="5" t="s">
        <v>509</v>
      </c>
      <c r="L3" s="5" t="s">
        <v>510</v>
      </c>
      <c r="M3" s="6"/>
    </row>
    <row r="4" spans="1:13" ht="10.5" customHeight="1">
      <c r="A4" s="860"/>
      <c r="B4" s="860"/>
      <c r="C4" s="860"/>
      <c r="D4" s="618"/>
      <c r="E4" s="618"/>
      <c r="F4" s="618"/>
      <c r="G4" s="618"/>
      <c r="H4" s="618"/>
      <c r="I4" s="618"/>
      <c r="J4" s="618"/>
      <c r="K4" s="618"/>
      <c r="L4" s="618"/>
      <c r="M4" s="618"/>
    </row>
    <row r="5" spans="1:13" ht="10.5" customHeight="1">
      <c r="A5" s="2553" t="s">
        <v>334</v>
      </c>
      <c r="B5" s="2553"/>
      <c r="C5" s="2553"/>
      <c r="D5" s="2187"/>
      <c r="E5" s="638"/>
      <c r="F5" s="638"/>
      <c r="G5" s="638"/>
      <c r="H5" s="638"/>
      <c r="I5" s="638"/>
      <c r="J5" s="638"/>
      <c r="K5" s="638"/>
      <c r="L5" s="638"/>
      <c r="M5" s="639"/>
    </row>
    <row r="6" spans="1:13" ht="10.5" customHeight="1">
      <c r="A6" s="689"/>
      <c r="B6" s="2556" t="s">
        <v>5</v>
      </c>
      <c r="C6" s="2556"/>
      <c r="D6" s="1998">
        <v>326572</v>
      </c>
      <c r="E6" s="1420">
        <v>323434</v>
      </c>
      <c r="F6" s="649">
        <v>321707</v>
      </c>
      <c r="G6" s="649">
        <v>317854</v>
      </c>
      <c r="H6" s="644">
        <v>315885</v>
      </c>
      <c r="I6" s="644">
        <v>310104</v>
      </c>
      <c r="J6" s="644">
        <v>300864</v>
      </c>
      <c r="K6" s="644">
        <v>293808</v>
      </c>
      <c r="L6" s="644">
        <v>289024</v>
      </c>
      <c r="M6" s="885"/>
    </row>
    <row r="7" spans="1:13" ht="10.5" customHeight="1">
      <c r="A7" s="886"/>
      <c r="B7" s="2556" t="s">
        <v>114</v>
      </c>
      <c r="C7" s="2556"/>
      <c r="D7" s="2186">
        <v>40206</v>
      </c>
      <c r="E7" s="1526">
        <v>39273</v>
      </c>
      <c r="F7" s="1019">
        <v>37953</v>
      </c>
      <c r="G7" s="1019">
        <v>35268</v>
      </c>
      <c r="H7" s="20">
        <v>35446</v>
      </c>
      <c r="I7" s="20">
        <v>35862</v>
      </c>
      <c r="J7" s="20">
        <v>16903</v>
      </c>
      <c r="K7" s="20">
        <v>15419</v>
      </c>
      <c r="L7" s="20">
        <v>16430</v>
      </c>
      <c r="M7" s="645"/>
    </row>
    <row r="8" spans="1:13" ht="10.5" customHeight="1">
      <c r="A8" s="886"/>
      <c r="B8" s="2556" t="s">
        <v>112</v>
      </c>
      <c r="C8" s="2556"/>
      <c r="D8" s="1998">
        <v>14883</v>
      </c>
      <c r="E8" s="1420">
        <v>14603</v>
      </c>
      <c r="F8" s="649">
        <v>14556</v>
      </c>
      <c r="G8" s="649">
        <v>13557</v>
      </c>
      <c r="H8" s="644">
        <v>14227</v>
      </c>
      <c r="I8" s="644">
        <v>13027</v>
      </c>
      <c r="J8" s="644">
        <v>12985</v>
      </c>
      <c r="K8" s="644">
        <v>12867</v>
      </c>
      <c r="L8" s="644">
        <v>14327</v>
      </c>
      <c r="M8" s="645"/>
    </row>
    <row r="9" spans="1:13" ht="11.25" customHeight="1">
      <c r="A9" s="2440" t="s">
        <v>115</v>
      </c>
      <c r="B9" s="2440"/>
      <c r="C9" s="2440"/>
      <c r="D9" s="2001">
        <f>SUM(D6:D8)</f>
        <v>381661</v>
      </c>
      <c r="E9" s="1699">
        <f>SUM(E6:E8)</f>
        <v>377310</v>
      </c>
      <c r="F9" s="1102">
        <f>SUM(F6:F8)</f>
        <v>374216</v>
      </c>
      <c r="G9" s="1102">
        <f t="shared" ref="G9:L9" si="0">SUM(G6:G8)</f>
        <v>366679</v>
      </c>
      <c r="H9" s="1102">
        <f t="shared" si="0"/>
        <v>365558</v>
      </c>
      <c r="I9" s="1102">
        <f t="shared" si="0"/>
        <v>358993</v>
      </c>
      <c r="J9" s="1102">
        <f t="shared" si="0"/>
        <v>330752</v>
      </c>
      <c r="K9" s="1102">
        <f t="shared" si="0"/>
        <v>322094</v>
      </c>
      <c r="L9" s="1102">
        <f t="shared" si="0"/>
        <v>319781</v>
      </c>
      <c r="M9" s="869"/>
    </row>
    <row r="10" spans="1:13" ht="5.25" customHeight="1">
      <c r="A10" s="862"/>
      <c r="B10" s="862"/>
      <c r="C10" s="887"/>
      <c r="D10" s="1998"/>
      <c r="E10" s="1420"/>
      <c r="F10" s="649"/>
      <c r="G10" s="649"/>
      <c r="H10" s="644"/>
      <c r="I10" s="644"/>
      <c r="J10" s="644"/>
      <c r="K10" s="644"/>
      <c r="L10" s="644"/>
      <c r="M10" s="885"/>
    </row>
    <row r="11" spans="1:13" ht="10.5" customHeight="1">
      <c r="A11" s="689"/>
      <c r="B11" s="2556" t="s">
        <v>392</v>
      </c>
      <c r="C11" s="2556"/>
      <c r="D11" s="1995">
        <v>207535</v>
      </c>
      <c r="E11" s="1698">
        <v>208235</v>
      </c>
      <c r="F11" s="647">
        <v>208219</v>
      </c>
      <c r="G11" s="647">
        <v>207786</v>
      </c>
      <c r="H11" s="643">
        <v>207068</v>
      </c>
      <c r="I11" s="643">
        <v>203182</v>
      </c>
      <c r="J11" s="643">
        <v>196354</v>
      </c>
      <c r="K11" s="643">
        <v>191670</v>
      </c>
      <c r="L11" s="643">
        <v>187077</v>
      </c>
      <c r="M11" s="885"/>
    </row>
    <row r="12" spans="1:13" ht="10.5" customHeight="1">
      <c r="A12" s="886"/>
      <c r="B12" s="2556" t="s">
        <v>164</v>
      </c>
      <c r="C12" s="2556"/>
      <c r="D12" s="1998">
        <v>42577</v>
      </c>
      <c r="E12" s="1420">
        <v>42022</v>
      </c>
      <c r="F12" s="649">
        <v>41557</v>
      </c>
      <c r="G12" s="649">
        <v>40666</v>
      </c>
      <c r="H12" s="644">
        <v>40442</v>
      </c>
      <c r="I12" s="644">
        <v>39953</v>
      </c>
      <c r="J12" s="644">
        <v>38648</v>
      </c>
      <c r="K12" s="644">
        <v>37710</v>
      </c>
      <c r="L12" s="644">
        <v>37544</v>
      </c>
      <c r="M12" s="645"/>
    </row>
    <row r="13" spans="1:13" ht="10.5" customHeight="1">
      <c r="A13" s="886"/>
      <c r="B13" s="2556" t="s">
        <v>64</v>
      </c>
      <c r="C13" s="2556"/>
      <c r="D13" s="1999">
        <v>12255</v>
      </c>
      <c r="E13" s="1527">
        <v>12142</v>
      </c>
      <c r="F13" s="918">
        <v>12193</v>
      </c>
      <c r="G13" s="918">
        <v>11872</v>
      </c>
      <c r="H13" s="21">
        <v>11992</v>
      </c>
      <c r="I13" s="21">
        <v>12057</v>
      </c>
      <c r="J13" s="21">
        <v>11836</v>
      </c>
      <c r="K13" s="21">
        <v>11782</v>
      </c>
      <c r="L13" s="21">
        <v>11946</v>
      </c>
      <c r="M13" s="645"/>
    </row>
    <row r="14" spans="1:13" ht="11.25" customHeight="1">
      <c r="A14" s="2440" t="s">
        <v>336</v>
      </c>
      <c r="B14" s="2440"/>
      <c r="C14" s="2440"/>
      <c r="D14" s="2001">
        <f>SUM(D11:D13)</f>
        <v>262367</v>
      </c>
      <c r="E14" s="1699">
        <f>SUM(E11:E13)</f>
        <v>262399</v>
      </c>
      <c r="F14" s="1102">
        <f>SUM(F11:F13)</f>
        <v>261969</v>
      </c>
      <c r="G14" s="1102">
        <f t="shared" ref="G14:L14" si="1">SUM(G11:G13)</f>
        <v>260324</v>
      </c>
      <c r="H14" s="1102">
        <f t="shared" si="1"/>
        <v>259502</v>
      </c>
      <c r="I14" s="1102">
        <f t="shared" si="1"/>
        <v>255192</v>
      </c>
      <c r="J14" s="1102">
        <f t="shared" si="1"/>
        <v>246838</v>
      </c>
      <c r="K14" s="1102">
        <f t="shared" si="1"/>
        <v>241162</v>
      </c>
      <c r="L14" s="1102">
        <f t="shared" si="1"/>
        <v>236567</v>
      </c>
      <c r="M14" s="653"/>
    </row>
    <row r="15" spans="1:13" ht="10.5" customHeight="1">
      <c r="A15" s="2557"/>
      <c r="B15" s="2557"/>
      <c r="C15" s="2557"/>
      <c r="D15" s="1998"/>
      <c r="E15" s="1420"/>
      <c r="F15" s="649"/>
      <c r="G15" s="649"/>
      <c r="H15" s="644"/>
      <c r="I15" s="644"/>
      <c r="J15" s="644"/>
      <c r="K15" s="644"/>
      <c r="L15" s="644"/>
      <c r="M15" s="645"/>
    </row>
    <row r="16" spans="1:13" ht="10.5" customHeight="1">
      <c r="A16" s="640"/>
      <c r="B16" s="2556" t="s">
        <v>168</v>
      </c>
      <c r="C16" s="2556"/>
      <c r="D16" s="1998">
        <v>6731</v>
      </c>
      <c r="E16" s="1420">
        <v>6817</v>
      </c>
      <c r="F16" s="649">
        <v>6799</v>
      </c>
      <c r="G16" s="649">
        <v>6831</v>
      </c>
      <c r="H16" s="644">
        <v>6794</v>
      </c>
      <c r="I16" s="644">
        <v>6864</v>
      </c>
      <c r="J16" s="644">
        <v>6956</v>
      </c>
      <c r="K16" s="644">
        <v>6873</v>
      </c>
      <c r="L16" s="644">
        <v>7069</v>
      </c>
      <c r="M16" s="885"/>
    </row>
    <row r="17" spans="1:13" ht="10.5" customHeight="1">
      <c r="A17" s="886"/>
      <c r="B17" s="2556" t="s">
        <v>29</v>
      </c>
      <c r="C17" s="2556"/>
      <c r="D17" s="2186">
        <v>14457</v>
      </c>
      <c r="E17" s="1526">
        <v>12649</v>
      </c>
      <c r="F17" s="1019">
        <v>12607</v>
      </c>
      <c r="G17" s="1019">
        <v>11543</v>
      </c>
      <c r="H17" s="20">
        <v>9492</v>
      </c>
      <c r="I17" s="20">
        <v>10384</v>
      </c>
      <c r="J17" s="20">
        <v>7507</v>
      </c>
      <c r="K17" s="20">
        <v>7777</v>
      </c>
      <c r="L17" s="20">
        <v>8654</v>
      </c>
      <c r="M17" s="645"/>
    </row>
    <row r="18" spans="1:13" ht="10.5" customHeight="1">
      <c r="A18" s="886"/>
      <c r="B18" s="2556" t="s">
        <v>167</v>
      </c>
      <c r="C18" s="2556"/>
      <c r="D18" s="2186">
        <v>7571</v>
      </c>
      <c r="E18" s="1526">
        <v>7219</v>
      </c>
      <c r="F18" s="1019">
        <v>7217</v>
      </c>
      <c r="G18" s="1019">
        <v>6807</v>
      </c>
      <c r="H18" s="20">
        <v>6743</v>
      </c>
      <c r="I18" s="20">
        <v>6149</v>
      </c>
      <c r="J18" s="20">
        <v>5066</v>
      </c>
      <c r="K18" s="20">
        <v>4849</v>
      </c>
      <c r="L18" s="20">
        <v>4895</v>
      </c>
      <c r="M18" s="645"/>
    </row>
    <row r="19" spans="1:13" ht="10.5" customHeight="1">
      <c r="A19" s="886"/>
      <c r="B19" s="2556" t="s">
        <v>202</v>
      </c>
      <c r="C19" s="2556"/>
      <c r="D19" s="2186">
        <v>12533</v>
      </c>
      <c r="E19" s="1526">
        <v>12215</v>
      </c>
      <c r="F19" s="1019">
        <v>12179</v>
      </c>
      <c r="G19" s="1019">
        <v>11303</v>
      </c>
      <c r="H19" s="20">
        <v>11540</v>
      </c>
      <c r="I19" s="20">
        <v>11107</v>
      </c>
      <c r="J19" s="20">
        <v>8387</v>
      </c>
      <c r="K19" s="20">
        <v>7658</v>
      </c>
      <c r="L19" s="20">
        <v>7793</v>
      </c>
      <c r="M19" s="645"/>
    </row>
    <row r="20" spans="1:13" ht="10.5" customHeight="1">
      <c r="A20" s="886"/>
      <c r="B20" s="2556" t="s">
        <v>155</v>
      </c>
      <c r="C20" s="2556"/>
      <c r="D20" s="2186">
        <v>4586</v>
      </c>
      <c r="E20" s="1526">
        <v>4357</v>
      </c>
      <c r="F20" s="1019">
        <v>4309</v>
      </c>
      <c r="G20" s="1019">
        <v>3808</v>
      </c>
      <c r="H20" s="20">
        <v>3903</v>
      </c>
      <c r="I20" s="20">
        <v>3766</v>
      </c>
      <c r="J20" s="20">
        <v>2101</v>
      </c>
      <c r="K20" s="20">
        <v>1858</v>
      </c>
      <c r="L20" s="20">
        <v>2025</v>
      </c>
      <c r="M20" s="645"/>
    </row>
    <row r="21" spans="1:13" ht="10.5" customHeight="1">
      <c r="A21" s="886"/>
      <c r="B21" s="2556" t="s">
        <v>200</v>
      </c>
      <c r="C21" s="2556"/>
      <c r="D21" s="2186">
        <v>4081</v>
      </c>
      <c r="E21" s="1526">
        <v>4351</v>
      </c>
      <c r="F21" s="1019">
        <v>4077</v>
      </c>
      <c r="G21" s="1019">
        <v>3722</v>
      </c>
      <c r="H21" s="20">
        <v>3832</v>
      </c>
      <c r="I21" s="20">
        <v>3673</v>
      </c>
      <c r="J21" s="20">
        <v>3047</v>
      </c>
      <c r="K21" s="20">
        <v>2772</v>
      </c>
      <c r="L21" s="20">
        <v>2805</v>
      </c>
      <c r="M21" s="645"/>
    </row>
    <row r="22" spans="1:13" ht="10.5" customHeight="1">
      <c r="A22" s="886"/>
      <c r="B22" s="2556" t="s">
        <v>198</v>
      </c>
      <c r="C22" s="2556"/>
      <c r="D22" s="2186">
        <v>32492</v>
      </c>
      <c r="E22" s="1526">
        <v>30739</v>
      </c>
      <c r="F22" s="1019">
        <v>29637</v>
      </c>
      <c r="G22" s="1019">
        <v>28206</v>
      </c>
      <c r="H22" s="20">
        <v>28379</v>
      </c>
      <c r="I22" s="20">
        <v>28188</v>
      </c>
      <c r="J22" s="20">
        <v>23106</v>
      </c>
      <c r="K22" s="20">
        <v>21614</v>
      </c>
      <c r="L22" s="20">
        <v>21629</v>
      </c>
      <c r="M22" s="645"/>
    </row>
    <row r="23" spans="1:13" ht="10.5" customHeight="1">
      <c r="A23" s="886"/>
      <c r="B23" s="2556" t="s">
        <v>338</v>
      </c>
      <c r="C23" s="2556"/>
      <c r="D23" s="2186">
        <v>6115</v>
      </c>
      <c r="E23" s="1526">
        <v>6144</v>
      </c>
      <c r="F23" s="1019">
        <v>6004</v>
      </c>
      <c r="G23" s="1019">
        <v>5841</v>
      </c>
      <c r="H23" s="20">
        <v>5687</v>
      </c>
      <c r="I23" s="20">
        <v>5567</v>
      </c>
      <c r="J23" s="20">
        <v>5456</v>
      </c>
      <c r="K23" s="20">
        <v>5537</v>
      </c>
      <c r="L23" s="20">
        <v>5432</v>
      </c>
      <c r="M23" s="645"/>
    </row>
    <row r="24" spans="1:13" ht="10.5" customHeight="1">
      <c r="A24" s="886"/>
      <c r="B24" s="2556" t="s">
        <v>191</v>
      </c>
      <c r="C24" s="2556"/>
      <c r="D24" s="2186">
        <v>7879</v>
      </c>
      <c r="E24" s="1526">
        <v>7549</v>
      </c>
      <c r="F24" s="1019">
        <v>7444</v>
      </c>
      <c r="G24" s="1019">
        <v>6958</v>
      </c>
      <c r="H24" s="20">
        <v>7515</v>
      </c>
      <c r="I24" s="20">
        <v>7147</v>
      </c>
      <c r="J24" s="20">
        <v>6057</v>
      </c>
      <c r="K24" s="20">
        <v>5912</v>
      </c>
      <c r="L24" s="20">
        <v>6751</v>
      </c>
      <c r="M24" s="645"/>
    </row>
    <row r="25" spans="1:13" ht="10.5" customHeight="1">
      <c r="A25" s="886"/>
      <c r="B25" s="2556" t="s">
        <v>170</v>
      </c>
      <c r="C25" s="2556"/>
      <c r="D25" s="2186">
        <v>1594</v>
      </c>
      <c r="E25" s="1526">
        <v>1405</v>
      </c>
      <c r="F25" s="1019">
        <v>1600</v>
      </c>
      <c r="G25" s="1019">
        <v>1306</v>
      </c>
      <c r="H25" s="20">
        <v>1539</v>
      </c>
      <c r="I25" s="20">
        <v>1517</v>
      </c>
      <c r="J25" s="20">
        <v>1419</v>
      </c>
      <c r="K25" s="20">
        <v>1540</v>
      </c>
      <c r="L25" s="20">
        <v>1892</v>
      </c>
      <c r="M25" s="645"/>
    </row>
    <row r="26" spans="1:13" ht="10.5" customHeight="1">
      <c r="A26" s="886"/>
      <c r="B26" s="2556" t="s">
        <v>169</v>
      </c>
      <c r="C26" s="2556"/>
      <c r="D26" s="2186">
        <v>661</v>
      </c>
      <c r="E26" s="1526">
        <v>650</v>
      </c>
      <c r="F26" s="1019">
        <v>710</v>
      </c>
      <c r="G26" s="1019">
        <v>675</v>
      </c>
      <c r="H26" s="20">
        <v>673</v>
      </c>
      <c r="I26" s="20">
        <v>667</v>
      </c>
      <c r="J26" s="20">
        <v>502</v>
      </c>
      <c r="K26" s="20">
        <v>449</v>
      </c>
      <c r="L26" s="20">
        <v>469</v>
      </c>
      <c r="M26" s="645"/>
    </row>
    <row r="27" spans="1:13" ht="10.5" customHeight="1">
      <c r="A27" s="886"/>
      <c r="B27" s="2556" t="s">
        <v>196</v>
      </c>
      <c r="C27" s="2556"/>
      <c r="D27" s="2186">
        <v>1657</v>
      </c>
      <c r="E27" s="1526">
        <v>1594</v>
      </c>
      <c r="F27" s="1019">
        <v>1344</v>
      </c>
      <c r="G27" s="1019">
        <v>1387</v>
      </c>
      <c r="H27" s="20">
        <v>1442</v>
      </c>
      <c r="I27" s="20">
        <v>1218</v>
      </c>
      <c r="J27" s="20">
        <v>509</v>
      </c>
      <c r="K27" s="20">
        <v>466</v>
      </c>
      <c r="L27" s="20">
        <v>432</v>
      </c>
      <c r="M27" s="645"/>
    </row>
    <row r="28" spans="1:13" ht="10.5" customHeight="1">
      <c r="A28" s="886"/>
      <c r="B28" s="2556" t="s">
        <v>195</v>
      </c>
      <c r="C28" s="2556"/>
      <c r="D28" s="2186">
        <v>1370</v>
      </c>
      <c r="E28" s="1526">
        <v>1353</v>
      </c>
      <c r="F28" s="1019">
        <v>1282</v>
      </c>
      <c r="G28" s="1019">
        <v>1210</v>
      </c>
      <c r="H28" s="20">
        <v>1338</v>
      </c>
      <c r="I28" s="20">
        <v>930</v>
      </c>
      <c r="J28" s="20">
        <v>706</v>
      </c>
      <c r="K28" s="20">
        <v>731</v>
      </c>
      <c r="L28" s="20">
        <v>833</v>
      </c>
      <c r="M28" s="645"/>
    </row>
    <row r="29" spans="1:13" ht="10.5" customHeight="1">
      <c r="A29" s="886"/>
      <c r="B29" s="2556" t="s">
        <v>194</v>
      </c>
      <c r="C29" s="2556"/>
      <c r="D29" s="2186">
        <v>714</v>
      </c>
      <c r="E29" s="1526">
        <v>663</v>
      </c>
      <c r="F29" s="1019">
        <v>451</v>
      </c>
      <c r="G29" s="1019">
        <v>521</v>
      </c>
      <c r="H29" s="20">
        <v>497</v>
      </c>
      <c r="I29" s="20">
        <v>542</v>
      </c>
      <c r="J29" s="20">
        <v>503</v>
      </c>
      <c r="K29" s="20">
        <v>520</v>
      </c>
      <c r="L29" s="20">
        <v>420</v>
      </c>
      <c r="M29" s="645"/>
    </row>
    <row r="30" spans="1:13" ht="10.5" customHeight="1">
      <c r="A30" s="886"/>
      <c r="B30" s="2556" t="s">
        <v>193</v>
      </c>
      <c r="C30" s="2556"/>
      <c r="D30" s="2186">
        <v>4415</v>
      </c>
      <c r="E30" s="1526">
        <v>4428</v>
      </c>
      <c r="F30" s="1019">
        <v>4315</v>
      </c>
      <c r="G30" s="1019">
        <v>4190</v>
      </c>
      <c r="H30" s="20">
        <v>4267</v>
      </c>
      <c r="I30" s="20">
        <v>4100</v>
      </c>
      <c r="J30" s="20">
        <v>3477</v>
      </c>
      <c r="K30" s="20">
        <v>3186</v>
      </c>
      <c r="L30" s="20">
        <v>3244</v>
      </c>
      <c r="M30" s="645"/>
    </row>
    <row r="31" spans="1:13" ht="10.5" customHeight="1">
      <c r="A31" s="886"/>
      <c r="B31" s="2556" t="s">
        <v>192</v>
      </c>
      <c r="C31" s="2556"/>
      <c r="D31" s="2186">
        <v>4164</v>
      </c>
      <c r="E31" s="1526">
        <v>4720</v>
      </c>
      <c r="F31" s="1019">
        <v>4228</v>
      </c>
      <c r="G31" s="1019">
        <v>4039</v>
      </c>
      <c r="H31" s="20">
        <v>4151</v>
      </c>
      <c r="I31" s="20">
        <v>4093</v>
      </c>
      <c r="J31" s="20">
        <v>4022</v>
      </c>
      <c r="K31" s="20">
        <v>3830</v>
      </c>
      <c r="L31" s="20">
        <v>3432</v>
      </c>
      <c r="M31" s="645"/>
    </row>
    <row r="32" spans="1:13" ht="10.5" customHeight="1">
      <c r="A32" s="886"/>
      <c r="B32" s="2556" t="s">
        <v>31</v>
      </c>
      <c r="C32" s="2556"/>
      <c r="D32" s="2186">
        <v>5926</v>
      </c>
      <c r="E32" s="1526">
        <v>5845</v>
      </c>
      <c r="F32" s="1019">
        <v>5826</v>
      </c>
      <c r="G32" s="1019">
        <v>5824</v>
      </c>
      <c r="H32" s="20">
        <v>6065</v>
      </c>
      <c r="I32" s="20">
        <v>5949</v>
      </c>
      <c r="J32" s="20">
        <v>2822</v>
      </c>
      <c r="K32" s="20">
        <v>2918</v>
      </c>
      <c r="L32" s="20">
        <v>2858</v>
      </c>
      <c r="M32" s="645"/>
    </row>
    <row r="33" spans="1:13" ht="10.5" customHeight="1">
      <c r="A33" s="886"/>
      <c r="B33" s="2556" t="s">
        <v>341</v>
      </c>
      <c r="C33" s="2556"/>
      <c r="D33" s="2186">
        <v>2644</v>
      </c>
      <c r="E33" s="1526">
        <v>2502</v>
      </c>
      <c r="F33" s="1019">
        <v>2537</v>
      </c>
      <c r="G33" s="1019">
        <v>2491</v>
      </c>
      <c r="H33" s="20">
        <v>2538</v>
      </c>
      <c r="I33" s="20">
        <v>2223</v>
      </c>
      <c r="J33" s="20">
        <v>2403</v>
      </c>
      <c r="K33" s="20">
        <v>2539</v>
      </c>
      <c r="L33" s="20">
        <v>2602</v>
      </c>
      <c r="M33" s="645"/>
    </row>
    <row r="34" spans="1:13" ht="10.5" customHeight="1">
      <c r="A34" s="886"/>
      <c r="B34" s="2556" t="s">
        <v>527</v>
      </c>
      <c r="C34" s="2556"/>
      <c r="D34" s="2186">
        <v>0</v>
      </c>
      <c r="E34" s="1526">
        <v>0</v>
      </c>
      <c r="F34" s="1019">
        <v>0</v>
      </c>
      <c r="G34" s="1019">
        <v>0</v>
      </c>
      <c r="H34" s="20">
        <v>12</v>
      </c>
      <c r="I34" s="20">
        <v>32</v>
      </c>
      <c r="J34" s="20">
        <v>179</v>
      </c>
      <c r="K34" s="20">
        <v>212</v>
      </c>
      <c r="L34" s="20">
        <v>317</v>
      </c>
      <c r="M34" s="645"/>
    </row>
    <row r="35" spans="1:13" ht="10.5" customHeight="1">
      <c r="A35" s="887"/>
      <c r="B35" s="2557" t="s">
        <v>786</v>
      </c>
      <c r="C35" s="2557"/>
      <c r="D35" s="1998"/>
      <c r="E35" s="1420"/>
      <c r="F35" s="649"/>
      <c r="G35" s="649"/>
      <c r="H35" s="644"/>
      <c r="I35" s="644"/>
      <c r="J35" s="644"/>
      <c r="K35" s="644"/>
      <c r="L35" s="644"/>
      <c r="M35" s="645"/>
    </row>
    <row r="36" spans="1:13" ht="23.25" customHeight="1">
      <c r="A36" s="640"/>
      <c r="B36" s="873"/>
      <c r="C36" s="1256" t="s">
        <v>798</v>
      </c>
      <c r="D36" s="1998">
        <v>-296</v>
      </c>
      <c r="E36" s="1420">
        <v>-289</v>
      </c>
      <c r="F36" s="649">
        <v>-319</v>
      </c>
      <c r="G36" s="649">
        <v>-307</v>
      </c>
      <c r="H36" s="644">
        <v>-351</v>
      </c>
      <c r="I36" s="644">
        <v>-315</v>
      </c>
      <c r="J36" s="644">
        <v>-311</v>
      </c>
      <c r="K36" s="644">
        <v>-309</v>
      </c>
      <c r="L36" s="644">
        <v>-338</v>
      </c>
      <c r="M36" s="645"/>
    </row>
    <row r="37" spans="1:13" ht="22.5" customHeight="1">
      <c r="A37" s="2558" t="s">
        <v>636</v>
      </c>
      <c r="B37" s="2440"/>
      <c r="C37" s="2440"/>
      <c r="D37" s="2001">
        <f>SUM(D16:D36)</f>
        <v>119294</v>
      </c>
      <c r="E37" s="1699">
        <f>SUM(E16:E36)</f>
        <v>114911</v>
      </c>
      <c r="F37" s="1102">
        <f>SUM(F16:F36)</f>
        <v>112247</v>
      </c>
      <c r="G37" s="1102">
        <f t="shared" ref="G37:L37" si="2">SUM(G16:G36)</f>
        <v>106355</v>
      </c>
      <c r="H37" s="1102">
        <f t="shared" si="2"/>
        <v>106056</v>
      </c>
      <c r="I37" s="1102">
        <f t="shared" si="2"/>
        <v>103801</v>
      </c>
      <c r="J37" s="1102">
        <f t="shared" si="2"/>
        <v>83914</v>
      </c>
      <c r="K37" s="1102">
        <f t="shared" si="2"/>
        <v>80932</v>
      </c>
      <c r="L37" s="1102">
        <f t="shared" si="2"/>
        <v>83214</v>
      </c>
      <c r="M37" s="653"/>
    </row>
    <row r="38" spans="1:13" ht="11.25" customHeight="1">
      <c r="A38" s="2440" t="s">
        <v>115</v>
      </c>
      <c r="B38" s="2440"/>
      <c r="C38" s="2440"/>
      <c r="D38" s="2127">
        <f>D37+D14</f>
        <v>381661</v>
      </c>
      <c r="E38" s="1522">
        <f>E37+E14</f>
        <v>377310</v>
      </c>
      <c r="F38" s="1094">
        <f>F37+F14</f>
        <v>374216</v>
      </c>
      <c r="G38" s="1094">
        <f t="shared" ref="G38:L38" si="3">G37+G14</f>
        <v>366679</v>
      </c>
      <c r="H38" s="1094">
        <f t="shared" si="3"/>
        <v>365558</v>
      </c>
      <c r="I38" s="1094">
        <f t="shared" si="3"/>
        <v>358993</v>
      </c>
      <c r="J38" s="1094">
        <f t="shared" si="3"/>
        <v>330752</v>
      </c>
      <c r="K38" s="1094">
        <f t="shared" si="3"/>
        <v>322094</v>
      </c>
      <c r="L38" s="1094">
        <f t="shared" si="3"/>
        <v>319781</v>
      </c>
      <c r="M38" s="888"/>
    </row>
    <row r="39" spans="1:13" s="889" customFormat="1" ht="5.25" customHeight="1">
      <c r="A39" s="608"/>
      <c r="B39" s="2460"/>
      <c r="C39" s="2460"/>
      <c r="D39" s="2460"/>
      <c r="E39" s="2460"/>
      <c r="F39" s="2460"/>
      <c r="G39" s="2460"/>
      <c r="H39" s="2460"/>
      <c r="I39" s="2460"/>
      <c r="J39" s="2460"/>
      <c r="K39" s="2460"/>
      <c r="L39" s="2460"/>
      <c r="M39" s="2460"/>
    </row>
    <row r="40" spans="1:13" s="889" customFormat="1" ht="10.5" customHeight="1">
      <c r="A40" s="608">
        <v>1</v>
      </c>
      <c r="B40" s="2465" t="s">
        <v>343</v>
      </c>
      <c r="C40" s="2465"/>
      <c r="D40" s="2465"/>
      <c r="E40" s="2465"/>
      <c r="F40" s="2465"/>
      <c r="G40" s="2465"/>
      <c r="H40" s="2465"/>
      <c r="I40" s="2465"/>
      <c r="J40" s="2465"/>
      <c r="K40" s="2465"/>
      <c r="L40" s="2465"/>
      <c r="M40" s="2465"/>
    </row>
  </sheetData>
  <mergeCells count="36">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B31:C31"/>
    <mergeCell ref="B32:C32"/>
    <mergeCell ref="A15:C15"/>
    <mergeCell ref="B35:C35"/>
    <mergeCell ref="B34:C34"/>
    <mergeCell ref="B40:M40"/>
    <mergeCell ref="B21:C21"/>
    <mergeCell ref="B22:C22"/>
    <mergeCell ref="B23:C23"/>
    <mergeCell ref="B24:C24"/>
    <mergeCell ref="B25:C25"/>
    <mergeCell ref="B26:C26"/>
    <mergeCell ref="B39:M39"/>
    <mergeCell ref="B27:C27"/>
    <mergeCell ref="A38:C38"/>
    <mergeCell ref="B30:C30"/>
    <mergeCell ref="A3:C3"/>
    <mergeCell ref="B17:C17"/>
    <mergeCell ref="B18:C18"/>
    <mergeCell ref="B19:C19"/>
    <mergeCell ref="B20:C20"/>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3"/>
  <sheetViews>
    <sheetView zoomScaleNormal="100" workbookViewId="0">
      <selection activeCell="E35" sqref="E35"/>
    </sheetView>
  </sheetViews>
  <sheetFormatPr defaultColWidth="9.140625" defaultRowHeight="12.75"/>
  <cols>
    <col min="1" max="2" width="2.140625" style="890" customWidth="1"/>
    <col min="3" max="3" width="60.5703125" style="890" customWidth="1"/>
    <col min="4" max="4" width="4.28515625" style="890" customWidth="1"/>
    <col min="5" max="5" width="9.28515625" style="1697" customWidth="1"/>
    <col min="6" max="13" width="8.5703125" style="890" customWidth="1"/>
    <col min="14" max="14" width="1.28515625" style="890" customWidth="1"/>
    <col min="15" max="16384" width="9.140625" style="890"/>
  </cols>
  <sheetData>
    <row r="1" spans="1:14" ht="15.75" customHeight="1">
      <c r="A1" s="2560" t="s">
        <v>836</v>
      </c>
      <c r="B1" s="2560"/>
      <c r="C1" s="2560"/>
      <c r="D1" s="2560"/>
      <c r="E1" s="2560"/>
      <c r="F1" s="2560"/>
      <c r="G1" s="2560"/>
      <c r="H1" s="2560"/>
      <c r="I1" s="2560"/>
      <c r="J1" s="2560"/>
      <c r="K1" s="2560"/>
      <c r="L1" s="2560"/>
      <c r="M1" s="2560"/>
      <c r="N1" s="2560"/>
    </row>
    <row r="2" spans="1:14" s="1670" customFormat="1" ht="10.5" customHeight="1">
      <c r="A2" s="2561"/>
      <c r="B2" s="2561"/>
      <c r="C2" s="2561"/>
      <c r="D2" s="2561"/>
      <c r="E2" s="2561"/>
      <c r="F2" s="2561"/>
      <c r="G2" s="2561"/>
      <c r="H2" s="2561"/>
      <c r="I2" s="2561"/>
      <c r="J2" s="2561"/>
      <c r="K2" s="2561"/>
      <c r="L2" s="2561"/>
      <c r="M2" s="2561"/>
      <c r="N2" s="2561"/>
    </row>
    <row r="3" spans="1:14" ht="10.5" customHeight="1">
      <c r="A3" s="2561" t="s">
        <v>837</v>
      </c>
      <c r="B3" s="2561"/>
      <c r="C3" s="2561"/>
      <c r="D3" s="1671"/>
      <c r="E3" s="1672" t="s">
        <v>835</v>
      </c>
      <c r="F3" s="1673"/>
      <c r="G3" s="1673"/>
      <c r="H3" s="1673"/>
      <c r="I3" s="1673"/>
      <c r="J3" s="1673"/>
      <c r="K3" s="1673"/>
      <c r="L3" s="1673"/>
      <c r="M3" s="1673"/>
      <c r="N3" s="1674"/>
    </row>
    <row r="4" spans="1:14" ht="10.5" customHeight="1">
      <c r="A4" s="1675"/>
      <c r="B4" s="1675"/>
      <c r="C4" s="1675"/>
      <c r="D4" s="1675"/>
      <c r="E4" s="1676"/>
      <c r="F4" s="1676"/>
      <c r="G4" s="1676"/>
      <c r="H4" s="1676"/>
      <c r="I4" s="1676"/>
      <c r="J4" s="1676"/>
      <c r="K4" s="1676"/>
      <c r="L4" s="1676"/>
      <c r="M4" s="1676"/>
      <c r="N4" s="1676"/>
    </row>
    <row r="5" spans="1:14" ht="10.5" customHeight="1">
      <c r="A5" s="2562" t="s">
        <v>838</v>
      </c>
      <c r="B5" s="2562"/>
      <c r="C5" s="2562"/>
      <c r="D5" s="1677"/>
      <c r="E5" s="1678"/>
      <c r="F5" s="1676"/>
      <c r="G5" s="1676"/>
      <c r="H5" s="1676"/>
      <c r="I5" s="1676"/>
      <c r="J5" s="1676"/>
      <c r="K5" s="1676"/>
      <c r="L5" s="1676"/>
      <c r="M5" s="1676"/>
      <c r="N5" s="1676"/>
    </row>
    <row r="6" spans="1:14" ht="10.5" customHeight="1">
      <c r="A6" s="1679"/>
      <c r="B6" s="2559" t="s">
        <v>5</v>
      </c>
      <c r="C6" s="2559"/>
      <c r="D6" s="1680"/>
      <c r="E6" s="1681">
        <v>0</v>
      </c>
      <c r="F6" s="1682"/>
      <c r="G6" s="1682"/>
      <c r="H6" s="1682"/>
      <c r="I6" s="1682"/>
      <c r="J6" s="1682"/>
      <c r="K6" s="1682"/>
      <c r="L6" s="1682"/>
      <c r="M6" s="1682"/>
      <c r="N6" s="1683"/>
    </row>
    <row r="7" spans="1:14" ht="10.5" customHeight="1">
      <c r="A7" s="1684"/>
      <c r="B7" s="2559" t="s">
        <v>839</v>
      </c>
      <c r="C7" s="2559"/>
      <c r="D7" s="1680"/>
      <c r="E7" s="1685">
        <v>0</v>
      </c>
      <c r="F7" s="1682"/>
      <c r="G7" s="1682"/>
      <c r="H7" s="1682"/>
      <c r="I7" s="1682"/>
      <c r="J7" s="1682"/>
      <c r="K7" s="1682"/>
      <c r="L7" s="1682"/>
      <c r="M7" s="1682"/>
      <c r="N7" s="1676"/>
    </row>
    <row r="8" spans="1:14" ht="10.5" customHeight="1">
      <c r="A8" s="1684"/>
      <c r="B8" s="2559" t="s">
        <v>840</v>
      </c>
      <c r="C8" s="2559"/>
      <c r="D8" s="1680"/>
      <c r="E8" s="1681">
        <v>0</v>
      </c>
      <c r="F8" s="1682"/>
      <c r="G8" s="1682"/>
      <c r="H8" s="1682"/>
      <c r="I8" s="1682"/>
      <c r="J8" s="1682"/>
      <c r="K8" s="1682"/>
      <c r="L8" s="1682"/>
      <c r="M8" s="1682"/>
      <c r="N8" s="1676"/>
    </row>
    <row r="9" spans="1:14" ht="10.5" customHeight="1">
      <c r="A9" s="2563" t="s">
        <v>841</v>
      </c>
      <c r="B9" s="2563"/>
      <c r="C9" s="2563"/>
      <c r="D9" s="1680"/>
      <c r="E9" s="1686">
        <f t="shared" ref="E9" si="0">SUM(E6:E8)</f>
        <v>0</v>
      </c>
      <c r="F9" s="1682"/>
      <c r="G9" s="1682"/>
      <c r="H9" s="1682"/>
      <c r="I9" s="1682"/>
      <c r="J9" s="1682"/>
      <c r="K9" s="1682"/>
      <c r="L9" s="1682"/>
      <c r="M9" s="1682"/>
      <c r="N9" s="1683"/>
    </row>
    <row r="10" spans="1:14" ht="5.25" customHeight="1">
      <c r="A10" s="1687"/>
      <c r="B10" s="1687"/>
      <c r="C10" s="1688"/>
      <c r="D10" s="1689"/>
      <c r="E10" s="1681"/>
      <c r="F10" s="1682"/>
      <c r="G10" s="1682"/>
      <c r="H10" s="1682"/>
      <c r="I10" s="1682"/>
      <c r="J10" s="1682"/>
      <c r="K10" s="1682"/>
      <c r="L10" s="1682"/>
      <c r="M10" s="1682"/>
      <c r="N10" s="1683"/>
    </row>
    <row r="11" spans="1:14" ht="10.5" customHeight="1">
      <c r="A11" s="1679"/>
      <c r="B11" s="2559" t="s">
        <v>842</v>
      </c>
      <c r="C11" s="2559"/>
      <c r="D11" s="1680"/>
      <c r="E11" s="1690">
        <v>0</v>
      </c>
      <c r="F11" s="1682"/>
      <c r="G11" s="1682"/>
      <c r="H11" s="1682"/>
      <c r="I11" s="1682"/>
      <c r="J11" s="1682"/>
      <c r="K11" s="1682"/>
      <c r="L11" s="1682"/>
      <c r="M11" s="1682"/>
      <c r="N11" s="1683"/>
    </row>
    <row r="12" spans="1:14" ht="10.5" customHeight="1">
      <c r="A12" s="1684"/>
      <c r="B12" s="2559" t="s">
        <v>843</v>
      </c>
      <c r="C12" s="2559"/>
      <c r="D12" s="1680"/>
      <c r="E12" s="1681">
        <v>0</v>
      </c>
      <c r="F12" s="1682"/>
      <c r="G12" s="1682"/>
      <c r="H12" s="1682"/>
      <c r="I12" s="1682"/>
      <c r="J12" s="1682"/>
      <c r="K12" s="1682"/>
      <c r="L12" s="1682"/>
      <c r="M12" s="1682"/>
      <c r="N12" s="1676"/>
    </row>
    <row r="13" spans="1:14" ht="10.5" customHeight="1">
      <c r="A13" s="1684"/>
      <c r="B13" s="2559" t="s">
        <v>844</v>
      </c>
      <c r="C13" s="2559"/>
      <c r="D13" s="1680"/>
      <c r="E13" s="1691">
        <v>0</v>
      </c>
      <c r="F13" s="1682"/>
      <c r="G13" s="1682"/>
      <c r="H13" s="1682"/>
      <c r="I13" s="1682"/>
      <c r="J13" s="1682"/>
      <c r="K13" s="1682"/>
      <c r="L13" s="1682"/>
      <c r="M13" s="1682"/>
      <c r="N13" s="1676"/>
    </row>
    <row r="14" spans="1:14" ht="10.5" customHeight="1">
      <c r="A14" s="2563" t="s">
        <v>845</v>
      </c>
      <c r="B14" s="2563"/>
      <c r="C14" s="2563"/>
      <c r="D14" s="1680"/>
      <c r="E14" s="1686">
        <f t="shared" ref="E14" si="1">SUM(E11:E13)</f>
        <v>0</v>
      </c>
      <c r="F14" s="1682"/>
      <c r="G14" s="1682"/>
      <c r="H14" s="1682"/>
      <c r="I14" s="1682"/>
      <c r="J14" s="1682"/>
      <c r="K14" s="1682"/>
      <c r="L14" s="1682"/>
      <c r="M14" s="1682"/>
      <c r="N14" s="1676"/>
    </row>
    <row r="15" spans="1:14" ht="10.5" customHeight="1">
      <c r="A15" s="2564"/>
      <c r="B15" s="2564"/>
      <c r="C15" s="2564"/>
      <c r="D15" s="1689"/>
      <c r="E15" s="1681"/>
      <c r="F15" s="1682"/>
      <c r="G15" s="1682"/>
      <c r="H15" s="1682"/>
      <c r="I15" s="1682"/>
      <c r="J15" s="1682"/>
      <c r="K15" s="1682"/>
      <c r="L15" s="1682"/>
      <c r="M15" s="1682"/>
      <c r="N15" s="1676"/>
    </row>
    <row r="16" spans="1:14" ht="10.5" customHeight="1">
      <c r="A16" s="1692"/>
      <c r="B16" s="2559" t="s">
        <v>846</v>
      </c>
      <c r="C16" s="2559"/>
      <c r="D16" s="1680"/>
      <c r="E16" s="1681">
        <v>0</v>
      </c>
      <c r="F16" s="1682"/>
      <c r="G16" s="1682"/>
      <c r="H16" s="1682"/>
      <c r="I16" s="1682"/>
      <c r="J16" s="1682"/>
      <c r="K16" s="1682"/>
      <c r="L16" s="1682"/>
      <c r="M16" s="1682"/>
      <c r="N16" s="1683"/>
    </row>
    <row r="17" spans="1:14" ht="10.5" customHeight="1">
      <c r="A17" s="1684"/>
      <c r="B17" s="2559" t="s">
        <v>847</v>
      </c>
      <c r="C17" s="2559"/>
      <c r="D17" s="1680"/>
      <c r="E17" s="1685">
        <v>0</v>
      </c>
      <c r="F17" s="1682"/>
      <c r="G17" s="1682"/>
      <c r="H17" s="1682"/>
      <c r="I17" s="1682"/>
      <c r="J17" s="1682"/>
      <c r="K17" s="1682"/>
      <c r="L17" s="1682"/>
      <c r="M17" s="1682"/>
      <c r="N17" s="1676"/>
    </row>
    <row r="18" spans="1:14" ht="10.5" customHeight="1">
      <c r="A18" s="1684"/>
      <c r="B18" s="2559" t="s">
        <v>848</v>
      </c>
      <c r="C18" s="2559"/>
      <c r="D18" s="1680"/>
      <c r="E18" s="1685">
        <v>0</v>
      </c>
      <c r="F18" s="1682"/>
      <c r="G18" s="1682"/>
      <c r="H18" s="1682"/>
      <c r="I18" s="1682"/>
      <c r="J18" s="1682"/>
      <c r="K18" s="1682"/>
      <c r="L18" s="1682"/>
      <c r="M18" s="1682"/>
      <c r="N18" s="1676"/>
    </row>
    <row r="19" spans="1:14" ht="10.5" customHeight="1">
      <c r="A19" s="1684"/>
      <c r="B19" s="2559" t="s">
        <v>849</v>
      </c>
      <c r="C19" s="2559"/>
      <c r="D19" s="1680"/>
      <c r="E19" s="1685">
        <v>0</v>
      </c>
      <c r="F19" s="1682"/>
      <c r="G19" s="1682"/>
      <c r="H19" s="1682"/>
      <c r="I19" s="1682"/>
      <c r="J19" s="1682"/>
      <c r="K19" s="1682"/>
      <c r="L19" s="1682"/>
      <c r="M19" s="1682"/>
      <c r="N19" s="1676"/>
    </row>
    <row r="20" spans="1:14" ht="10.5" customHeight="1">
      <c r="A20" s="1684"/>
      <c r="B20" s="2559" t="s">
        <v>850</v>
      </c>
      <c r="C20" s="2559"/>
      <c r="D20" s="1680"/>
      <c r="E20" s="1685">
        <v>0</v>
      </c>
      <c r="F20" s="1682"/>
      <c r="G20" s="1682"/>
      <c r="H20" s="1682"/>
      <c r="I20" s="1682"/>
      <c r="J20" s="1682"/>
      <c r="K20" s="1682"/>
      <c r="L20" s="1682"/>
      <c r="M20" s="1682"/>
      <c r="N20" s="1676"/>
    </row>
    <row r="21" spans="1:14" ht="10.5" customHeight="1">
      <c r="A21" s="1684"/>
      <c r="B21" s="2559" t="s">
        <v>851</v>
      </c>
      <c r="C21" s="2559"/>
      <c r="D21" s="1680"/>
      <c r="E21" s="1685">
        <v>0</v>
      </c>
      <c r="F21" s="1682"/>
      <c r="G21" s="1682"/>
      <c r="H21" s="1682"/>
      <c r="I21" s="1682"/>
      <c r="J21" s="1682"/>
      <c r="K21" s="1682"/>
      <c r="L21" s="1682"/>
      <c r="M21" s="1682"/>
      <c r="N21" s="1676"/>
    </row>
    <row r="22" spans="1:14" ht="10.5" customHeight="1">
      <c r="A22" s="1684"/>
      <c r="B22" s="2559" t="s">
        <v>852</v>
      </c>
      <c r="C22" s="2559"/>
      <c r="D22" s="1680"/>
      <c r="E22" s="1685">
        <v>0</v>
      </c>
      <c r="F22" s="1682"/>
      <c r="G22" s="1682"/>
      <c r="H22" s="1682"/>
      <c r="I22" s="1682"/>
      <c r="J22" s="1682"/>
      <c r="K22" s="1682"/>
      <c r="L22" s="1682"/>
      <c r="M22" s="1682"/>
      <c r="N22" s="1676"/>
    </row>
    <row r="23" spans="1:14" ht="10.5" customHeight="1">
      <c r="A23" s="1684"/>
      <c r="B23" s="2559" t="s">
        <v>338</v>
      </c>
      <c r="C23" s="2559"/>
      <c r="D23" s="1680"/>
      <c r="E23" s="1685">
        <v>0</v>
      </c>
      <c r="F23" s="1682"/>
      <c r="G23" s="1682"/>
      <c r="H23" s="1682"/>
      <c r="I23" s="1682"/>
      <c r="J23" s="1682"/>
      <c r="K23" s="1682"/>
      <c r="L23" s="1682"/>
      <c r="M23" s="1682"/>
      <c r="N23" s="1676"/>
    </row>
    <row r="24" spans="1:14" ht="10.5" customHeight="1">
      <c r="A24" s="1684"/>
      <c r="B24" s="2559" t="s">
        <v>853</v>
      </c>
      <c r="C24" s="2559"/>
      <c r="D24" s="1680"/>
      <c r="E24" s="1685">
        <v>0</v>
      </c>
      <c r="F24" s="1682"/>
      <c r="G24" s="1682"/>
      <c r="H24" s="1682"/>
      <c r="I24" s="1682"/>
      <c r="J24" s="1682"/>
      <c r="K24" s="1682"/>
      <c r="L24" s="1682"/>
      <c r="M24" s="1682"/>
      <c r="N24" s="1676"/>
    </row>
    <row r="25" spans="1:14" ht="10.5" customHeight="1">
      <c r="A25" s="1684"/>
      <c r="B25" s="2559" t="s">
        <v>854</v>
      </c>
      <c r="C25" s="2559"/>
      <c r="D25" s="1680"/>
      <c r="E25" s="1685">
        <v>0</v>
      </c>
      <c r="F25" s="1682"/>
      <c r="G25" s="1682"/>
      <c r="H25" s="1682"/>
      <c r="I25" s="1682"/>
      <c r="J25" s="1682"/>
      <c r="K25" s="1682"/>
      <c r="L25" s="1682"/>
      <c r="M25" s="1682"/>
      <c r="N25" s="1676"/>
    </row>
    <row r="26" spans="1:14" ht="10.5" customHeight="1">
      <c r="A26" s="1684"/>
      <c r="B26" s="2559" t="s">
        <v>855</v>
      </c>
      <c r="C26" s="2559"/>
      <c r="D26" s="1680"/>
      <c r="E26" s="1685">
        <v>0</v>
      </c>
      <c r="F26" s="1682"/>
      <c r="G26" s="1682"/>
      <c r="H26" s="1682"/>
      <c r="I26" s="1682"/>
      <c r="J26" s="1682"/>
      <c r="K26" s="1682"/>
      <c r="L26" s="1682"/>
      <c r="M26" s="1682"/>
      <c r="N26" s="1676"/>
    </row>
    <row r="27" spans="1:14" ht="10.5" customHeight="1">
      <c r="A27" s="1684"/>
      <c r="B27" s="2559" t="s">
        <v>856</v>
      </c>
      <c r="C27" s="2559"/>
      <c r="D27" s="1680"/>
      <c r="E27" s="1685">
        <v>0</v>
      </c>
      <c r="F27" s="1682"/>
      <c r="G27" s="1682"/>
      <c r="H27" s="1682"/>
      <c r="I27" s="1682"/>
      <c r="J27" s="1682"/>
      <c r="K27" s="1682"/>
      <c r="L27" s="1682"/>
      <c r="M27" s="1682"/>
      <c r="N27" s="1676"/>
    </row>
    <row r="28" spans="1:14" ht="10.5" customHeight="1">
      <c r="A28" s="1684"/>
      <c r="B28" s="2559" t="s">
        <v>857</v>
      </c>
      <c r="C28" s="2559"/>
      <c r="D28" s="1680"/>
      <c r="E28" s="1685">
        <v>0</v>
      </c>
      <c r="F28" s="1682"/>
      <c r="G28" s="1682"/>
      <c r="H28" s="1682"/>
      <c r="I28" s="1682"/>
      <c r="J28" s="1682"/>
      <c r="K28" s="1682"/>
      <c r="L28" s="1682"/>
      <c r="M28" s="1682"/>
      <c r="N28" s="1676"/>
    </row>
    <row r="29" spans="1:14" ht="10.5" customHeight="1">
      <c r="A29" s="1684"/>
      <c r="B29" s="2559" t="s">
        <v>858</v>
      </c>
      <c r="C29" s="2559"/>
      <c r="D29" s="1680"/>
      <c r="E29" s="1685">
        <v>0</v>
      </c>
      <c r="F29" s="1682"/>
      <c r="G29" s="1682"/>
      <c r="H29" s="1682"/>
      <c r="I29" s="1682"/>
      <c r="J29" s="1682"/>
      <c r="K29" s="1682"/>
      <c r="L29" s="1682"/>
      <c r="M29" s="1682"/>
      <c r="N29" s="1676"/>
    </row>
    <row r="30" spans="1:14" ht="10.5" customHeight="1">
      <c r="A30" s="1684"/>
      <c r="B30" s="2559" t="s">
        <v>859</v>
      </c>
      <c r="C30" s="2559"/>
      <c r="D30" s="1680"/>
      <c r="E30" s="1685">
        <v>0</v>
      </c>
      <c r="F30" s="1682"/>
      <c r="G30" s="1682"/>
      <c r="H30" s="1682"/>
      <c r="I30" s="1682"/>
      <c r="J30" s="1682"/>
      <c r="K30" s="1682"/>
      <c r="L30" s="1682"/>
      <c r="M30" s="1682"/>
      <c r="N30" s="1676"/>
    </row>
    <row r="31" spans="1:14" ht="10.5" customHeight="1">
      <c r="A31" s="1684"/>
      <c r="B31" s="2559" t="s">
        <v>860</v>
      </c>
      <c r="C31" s="2559"/>
      <c r="D31" s="1680"/>
      <c r="E31" s="1685">
        <v>0</v>
      </c>
      <c r="F31" s="1682"/>
      <c r="G31" s="1682"/>
      <c r="H31" s="1682"/>
      <c r="I31" s="1682"/>
      <c r="J31" s="1682"/>
      <c r="K31" s="1682"/>
      <c r="L31" s="1682"/>
      <c r="M31" s="1682"/>
      <c r="N31" s="1676"/>
    </row>
    <row r="32" spans="1:14" ht="10.5" customHeight="1">
      <c r="A32" s="1684"/>
      <c r="B32" s="2559" t="s">
        <v>861</v>
      </c>
      <c r="C32" s="2559"/>
      <c r="D32" s="1680"/>
      <c r="E32" s="1685">
        <v>0</v>
      </c>
      <c r="F32" s="1682"/>
      <c r="G32" s="1682"/>
      <c r="H32" s="1682"/>
      <c r="I32" s="1682"/>
      <c r="J32" s="1682"/>
      <c r="K32" s="1682"/>
      <c r="L32" s="1682"/>
      <c r="M32" s="1682"/>
      <c r="N32" s="1676"/>
    </row>
    <row r="33" spans="1:14" ht="10.5" customHeight="1">
      <c r="A33" s="1684"/>
      <c r="B33" s="2559" t="s">
        <v>862</v>
      </c>
      <c r="C33" s="2559"/>
      <c r="D33" s="1680"/>
      <c r="E33" s="1685">
        <v>0</v>
      </c>
      <c r="F33" s="1682"/>
      <c r="G33" s="1682"/>
      <c r="H33" s="1682"/>
      <c r="I33" s="1682"/>
      <c r="J33" s="1682"/>
      <c r="K33" s="1682"/>
      <c r="L33" s="1682"/>
      <c r="M33" s="1682"/>
      <c r="N33" s="1676"/>
    </row>
    <row r="34" spans="1:14" ht="10.5" customHeight="1">
      <c r="A34" s="1684"/>
      <c r="B34" s="2559" t="s">
        <v>863</v>
      </c>
      <c r="C34" s="2559"/>
      <c r="D34" s="1680"/>
      <c r="E34" s="1685">
        <v>0</v>
      </c>
      <c r="F34" s="1682"/>
      <c r="G34" s="1682"/>
      <c r="H34" s="1682"/>
      <c r="I34" s="1682"/>
      <c r="J34" s="1682"/>
      <c r="K34" s="1682"/>
      <c r="L34" s="1682"/>
      <c r="M34" s="1682"/>
      <c r="N34" s="1676"/>
    </row>
    <row r="35" spans="1:14" ht="10.5" customHeight="1">
      <c r="A35" s="1688"/>
      <c r="B35" s="2564" t="s">
        <v>864</v>
      </c>
      <c r="C35" s="2564"/>
      <c r="D35" s="1689"/>
      <c r="E35" s="1681"/>
      <c r="F35" s="1682"/>
      <c r="G35" s="1682"/>
      <c r="H35" s="1682"/>
      <c r="I35" s="1682"/>
      <c r="J35" s="1682"/>
      <c r="K35" s="1682"/>
      <c r="L35" s="1682"/>
      <c r="M35" s="1682"/>
      <c r="N35" s="1676"/>
    </row>
    <row r="36" spans="1:14" ht="10.5" customHeight="1">
      <c r="A36" s="1692"/>
      <c r="B36" s="1693"/>
      <c r="C36" s="1693" t="s">
        <v>865</v>
      </c>
      <c r="D36" s="1694" t="s">
        <v>866</v>
      </c>
      <c r="E36" s="1681">
        <v>0</v>
      </c>
      <c r="F36" s="1682"/>
      <c r="G36" s="1682"/>
      <c r="H36" s="1682"/>
      <c r="I36" s="1682"/>
      <c r="J36" s="1682"/>
      <c r="K36" s="1682"/>
      <c r="L36" s="1682"/>
      <c r="M36" s="1682"/>
      <c r="N36" s="1676"/>
    </row>
    <row r="37" spans="1:14" ht="10.5" customHeight="1">
      <c r="A37" s="2563" t="s">
        <v>867</v>
      </c>
      <c r="B37" s="2563"/>
      <c r="C37" s="2563"/>
      <c r="D37" s="1680"/>
      <c r="E37" s="1686">
        <f t="shared" ref="E37" si="2">SUM(E16:E36)</f>
        <v>0</v>
      </c>
      <c r="F37" s="1682"/>
      <c r="G37" s="1682"/>
      <c r="H37" s="1682"/>
      <c r="I37" s="1682"/>
      <c r="J37" s="1682"/>
      <c r="K37" s="1682"/>
      <c r="L37" s="1682"/>
      <c r="M37" s="1682"/>
      <c r="N37" s="1676"/>
    </row>
    <row r="38" spans="1:14" ht="10.5" customHeight="1">
      <c r="A38" s="2563" t="s">
        <v>868</v>
      </c>
      <c r="B38" s="2563"/>
      <c r="C38" s="2563"/>
      <c r="D38" s="1680"/>
      <c r="E38" s="1695">
        <f t="shared" ref="E38" si="3">E14+E37</f>
        <v>0</v>
      </c>
      <c r="F38" s="1682"/>
      <c r="G38" s="1682"/>
      <c r="H38" s="1682"/>
      <c r="I38" s="1682"/>
      <c r="J38" s="1682"/>
      <c r="K38" s="1682"/>
      <c r="L38" s="1682"/>
      <c r="M38" s="1682"/>
      <c r="N38" s="1676"/>
    </row>
    <row r="39" spans="1:14" s="889" customFormat="1" ht="5.25" customHeight="1">
      <c r="A39" s="1696"/>
      <c r="B39" s="2566"/>
      <c r="C39" s="2566"/>
      <c r="D39" s="2566"/>
      <c r="E39" s="2566"/>
      <c r="F39" s="2566"/>
      <c r="G39" s="2566"/>
      <c r="H39" s="2566"/>
      <c r="I39" s="2566"/>
      <c r="J39" s="2566"/>
      <c r="K39" s="2566"/>
      <c r="L39" s="2566"/>
      <c r="M39" s="2566"/>
      <c r="N39" s="2566"/>
    </row>
    <row r="40" spans="1:14" s="889" customFormat="1" ht="10.5" customHeight="1">
      <c r="A40" s="1696">
        <v>1</v>
      </c>
      <c r="B40" s="2565" t="s">
        <v>869</v>
      </c>
      <c r="C40" s="2565"/>
      <c r="D40" s="2565"/>
      <c r="E40" s="2565"/>
      <c r="F40" s="2565"/>
      <c r="G40" s="2565"/>
      <c r="H40" s="2565"/>
      <c r="I40" s="2565"/>
      <c r="J40" s="2565"/>
      <c r="K40" s="2565"/>
      <c r="L40" s="2565"/>
      <c r="M40" s="2565"/>
      <c r="N40" s="2565"/>
    </row>
    <row r="41" spans="1:14">
      <c r="A41" s="116"/>
      <c r="B41" s="116"/>
      <c r="C41" s="116"/>
      <c r="D41" s="116"/>
      <c r="E41" s="116"/>
      <c r="F41" s="116"/>
      <c r="G41" s="116"/>
      <c r="H41" s="116"/>
      <c r="I41" s="116"/>
      <c r="J41" s="116"/>
      <c r="K41" s="116"/>
      <c r="L41" s="116"/>
      <c r="M41" s="116"/>
      <c r="N41" s="116"/>
    </row>
    <row r="42" spans="1:14">
      <c r="A42" s="116"/>
      <c r="B42" s="116"/>
      <c r="C42" s="116"/>
      <c r="D42" s="116"/>
      <c r="E42" s="116"/>
      <c r="F42" s="116"/>
      <c r="G42" s="116"/>
      <c r="H42" s="116"/>
      <c r="I42" s="116"/>
      <c r="J42" s="116"/>
      <c r="K42" s="116"/>
      <c r="L42" s="116"/>
      <c r="M42" s="116"/>
      <c r="N42" s="116"/>
    </row>
    <row r="43" spans="1:14">
      <c r="A43" s="116"/>
      <c r="B43" s="116"/>
      <c r="C43" s="116"/>
      <c r="D43" s="116"/>
      <c r="E43" s="116"/>
      <c r="F43" s="116"/>
      <c r="G43" s="116"/>
      <c r="H43" s="116"/>
      <c r="I43" s="116"/>
      <c r="J43" s="116"/>
      <c r="K43" s="116"/>
      <c r="L43" s="116"/>
      <c r="M43" s="116"/>
      <c r="N43" s="116"/>
    </row>
  </sheetData>
  <sheetProtection selectLockedCells="1"/>
  <mergeCells count="37">
    <mergeCell ref="B40:N40"/>
    <mergeCell ref="B33:C33"/>
    <mergeCell ref="B34:C34"/>
    <mergeCell ref="B35:C35"/>
    <mergeCell ref="A37:C37"/>
    <mergeCell ref="A38:C38"/>
    <mergeCell ref="B39:N39"/>
    <mergeCell ref="B32:C32"/>
    <mergeCell ref="B21:C21"/>
    <mergeCell ref="B22:C22"/>
    <mergeCell ref="B23:C23"/>
    <mergeCell ref="B24:C24"/>
    <mergeCell ref="B25:C25"/>
    <mergeCell ref="B26:C26"/>
    <mergeCell ref="B27:C27"/>
    <mergeCell ref="B28:C28"/>
    <mergeCell ref="B29:C29"/>
    <mergeCell ref="B30:C30"/>
    <mergeCell ref="B31:C31"/>
    <mergeCell ref="B20:C20"/>
    <mergeCell ref="B8:C8"/>
    <mergeCell ref="A9:C9"/>
    <mergeCell ref="B11:C11"/>
    <mergeCell ref="B12:C12"/>
    <mergeCell ref="B13:C13"/>
    <mergeCell ref="A14:C14"/>
    <mergeCell ref="A15:C15"/>
    <mergeCell ref="B16:C16"/>
    <mergeCell ref="B17:C17"/>
    <mergeCell ref="B18:C18"/>
    <mergeCell ref="B19:C19"/>
    <mergeCell ref="B7:C7"/>
    <mergeCell ref="A1:N1"/>
    <mergeCell ref="A2:N2"/>
    <mergeCell ref="A3:C3"/>
    <mergeCell ref="A5:C5"/>
    <mergeCell ref="B6:C6"/>
  </mergeCells>
  <pageMargins left="0.23622047244094491" right="0.23622047244094491" top="0.27559055118110237" bottom="0.23622047244094491" header="0.11811023622047245" footer="0.11811023622047245"/>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selection activeCell="A9" sqref="A9:H9"/>
    </sheetView>
  </sheetViews>
  <sheetFormatPr defaultColWidth="9.140625" defaultRowHeight="12.75"/>
  <cols>
    <col min="1" max="1" width="2.140625" style="921" customWidth="1"/>
    <col min="2" max="2" width="61.85546875" style="921" customWidth="1"/>
    <col min="3" max="3" width="7.85546875" style="922" customWidth="1"/>
    <col min="4" max="11" width="7.85546875" style="921" customWidth="1"/>
    <col min="12" max="12" width="1.28515625" style="921" customWidth="1"/>
    <col min="13" max="13" width="9.140625" style="923" customWidth="1"/>
    <col min="14" max="14" width="9.140625" style="921" customWidth="1"/>
    <col min="15" max="15" width="9.140625" style="924" customWidth="1"/>
    <col min="16" max="16" width="9.140625" style="921" customWidth="1"/>
    <col min="17" max="16384" width="9.140625" style="921"/>
  </cols>
  <sheetData>
    <row r="1" spans="1:12" ht="17.25" customHeight="1">
      <c r="A1" s="2372" t="s">
        <v>683</v>
      </c>
      <c r="B1" s="2372"/>
      <c r="C1" s="2372"/>
      <c r="D1" s="2372"/>
      <c r="E1" s="2372"/>
      <c r="F1" s="2372"/>
      <c r="G1" s="2372"/>
      <c r="H1" s="2372"/>
      <c r="I1" s="2372"/>
      <c r="J1" s="2372"/>
      <c r="K1" s="2372"/>
      <c r="L1" s="2372"/>
    </row>
    <row r="2" spans="1:12" ht="9.75" customHeight="1">
      <c r="A2" s="894"/>
      <c r="B2" s="894"/>
      <c r="C2" s="783"/>
      <c r="D2" s="783"/>
      <c r="E2" s="783"/>
      <c r="F2" s="783"/>
      <c r="G2" s="783"/>
      <c r="H2" s="783"/>
      <c r="I2" s="783"/>
      <c r="J2" s="783"/>
      <c r="K2" s="783"/>
      <c r="L2" s="783"/>
    </row>
    <row r="3" spans="1:12" ht="11.25" customHeight="1">
      <c r="A3" s="2571" t="s">
        <v>505</v>
      </c>
      <c r="B3" s="2571"/>
      <c r="C3" s="4" t="s">
        <v>835</v>
      </c>
      <c r="D3" s="5" t="s">
        <v>799</v>
      </c>
      <c r="E3" s="5" t="s">
        <v>706</v>
      </c>
      <c r="F3" s="5" t="s">
        <v>236</v>
      </c>
      <c r="G3" s="5" t="s">
        <v>506</v>
      </c>
      <c r="H3" s="5" t="s">
        <v>507</v>
      </c>
      <c r="I3" s="5" t="s">
        <v>508</v>
      </c>
      <c r="J3" s="5" t="s">
        <v>509</v>
      </c>
      <c r="K3" s="5" t="s">
        <v>510</v>
      </c>
      <c r="L3" s="896"/>
    </row>
    <row r="4" spans="1:12" ht="10.5" customHeight="1">
      <c r="A4" s="897"/>
      <c r="B4" s="897"/>
      <c r="C4" s="898"/>
      <c r="D4" s="899"/>
      <c r="E4" s="899"/>
      <c r="F4" s="899"/>
      <c r="G4" s="899"/>
      <c r="H4" s="899"/>
      <c r="I4" s="899"/>
      <c r="J4" s="899"/>
      <c r="K4" s="899"/>
      <c r="L4" s="898"/>
    </row>
    <row r="5" spans="1:12" ht="10.5" customHeight="1">
      <c r="A5" s="2568" t="s">
        <v>344</v>
      </c>
      <c r="B5" s="2568"/>
      <c r="C5" s="900"/>
      <c r="D5" s="901"/>
      <c r="E5" s="901"/>
      <c r="F5" s="901"/>
      <c r="G5" s="901"/>
      <c r="H5" s="901"/>
      <c r="I5" s="901"/>
      <c r="J5" s="901"/>
      <c r="K5" s="901"/>
      <c r="L5" s="895"/>
    </row>
    <row r="6" spans="1:12" ht="10.5" customHeight="1">
      <c r="A6" s="2553" t="s">
        <v>335</v>
      </c>
      <c r="B6" s="2553"/>
      <c r="C6" s="902"/>
      <c r="D6" s="903"/>
      <c r="E6" s="903"/>
      <c r="F6" s="903"/>
      <c r="G6" s="903"/>
      <c r="H6" s="903"/>
      <c r="I6" s="903"/>
      <c r="J6" s="903"/>
      <c r="K6" s="903"/>
      <c r="L6" s="904"/>
    </row>
    <row r="7" spans="1:12" ht="10.5" customHeight="1">
      <c r="A7" s="905"/>
      <c r="B7" s="906" t="s">
        <v>733</v>
      </c>
      <c r="C7" s="1998">
        <v>677</v>
      </c>
      <c r="D7" s="1420">
        <v>696</v>
      </c>
      <c r="E7" s="649">
        <v>704</v>
      </c>
      <c r="F7" s="649">
        <v>678</v>
      </c>
      <c r="G7" s="649">
        <v>513</v>
      </c>
      <c r="H7" s="649">
        <v>514</v>
      </c>
      <c r="I7" s="649">
        <v>534</v>
      </c>
      <c r="J7" s="649">
        <v>522</v>
      </c>
      <c r="K7" s="649">
        <v>514</v>
      </c>
      <c r="L7" s="904"/>
    </row>
    <row r="8" spans="1:12" ht="10.5" customHeight="1">
      <c r="A8" s="886"/>
      <c r="B8" s="866" t="s">
        <v>734</v>
      </c>
      <c r="C8" s="1999">
        <v>182</v>
      </c>
      <c r="D8" s="1527">
        <v>175</v>
      </c>
      <c r="E8" s="918">
        <v>179</v>
      </c>
      <c r="F8" s="918">
        <v>167</v>
      </c>
      <c r="G8" s="21">
        <v>171</v>
      </c>
      <c r="H8" s="21">
        <v>176</v>
      </c>
      <c r="I8" s="21">
        <v>195</v>
      </c>
      <c r="J8" s="21">
        <v>192</v>
      </c>
      <c r="K8" s="21">
        <v>193</v>
      </c>
      <c r="L8" s="904"/>
    </row>
    <row r="9" spans="1:12" ht="11.25" customHeight="1">
      <c r="A9" s="886"/>
      <c r="B9" s="866" t="s">
        <v>345</v>
      </c>
      <c r="C9" s="2001">
        <f>SUM(C7:C8)</f>
        <v>859</v>
      </c>
      <c r="D9" s="1699">
        <f>SUM(D7:D8)</f>
        <v>871</v>
      </c>
      <c r="E9" s="1102">
        <f>SUM(E7:E8)</f>
        <v>883</v>
      </c>
      <c r="F9" s="1102">
        <f t="shared" ref="F9:K9" si="0">SUM(F7:F8)</f>
        <v>845</v>
      </c>
      <c r="G9" s="1102">
        <f t="shared" si="0"/>
        <v>684</v>
      </c>
      <c r="H9" s="1102">
        <f t="shared" si="0"/>
        <v>690</v>
      </c>
      <c r="I9" s="1102">
        <f t="shared" si="0"/>
        <v>729</v>
      </c>
      <c r="J9" s="1102">
        <f t="shared" si="0"/>
        <v>714</v>
      </c>
      <c r="K9" s="1102">
        <f t="shared" si="0"/>
        <v>707</v>
      </c>
      <c r="L9" s="908"/>
    </row>
    <row r="10" spans="1:12" ht="10.5" customHeight="1">
      <c r="A10" s="909"/>
      <c r="B10" s="909"/>
      <c r="C10" s="1998"/>
      <c r="D10" s="1420"/>
      <c r="E10" s="649"/>
      <c r="F10" s="649"/>
      <c r="G10" s="649"/>
      <c r="H10" s="649"/>
      <c r="I10" s="649"/>
      <c r="J10" s="649"/>
      <c r="K10" s="649"/>
      <c r="L10" s="904"/>
    </row>
    <row r="11" spans="1:12" ht="10.5" customHeight="1">
      <c r="A11" s="2568" t="s">
        <v>95</v>
      </c>
      <c r="B11" s="2568"/>
      <c r="C11" s="1998"/>
      <c r="D11" s="1420"/>
      <c r="E11" s="649"/>
      <c r="F11" s="649"/>
      <c r="G11" s="649"/>
      <c r="H11" s="649"/>
      <c r="I11" s="649"/>
      <c r="J11" s="649"/>
      <c r="K11" s="649"/>
      <c r="L11" s="904"/>
    </row>
    <row r="12" spans="1:12" ht="10.5" customHeight="1">
      <c r="A12" s="910"/>
      <c r="B12" s="911" t="s">
        <v>735</v>
      </c>
      <c r="C12" s="1995">
        <v>18</v>
      </c>
      <c r="D12" s="1698">
        <v>20</v>
      </c>
      <c r="E12" s="647">
        <v>17</v>
      </c>
      <c r="F12" s="647">
        <v>27</v>
      </c>
      <c r="G12" s="643">
        <v>24</v>
      </c>
      <c r="H12" s="643">
        <v>28</v>
      </c>
      <c r="I12" s="643">
        <v>20</v>
      </c>
      <c r="J12" s="643">
        <v>21</v>
      </c>
      <c r="K12" s="643">
        <v>21</v>
      </c>
      <c r="L12" s="904"/>
    </row>
    <row r="13" spans="1:12" ht="10.5" customHeight="1">
      <c r="A13" s="912"/>
      <c r="B13" s="913" t="s">
        <v>736</v>
      </c>
      <c r="C13" s="2186">
        <v>71</v>
      </c>
      <c r="D13" s="1526">
        <v>71</v>
      </c>
      <c r="E13" s="1019">
        <v>15</v>
      </c>
      <c r="F13" s="1019">
        <v>10</v>
      </c>
      <c r="G13" s="20">
        <v>10</v>
      </c>
      <c r="H13" s="20">
        <v>10</v>
      </c>
      <c r="I13" s="20">
        <v>3</v>
      </c>
      <c r="J13" s="20">
        <v>4</v>
      </c>
      <c r="K13" s="20">
        <v>4</v>
      </c>
      <c r="L13" s="904"/>
    </row>
    <row r="14" spans="1:12" ht="10.5" customHeight="1">
      <c r="A14" s="912"/>
      <c r="B14" s="913" t="s">
        <v>737</v>
      </c>
      <c r="C14" s="2186">
        <v>70</v>
      </c>
      <c r="D14" s="1526">
        <v>46</v>
      </c>
      <c r="E14" s="1019">
        <v>48</v>
      </c>
      <c r="F14" s="1019">
        <v>45</v>
      </c>
      <c r="G14" s="20">
        <v>46</v>
      </c>
      <c r="H14" s="20">
        <v>30</v>
      </c>
      <c r="I14" s="20">
        <v>28</v>
      </c>
      <c r="J14" s="20">
        <v>24</v>
      </c>
      <c r="K14" s="20">
        <v>22</v>
      </c>
      <c r="L14" s="904"/>
    </row>
    <row r="15" spans="1:12" ht="10.5" customHeight="1">
      <c r="A15" s="912"/>
      <c r="B15" s="913" t="s">
        <v>738</v>
      </c>
      <c r="C15" s="2186">
        <v>88</v>
      </c>
      <c r="D15" s="1526">
        <v>117</v>
      </c>
      <c r="E15" s="1019">
        <v>119</v>
      </c>
      <c r="F15" s="1019">
        <v>137</v>
      </c>
      <c r="G15" s="20">
        <v>101</v>
      </c>
      <c r="H15" s="20">
        <v>109</v>
      </c>
      <c r="I15" s="20">
        <v>102</v>
      </c>
      <c r="J15" s="20">
        <v>96</v>
      </c>
      <c r="K15" s="20">
        <v>100</v>
      </c>
      <c r="L15" s="904"/>
    </row>
    <row r="16" spans="1:12" ht="10.5" customHeight="1">
      <c r="A16" s="912"/>
      <c r="B16" s="913" t="s">
        <v>739</v>
      </c>
      <c r="C16" s="2186">
        <v>12</v>
      </c>
      <c r="D16" s="1526">
        <v>10</v>
      </c>
      <c r="E16" s="1019">
        <v>12</v>
      </c>
      <c r="F16" s="1019">
        <v>8</v>
      </c>
      <c r="G16" s="20">
        <v>8</v>
      </c>
      <c r="H16" s="20">
        <v>15</v>
      </c>
      <c r="I16" s="20">
        <v>18</v>
      </c>
      <c r="J16" s="20">
        <v>19</v>
      </c>
      <c r="K16" s="20">
        <v>223</v>
      </c>
      <c r="L16" s="904"/>
    </row>
    <row r="17" spans="1:12" ht="10.5" customHeight="1">
      <c r="A17" s="912"/>
      <c r="B17" s="913" t="s">
        <v>740</v>
      </c>
      <c r="C17" s="2186">
        <v>13</v>
      </c>
      <c r="D17" s="1526">
        <v>14</v>
      </c>
      <c r="E17" s="1019">
        <v>9</v>
      </c>
      <c r="F17" s="1019">
        <v>4</v>
      </c>
      <c r="G17" s="20">
        <v>4</v>
      </c>
      <c r="H17" s="20">
        <v>6</v>
      </c>
      <c r="I17" s="20">
        <v>6</v>
      </c>
      <c r="J17" s="20">
        <v>6</v>
      </c>
      <c r="K17" s="20">
        <v>6</v>
      </c>
      <c r="L17" s="904"/>
    </row>
    <row r="18" spans="1:12" ht="10.5" customHeight="1">
      <c r="A18" s="912"/>
      <c r="B18" s="913" t="s">
        <v>741</v>
      </c>
      <c r="C18" s="2186">
        <v>186</v>
      </c>
      <c r="D18" s="1526">
        <v>175</v>
      </c>
      <c r="E18" s="1019">
        <v>203</v>
      </c>
      <c r="F18" s="1019">
        <v>235</v>
      </c>
      <c r="G18" s="20">
        <v>248</v>
      </c>
      <c r="H18" s="20">
        <v>232</v>
      </c>
      <c r="I18" s="20">
        <v>177</v>
      </c>
      <c r="J18" s="20">
        <v>184</v>
      </c>
      <c r="K18" s="20">
        <v>189</v>
      </c>
      <c r="L18" s="904"/>
    </row>
    <row r="19" spans="1:12" ht="10.5" customHeight="1">
      <c r="A19" s="912"/>
      <c r="B19" s="913" t="s">
        <v>742</v>
      </c>
      <c r="C19" s="2186">
        <v>9</v>
      </c>
      <c r="D19" s="1526">
        <v>37</v>
      </c>
      <c r="E19" s="1019">
        <v>10</v>
      </c>
      <c r="F19" s="1019">
        <v>9</v>
      </c>
      <c r="G19" s="20">
        <v>10</v>
      </c>
      <c r="H19" s="20">
        <v>5</v>
      </c>
      <c r="I19" s="20">
        <v>4</v>
      </c>
      <c r="J19" s="20">
        <v>4</v>
      </c>
      <c r="K19" s="20">
        <v>5</v>
      </c>
      <c r="L19" s="904"/>
    </row>
    <row r="20" spans="1:12" ht="10.5" customHeight="1">
      <c r="A20" s="912"/>
      <c r="B20" s="913" t="s">
        <v>743</v>
      </c>
      <c r="C20" s="2186">
        <v>55</v>
      </c>
      <c r="D20" s="1526">
        <v>67</v>
      </c>
      <c r="E20" s="1019">
        <v>121</v>
      </c>
      <c r="F20" s="1019">
        <v>99</v>
      </c>
      <c r="G20" s="20">
        <v>116</v>
      </c>
      <c r="H20" s="20">
        <v>144</v>
      </c>
      <c r="I20" s="20">
        <v>236</v>
      </c>
      <c r="J20" s="20">
        <v>336</v>
      </c>
      <c r="K20" s="20">
        <v>367</v>
      </c>
      <c r="L20" s="904"/>
    </row>
    <row r="21" spans="1:12" ht="10.5" customHeight="1">
      <c r="A21" s="912"/>
      <c r="B21" s="913" t="s">
        <v>744</v>
      </c>
      <c r="C21" s="2186">
        <v>0</v>
      </c>
      <c r="D21" s="1526">
        <v>0</v>
      </c>
      <c r="E21" s="1019">
        <v>0</v>
      </c>
      <c r="F21" s="1019">
        <v>0</v>
      </c>
      <c r="G21" s="20">
        <v>0</v>
      </c>
      <c r="H21" s="20">
        <v>0</v>
      </c>
      <c r="I21" s="20">
        <v>0</v>
      </c>
      <c r="J21" s="20">
        <v>0</v>
      </c>
      <c r="K21" s="20">
        <v>0</v>
      </c>
      <c r="L21" s="904"/>
    </row>
    <row r="22" spans="1:12" ht="10.5" customHeight="1">
      <c r="A22" s="912"/>
      <c r="B22" s="913" t="s">
        <v>745</v>
      </c>
      <c r="C22" s="2186">
        <v>0</v>
      </c>
      <c r="D22" s="1526">
        <v>0</v>
      </c>
      <c r="E22" s="1019">
        <v>0</v>
      </c>
      <c r="F22" s="1019">
        <v>0</v>
      </c>
      <c r="G22" s="20">
        <v>0</v>
      </c>
      <c r="H22" s="20">
        <v>1</v>
      </c>
      <c r="I22" s="20">
        <v>1</v>
      </c>
      <c r="J22" s="20">
        <v>1</v>
      </c>
      <c r="K22" s="20">
        <v>2</v>
      </c>
      <c r="L22" s="904"/>
    </row>
    <row r="23" spans="1:12" ht="10.5" customHeight="1">
      <c r="A23" s="912"/>
      <c r="B23" s="913" t="s">
        <v>746</v>
      </c>
      <c r="C23" s="2186">
        <v>1</v>
      </c>
      <c r="D23" s="1526">
        <v>3</v>
      </c>
      <c r="E23" s="1019">
        <v>10</v>
      </c>
      <c r="F23" s="1019">
        <v>2</v>
      </c>
      <c r="G23" s="20">
        <v>2</v>
      </c>
      <c r="H23" s="20">
        <v>2</v>
      </c>
      <c r="I23" s="20">
        <v>2</v>
      </c>
      <c r="J23" s="20">
        <v>2</v>
      </c>
      <c r="K23" s="20">
        <v>2</v>
      </c>
      <c r="L23" s="904"/>
    </row>
    <row r="24" spans="1:12" ht="10.5" customHeight="1">
      <c r="A24" s="912"/>
      <c r="B24" s="913" t="s">
        <v>747</v>
      </c>
      <c r="C24" s="2186">
        <v>1</v>
      </c>
      <c r="D24" s="1526">
        <v>0</v>
      </c>
      <c r="E24" s="1019">
        <v>0</v>
      </c>
      <c r="F24" s="1019">
        <v>0</v>
      </c>
      <c r="G24" s="20">
        <v>1</v>
      </c>
      <c r="H24" s="20">
        <v>1</v>
      </c>
      <c r="I24" s="20">
        <v>1</v>
      </c>
      <c r="J24" s="20">
        <v>1</v>
      </c>
      <c r="K24" s="20">
        <v>1</v>
      </c>
      <c r="L24" s="904"/>
    </row>
    <row r="25" spans="1:12" ht="10.5" customHeight="1">
      <c r="A25" s="1443"/>
      <c r="B25" s="1444" t="s">
        <v>748</v>
      </c>
      <c r="C25" s="2186">
        <v>2</v>
      </c>
      <c r="D25" s="1526">
        <v>2</v>
      </c>
      <c r="E25" s="1019">
        <v>2</v>
      </c>
      <c r="F25" s="1019">
        <v>3</v>
      </c>
      <c r="G25" s="20">
        <v>2</v>
      </c>
      <c r="H25" s="20">
        <v>15</v>
      </c>
      <c r="I25" s="20">
        <v>1</v>
      </c>
      <c r="J25" s="20">
        <v>1</v>
      </c>
      <c r="K25" s="20">
        <v>1</v>
      </c>
      <c r="L25" s="904"/>
    </row>
    <row r="26" spans="1:12" ht="10.5" customHeight="1">
      <c r="A26" s="1443"/>
      <c r="B26" s="1444" t="s">
        <v>749</v>
      </c>
      <c r="C26" s="2186">
        <v>7</v>
      </c>
      <c r="D26" s="1526">
        <v>7</v>
      </c>
      <c r="E26" s="1019">
        <v>8</v>
      </c>
      <c r="F26" s="1019">
        <v>6</v>
      </c>
      <c r="G26" s="20">
        <v>6</v>
      </c>
      <c r="H26" s="20">
        <v>6</v>
      </c>
      <c r="I26" s="20">
        <v>3</v>
      </c>
      <c r="J26" s="20">
        <v>3</v>
      </c>
      <c r="K26" s="20">
        <v>3</v>
      </c>
      <c r="L26" s="904"/>
    </row>
    <row r="27" spans="1:12" ht="10.5" customHeight="1">
      <c r="A27" s="1443"/>
      <c r="B27" s="1444" t="s">
        <v>750</v>
      </c>
      <c r="C27" s="2186">
        <v>0</v>
      </c>
      <c r="D27" s="1526">
        <v>0</v>
      </c>
      <c r="E27" s="1019">
        <v>0</v>
      </c>
      <c r="F27" s="1019">
        <v>0</v>
      </c>
      <c r="G27" s="20">
        <v>0</v>
      </c>
      <c r="H27" s="20">
        <v>0</v>
      </c>
      <c r="I27" s="20">
        <v>0</v>
      </c>
      <c r="J27" s="20">
        <v>0</v>
      </c>
      <c r="K27" s="20">
        <v>0</v>
      </c>
      <c r="L27" s="904"/>
    </row>
    <row r="28" spans="1:12" ht="10.5" customHeight="1">
      <c r="A28" s="1443"/>
      <c r="B28" s="1444" t="s">
        <v>751</v>
      </c>
      <c r="C28" s="1999">
        <v>76</v>
      </c>
      <c r="D28" s="1527">
        <v>63</v>
      </c>
      <c r="E28" s="918">
        <v>66</v>
      </c>
      <c r="F28" s="918">
        <v>44</v>
      </c>
      <c r="G28" s="21">
        <v>48</v>
      </c>
      <c r="H28" s="21">
        <v>50</v>
      </c>
      <c r="I28" s="21">
        <v>2</v>
      </c>
      <c r="J28" s="21">
        <v>2</v>
      </c>
      <c r="K28" s="21">
        <v>5</v>
      </c>
      <c r="L28" s="904"/>
    </row>
    <row r="29" spans="1:12" ht="10.5" customHeight="1">
      <c r="A29" s="1443"/>
      <c r="B29" s="1444" t="s">
        <v>801</v>
      </c>
      <c r="C29" s="1999">
        <v>12</v>
      </c>
      <c r="D29" s="1527">
        <v>149</v>
      </c>
      <c r="E29" s="918">
        <v>0</v>
      </c>
      <c r="F29" s="918">
        <v>0</v>
      </c>
      <c r="G29" s="21">
        <v>0</v>
      </c>
      <c r="H29" s="21">
        <v>0</v>
      </c>
      <c r="I29" s="21">
        <v>0</v>
      </c>
      <c r="J29" s="21">
        <v>0</v>
      </c>
      <c r="K29" s="21">
        <v>0</v>
      </c>
      <c r="L29" s="904"/>
    </row>
    <row r="30" spans="1:12" ht="11.25" customHeight="1">
      <c r="A30" s="1445"/>
      <c r="B30" s="1446" t="s">
        <v>346</v>
      </c>
      <c r="C30" s="2001">
        <f>SUM(C12:C29)</f>
        <v>621</v>
      </c>
      <c r="D30" s="1699">
        <f>SUM(D12:D29)</f>
        <v>781</v>
      </c>
      <c r="E30" s="1102">
        <f>SUM(E12:E29)</f>
        <v>640</v>
      </c>
      <c r="F30" s="1102">
        <f t="shared" ref="F30:K30" si="1">SUM(F12:F29)</f>
        <v>629</v>
      </c>
      <c r="G30" s="1102">
        <f t="shared" si="1"/>
        <v>626</v>
      </c>
      <c r="H30" s="1102">
        <f t="shared" si="1"/>
        <v>654</v>
      </c>
      <c r="I30" s="1102">
        <f t="shared" si="1"/>
        <v>604</v>
      </c>
      <c r="J30" s="1102">
        <f t="shared" si="1"/>
        <v>704</v>
      </c>
      <c r="K30" s="1102">
        <f t="shared" si="1"/>
        <v>951</v>
      </c>
      <c r="L30" s="653"/>
    </row>
    <row r="31" spans="1:12" ht="11.25" customHeight="1">
      <c r="A31" s="2569" t="s">
        <v>30</v>
      </c>
      <c r="B31" s="2569"/>
      <c r="C31" s="2127">
        <f>C30+C9</f>
        <v>1480</v>
      </c>
      <c r="D31" s="1522">
        <f>D30+D9</f>
        <v>1652</v>
      </c>
      <c r="E31" s="1094">
        <f>E30+E9</f>
        <v>1523</v>
      </c>
      <c r="F31" s="1094">
        <f t="shared" ref="F31:K31" si="2">F30+F9</f>
        <v>1474</v>
      </c>
      <c r="G31" s="1094">
        <f t="shared" si="2"/>
        <v>1310</v>
      </c>
      <c r="H31" s="1094">
        <f t="shared" si="2"/>
        <v>1344</v>
      </c>
      <c r="I31" s="1094">
        <f t="shared" si="2"/>
        <v>1333</v>
      </c>
      <c r="J31" s="1094">
        <f t="shared" si="2"/>
        <v>1418</v>
      </c>
      <c r="K31" s="1094">
        <f t="shared" si="2"/>
        <v>1658</v>
      </c>
      <c r="L31" s="914"/>
    </row>
    <row r="32" spans="1:12" ht="10.5" customHeight="1">
      <c r="A32" s="1447"/>
      <c r="B32" s="1447"/>
      <c r="C32" s="2188"/>
      <c r="D32" s="1774"/>
      <c r="E32" s="916"/>
      <c r="F32" s="916"/>
      <c r="G32" s="916"/>
      <c r="H32" s="916"/>
      <c r="I32" s="916"/>
      <c r="J32" s="916"/>
      <c r="K32" s="916"/>
      <c r="L32" s="898"/>
    </row>
    <row r="33" spans="1:12" ht="10.5" customHeight="1">
      <c r="A33" s="2570" t="s">
        <v>347</v>
      </c>
      <c r="B33" s="2570"/>
      <c r="C33" s="2189"/>
      <c r="D33" s="1775"/>
      <c r="E33" s="917"/>
      <c r="F33" s="917"/>
      <c r="G33" s="917"/>
      <c r="H33" s="917"/>
      <c r="I33" s="917"/>
      <c r="J33" s="917"/>
      <c r="K33" s="917"/>
      <c r="L33" s="895"/>
    </row>
    <row r="34" spans="1:12" ht="10.5" customHeight="1">
      <c r="A34" s="2570" t="s">
        <v>752</v>
      </c>
      <c r="B34" s="2570"/>
      <c r="C34" s="1998"/>
      <c r="D34" s="1420"/>
      <c r="E34" s="649"/>
      <c r="F34" s="649"/>
      <c r="G34" s="649"/>
      <c r="H34" s="649"/>
      <c r="I34" s="649"/>
      <c r="J34" s="649"/>
      <c r="K34" s="649"/>
      <c r="L34" s="904"/>
    </row>
    <row r="35" spans="1:12" ht="10.5" customHeight="1">
      <c r="A35" s="1448"/>
      <c r="B35" s="1449" t="s">
        <v>753</v>
      </c>
      <c r="C35" s="1995">
        <v>634</v>
      </c>
      <c r="D35" s="1698">
        <v>628</v>
      </c>
      <c r="E35" s="647">
        <v>635</v>
      </c>
      <c r="F35" s="647">
        <v>592</v>
      </c>
      <c r="G35" s="647">
        <v>408</v>
      </c>
      <c r="H35" s="647">
        <v>400</v>
      </c>
      <c r="I35" s="647">
        <v>414</v>
      </c>
      <c r="J35" s="647">
        <v>405</v>
      </c>
      <c r="K35" s="647">
        <v>374</v>
      </c>
      <c r="L35" s="904"/>
    </row>
    <row r="36" spans="1:12" ht="10.5" customHeight="1">
      <c r="A36" s="1448"/>
      <c r="B36" s="1449" t="s">
        <v>754</v>
      </c>
      <c r="C36" s="1995">
        <v>15</v>
      </c>
      <c r="D36" s="1698">
        <v>16</v>
      </c>
      <c r="E36" s="647">
        <v>13</v>
      </c>
      <c r="F36" s="647">
        <v>12</v>
      </c>
      <c r="G36" s="647">
        <v>11</v>
      </c>
      <c r="H36" s="647">
        <v>10</v>
      </c>
      <c r="I36" s="647">
        <v>0</v>
      </c>
      <c r="J36" s="647">
        <v>0</v>
      </c>
      <c r="K36" s="647">
        <v>0</v>
      </c>
      <c r="L36" s="904"/>
    </row>
    <row r="37" spans="1:12" ht="10.5" customHeight="1">
      <c r="A37" s="886"/>
      <c r="B37" s="866" t="s">
        <v>755</v>
      </c>
      <c r="C37" s="1999">
        <v>210</v>
      </c>
      <c r="D37" s="1527">
        <v>227</v>
      </c>
      <c r="E37" s="918">
        <v>235</v>
      </c>
      <c r="F37" s="918">
        <v>241</v>
      </c>
      <c r="G37" s="21">
        <v>265</v>
      </c>
      <c r="H37" s="21">
        <v>280</v>
      </c>
      <c r="I37" s="21">
        <v>315</v>
      </c>
      <c r="J37" s="21">
        <v>309</v>
      </c>
      <c r="K37" s="21">
        <v>333</v>
      </c>
      <c r="L37" s="645"/>
    </row>
    <row r="38" spans="1:12" ht="11.25" customHeight="1">
      <c r="A38" s="897"/>
      <c r="B38" s="897"/>
      <c r="C38" s="2001">
        <f>SUM(C35:C37)</f>
        <v>859</v>
      </c>
      <c r="D38" s="1699">
        <f>SUM(D35:D37)</f>
        <v>871</v>
      </c>
      <c r="E38" s="1102">
        <f>SUM(E35:E37)</f>
        <v>883</v>
      </c>
      <c r="F38" s="1102">
        <f t="shared" ref="F38:K38" si="3">SUM(F35:F37)</f>
        <v>845</v>
      </c>
      <c r="G38" s="1102">
        <f t="shared" si="3"/>
        <v>684</v>
      </c>
      <c r="H38" s="1102">
        <f t="shared" si="3"/>
        <v>690</v>
      </c>
      <c r="I38" s="1102">
        <f t="shared" si="3"/>
        <v>729</v>
      </c>
      <c r="J38" s="1102">
        <f t="shared" si="3"/>
        <v>714</v>
      </c>
      <c r="K38" s="1102">
        <f t="shared" si="3"/>
        <v>707</v>
      </c>
      <c r="L38" s="896"/>
    </row>
    <row r="39" spans="1:12" ht="10.5" customHeight="1">
      <c r="A39" s="2553" t="s">
        <v>756</v>
      </c>
      <c r="B39" s="2553"/>
      <c r="C39" s="1998"/>
      <c r="D39" s="1420"/>
      <c r="E39" s="649"/>
      <c r="F39" s="649"/>
      <c r="G39" s="644"/>
      <c r="H39" s="644"/>
      <c r="I39" s="644"/>
      <c r="J39" s="644"/>
      <c r="K39" s="644"/>
      <c r="L39" s="645"/>
    </row>
    <row r="40" spans="1:12" ht="10.5" customHeight="1">
      <c r="A40" s="910"/>
      <c r="B40" s="911" t="s">
        <v>753</v>
      </c>
      <c r="C40" s="1995">
        <v>135</v>
      </c>
      <c r="D40" s="1698">
        <v>108</v>
      </c>
      <c r="E40" s="647">
        <v>117</v>
      </c>
      <c r="F40" s="647">
        <v>123</v>
      </c>
      <c r="G40" s="647">
        <v>103</v>
      </c>
      <c r="H40" s="647">
        <v>98</v>
      </c>
      <c r="I40" s="647">
        <v>100</v>
      </c>
      <c r="J40" s="647">
        <v>156</v>
      </c>
      <c r="K40" s="647">
        <v>204</v>
      </c>
      <c r="L40" s="904"/>
    </row>
    <row r="41" spans="1:12" ht="10.5" customHeight="1">
      <c r="A41" s="910"/>
      <c r="B41" s="911" t="s">
        <v>754</v>
      </c>
      <c r="C41" s="1995">
        <v>326</v>
      </c>
      <c r="D41" s="1698">
        <v>343</v>
      </c>
      <c r="E41" s="647">
        <v>351</v>
      </c>
      <c r="F41" s="647">
        <v>332</v>
      </c>
      <c r="G41" s="647">
        <v>359</v>
      </c>
      <c r="H41" s="647">
        <v>370</v>
      </c>
      <c r="I41" s="647">
        <v>294</v>
      </c>
      <c r="J41" s="647">
        <v>333</v>
      </c>
      <c r="K41" s="647">
        <v>315</v>
      </c>
      <c r="L41" s="904"/>
    </row>
    <row r="42" spans="1:12" ht="10.5" customHeight="1">
      <c r="A42" s="910"/>
      <c r="B42" s="911" t="s">
        <v>755</v>
      </c>
      <c r="C42" s="1999">
        <v>160</v>
      </c>
      <c r="D42" s="1527">
        <v>330</v>
      </c>
      <c r="E42" s="918">
        <v>172</v>
      </c>
      <c r="F42" s="918">
        <v>174</v>
      </c>
      <c r="G42" s="918">
        <v>164</v>
      </c>
      <c r="H42" s="918">
        <v>186</v>
      </c>
      <c r="I42" s="918">
        <v>210</v>
      </c>
      <c r="J42" s="918">
        <v>215</v>
      </c>
      <c r="K42" s="918">
        <v>432</v>
      </c>
      <c r="L42" s="904"/>
    </row>
    <row r="43" spans="1:12" ht="11.25" customHeight="1">
      <c r="A43" s="897"/>
      <c r="B43" s="897"/>
      <c r="C43" s="2001">
        <f>SUM(C40:C42)</f>
        <v>621</v>
      </c>
      <c r="D43" s="1699">
        <f>SUM(D40:D42)</f>
        <v>781</v>
      </c>
      <c r="E43" s="1102">
        <f>SUM(E40:E42)</f>
        <v>640</v>
      </c>
      <c r="F43" s="1102">
        <f t="shared" ref="F43:K43" si="4">SUM(F40:F42)</f>
        <v>629</v>
      </c>
      <c r="G43" s="1102">
        <f t="shared" si="4"/>
        <v>626</v>
      </c>
      <c r="H43" s="1102">
        <f t="shared" si="4"/>
        <v>654</v>
      </c>
      <c r="I43" s="1102">
        <f t="shared" si="4"/>
        <v>604</v>
      </c>
      <c r="J43" s="1102">
        <f t="shared" si="4"/>
        <v>704</v>
      </c>
      <c r="K43" s="1102">
        <f t="shared" si="4"/>
        <v>951</v>
      </c>
      <c r="L43" s="896"/>
    </row>
    <row r="44" spans="1:12" ht="11.25" customHeight="1">
      <c r="A44" s="2552" t="s">
        <v>30</v>
      </c>
      <c r="B44" s="2552"/>
      <c r="C44" s="2127">
        <f>C43+C38</f>
        <v>1480</v>
      </c>
      <c r="D44" s="1522">
        <f>D43+D38</f>
        <v>1652</v>
      </c>
      <c r="E44" s="1094">
        <f>E43+E38</f>
        <v>1523</v>
      </c>
      <c r="F44" s="1094">
        <f t="shared" ref="F44:K44" si="5">F43+F38</f>
        <v>1474</v>
      </c>
      <c r="G44" s="1094">
        <f t="shared" si="5"/>
        <v>1310</v>
      </c>
      <c r="H44" s="1094">
        <f t="shared" si="5"/>
        <v>1344</v>
      </c>
      <c r="I44" s="1094">
        <f t="shared" si="5"/>
        <v>1333</v>
      </c>
      <c r="J44" s="1094">
        <f t="shared" si="5"/>
        <v>1418</v>
      </c>
      <c r="K44" s="1094">
        <f t="shared" si="5"/>
        <v>1658</v>
      </c>
      <c r="L44" s="888"/>
    </row>
    <row r="45" spans="1:12" ht="5.25" customHeight="1">
      <c r="A45" s="528"/>
      <c r="B45" s="528"/>
      <c r="C45" s="528"/>
      <c r="D45" s="528"/>
      <c r="E45" s="528"/>
      <c r="F45" s="528"/>
      <c r="G45" s="528"/>
      <c r="H45" s="528"/>
      <c r="I45" s="528"/>
      <c r="J45" s="528"/>
      <c r="K45" s="528"/>
      <c r="L45" s="528"/>
    </row>
    <row r="46" spans="1:12" ht="57" customHeight="1">
      <c r="A46" s="920">
        <v>1</v>
      </c>
      <c r="B46" s="2567" t="s">
        <v>787</v>
      </c>
      <c r="C46" s="2567"/>
      <c r="D46" s="2567"/>
      <c r="E46" s="2567"/>
      <c r="F46" s="2567"/>
      <c r="G46" s="2567"/>
      <c r="H46" s="2567"/>
      <c r="I46" s="2567"/>
      <c r="J46" s="2567"/>
      <c r="K46" s="2567"/>
      <c r="L46" s="2567"/>
    </row>
    <row r="47" spans="1:12" ht="9.75" customHeight="1"/>
  </sheetData>
  <mergeCells count="11">
    <mergeCell ref="A1:L1"/>
    <mergeCell ref="A6:B6"/>
    <mergeCell ref="A5:B5"/>
    <mergeCell ref="A3:B3"/>
    <mergeCell ref="A33:B33"/>
    <mergeCell ref="B46:L46"/>
    <mergeCell ref="A39:B39"/>
    <mergeCell ref="A44:B44"/>
    <mergeCell ref="A11:B11"/>
    <mergeCell ref="A31:B31"/>
    <mergeCell ref="A34:B34"/>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2" min="2" max="4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zoomScaleNormal="100" workbookViewId="0">
      <selection activeCell="A9" sqref="A9:H9"/>
    </sheetView>
  </sheetViews>
  <sheetFormatPr defaultColWidth="9.140625" defaultRowHeight="12.75"/>
  <cols>
    <col min="1" max="2" width="2.140625" style="951" customWidth="1"/>
    <col min="3" max="3" width="78.5703125" style="951" customWidth="1"/>
    <col min="4" max="4" width="7.140625" style="951" customWidth="1"/>
    <col min="5" max="5" width="7.140625" style="952" customWidth="1"/>
    <col min="6" max="6" width="7.140625" style="953" customWidth="1"/>
    <col min="7" max="12" width="7.140625" style="950" customWidth="1"/>
    <col min="13" max="13" width="1.28515625" style="950" customWidth="1"/>
    <col min="14" max="14" width="9.140625" style="950" customWidth="1"/>
    <col min="15" max="15" width="9.140625" style="954" customWidth="1"/>
    <col min="16" max="16" width="9.140625" style="736" customWidth="1"/>
    <col min="17" max="17" width="9.140625" style="950" customWidth="1"/>
    <col min="18" max="16384" width="9.140625" style="950"/>
  </cols>
  <sheetData>
    <row r="1" spans="1:13" ht="17.25" customHeight="1">
      <c r="A1" s="2531" t="s">
        <v>554</v>
      </c>
      <c r="B1" s="2531"/>
      <c r="C1" s="2531"/>
      <c r="D1" s="2531"/>
      <c r="E1" s="2531"/>
      <c r="F1" s="2531"/>
      <c r="G1" s="2531"/>
      <c r="H1" s="2531"/>
      <c r="I1" s="2531"/>
      <c r="J1" s="2531"/>
      <c r="K1" s="2531"/>
      <c r="L1" s="2531"/>
      <c r="M1" s="2531"/>
    </row>
    <row r="2" spans="1:13" ht="9" customHeight="1">
      <c r="A2" s="925"/>
      <c r="B2" s="925"/>
      <c r="C2" s="925"/>
      <c r="D2" s="926"/>
      <c r="E2" s="926"/>
      <c r="F2" s="926"/>
      <c r="G2" s="926"/>
      <c r="H2" s="926"/>
      <c r="I2" s="926"/>
      <c r="J2" s="926"/>
      <c r="K2" s="926"/>
      <c r="L2" s="926"/>
      <c r="M2" s="926"/>
    </row>
    <row r="3" spans="1:13" ht="10.5" customHeight="1">
      <c r="A3" s="2419" t="s">
        <v>505</v>
      </c>
      <c r="B3" s="2419"/>
      <c r="C3" s="2419"/>
      <c r="D3" s="502" t="s">
        <v>835</v>
      </c>
      <c r="E3" s="503" t="s">
        <v>799</v>
      </c>
      <c r="F3" s="503" t="s">
        <v>706</v>
      </c>
      <c r="G3" s="503" t="s">
        <v>236</v>
      </c>
      <c r="H3" s="503" t="s">
        <v>506</v>
      </c>
      <c r="I3" s="503" t="s">
        <v>507</v>
      </c>
      <c r="J3" s="503" t="s">
        <v>508</v>
      </c>
      <c r="K3" s="503" t="s">
        <v>509</v>
      </c>
      <c r="L3" s="503" t="s">
        <v>510</v>
      </c>
      <c r="M3" s="929"/>
    </row>
    <row r="4" spans="1:13" ht="10.5" customHeight="1">
      <c r="A4" s="930"/>
      <c r="B4" s="930"/>
      <c r="C4" s="930"/>
      <c r="D4" s="927"/>
      <c r="E4" s="931"/>
      <c r="F4" s="931"/>
      <c r="G4" s="931"/>
      <c r="H4" s="931"/>
      <c r="I4" s="931"/>
      <c r="J4" s="931"/>
      <c r="K4" s="931"/>
      <c r="L4" s="931"/>
      <c r="M4" s="927"/>
    </row>
    <row r="5" spans="1:13" ht="10.5" customHeight="1">
      <c r="A5" s="2461" t="s">
        <v>349</v>
      </c>
      <c r="B5" s="2461"/>
      <c r="C5" s="2461"/>
      <c r="D5" s="932"/>
      <c r="E5" s="933"/>
      <c r="F5" s="933"/>
      <c r="G5" s="933"/>
      <c r="H5" s="933"/>
      <c r="I5" s="933"/>
      <c r="J5" s="933"/>
      <c r="K5" s="933"/>
      <c r="L5" s="933"/>
      <c r="M5" s="928"/>
    </row>
    <row r="6" spans="1:13" ht="10.5" customHeight="1">
      <c r="A6" s="599"/>
      <c r="B6" s="2335" t="s">
        <v>335</v>
      </c>
      <c r="C6" s="2335"/>
      <c r="D6" s="934"/>
      <c r="E6" s="931"/>
      <c r="F6" s="931"/>
      <c r="G6" s="931"/>
      <c r="H6" s="931"/>
      <c r="I6" s="931"/>
      <c r="J6" s="931"/>
      <c r="K6" s="931"/>
      <c r="L6" s="931"/>
      <c r="M6" s="185"/>
    </row>
    <row r="7" spans="1:13" ht="10.5" customHeight="1">
      <c r="A7" s="238"/>
      <c r="B7" s="157"/>
      <c r="C7" s="157" t="s">
        <v>392</v>
      </c>
      <c r="D7" s="1983">
        <v>143</v>
      </c>
      <c r="E7" s="1394">
        <v>146</v>
      </c>
      <c r="F7" s="187">
        <v>139</v>
      </c>
      <c r="G7" s="187">
        <v>137</v>
      </c>
      <c r="H7" s="158">
        <v>145</v>
      </c>
      <c r="I7" s="158">
        <v>153</v>
      </c>
      <c r="J7" s="158">
        <v>172</v>
      </c>
      <c r="K7" s="158">
        <v>165</v>
      </c>
      <c r="L7" s="158">
        <v>168</v>
      </c>
      <c r="M7" s="182"/>
    </row>
    <row r="8" spans="1:13" ht="10.5" customHeight="1">
      <c r="A8" s="232"/>
      <c r="B8" s="601"/>
      <c r="C8" s="601" t="s">
        <v>164</v>
      </c>
      <c r="D8" s="1983">
        <v>109</v>
      </c>
      <c r="E8" s="1394">
        <v>117</v>
      </c>
      <c r="F8" s="187">
        <v>113</v>
      </c>
      <c r="G8" s="187">
        <v>112</v>
      </c>
      <c r="H8" s="189">
        <v>141</v>
      </c>
      <c r="I8" s="189">
        <v>143</v>
      </c>
      <c r="J8" s="189">
        <v>153</v>
      </c>
      <c r="K8" s="189">
        <v>145</v>
      </c>
      <c r="L8" s="189">
        <v>145</v>
      </c>
      <c r="M8" s="182"/>
    </row>
    <row r="9" spans="1:13" ht="11.25" customHeight="1">
      <c r="A9" s="358"/>
      <c r="B9" s="2430" t="s">
        <v>637</v>
      </c>
      <c r="C9" s="2430"/>
      <c r="D9" s="1990">
        <f>SUM(D7:D8)</f>
        <v>252</v>
      </c>
      <c r="E9" s="1392">
        <f>SUM(E7:E8)</f>
        <v>263</v>
      </c>
      <c r="F9" s="368">
        <f>SUM(F7:F8)</f>
        <v>252</v>
      </c>
      <c r="G9" s="368">
        <f t="shared" ref="G9:L9" si="0">SUM(G7:G8)</f>
        <v>249</v>
      </c>
      <c r="H9" s="368">
        <f t="shared" si="0"/>
        <v>286</v>
      </c>
      <c r="I9" s="368">
        <f t="shared" si="0"/>
        <v>296</v>
      </c>
      <c r="J9" s="368">
        <f t="shared" si="0"/>
        <v>325</v>
      </c>
      <c r="K9" s="368">
        <f t="shared" si="0"/>
        <v>310</v>
      </c>
      <c r="L9" s="368">
        <f t="shared" si="0"/>
        <v>313</v>
      </c>
      <c r="M9" s="935"/>
    </row>
    <row r="10" spans="1:13" ht="10.5" customHeight="1">
      <c r="A10" s="2335"/>
      <c r="B10" s="2335"/>
      <c r="C10" s="2335"/>
      <c r="D10" s="1986"/>
      <c r="E10" s="1393"/>
      <c r="F10" s="184"/>
      <c r="G10" s="184"/>
      <c r="H10" s="159"/>
      <c r="I10" s="159"/>
      <c r="J10" s="159"/>
      <c r="K10" s="159"/>
      <c r="L10" s="159"/>
      <c r="M10" s="182"/>
    </row>
    <row r="11" spans="1:13" ht="10.5" customHeight="1">
      <c r="A11" s="599"/>
      <c r="B11" s="2335" t="s">
        <v>95</v>
      </c>
      <c r="C11" s="2335"/>
      <c r="D11" s="1986"/>
      <c r="E11" s="1393"/>
      <c r="F11" s="184"/>
      <c r="G11" s="184"/>
      <c r="H11" s="159"/>
      <c r="I11" s="159"/>
      <c r="J11" s="159"/>
      <c r="K11" s="159"/>
      <c r="L11" s="159"/>
      <c r="M11" s="182"/>
    </row>
    <row r="12" spans="1:13" ht="10.5" customHeight="1">
      <c r="A12" s="804"/>
      <c r="B12" s="936"/>
      <c r="C12" s="936" t="s">
        <v>168</v>
      </c>
      <c r="D12" s="1983">
        <v>7</v>
      </c>
      <c r="E12" s="1394">
        <v>6</v>
      </c>
      <c r="F12" s="187">
        <v>8</v>
      </c>
      <c r="G12" s="187">
        <v>10</v>
      </c>
      <c r="H12" s="184">
        <v>11</v>
      </c>
      <c r="I12" s="184">
        <v>12</v>
      </c>
      <c r="J12" s="184">
        <v>13</v>
      </c>
      <c r="K12" s="184">
        <v>13</v>
      </c>
      <c r="L12" s="184">
        <v>14</v>
      </c>
      <c r="M12" s="185"/>
    </row>
    <row r="13" spans="1:13" ht="10.5" customHeight="1">
      <c r="A13" s="805"/>
      <c r="B13" s="937"/>
      <c r="C13" s="937" t="s">
        <v>29</v>
      </c>
      <c r="D13" s="1983">
        <v>15</v>
      </c>
      <c r="E13" s="1394">
        <v>8</v>
      </c>
      <c r="F13" s="187">
        <v>3</v>
      </c>
      <c r="G13" s="187">
        <v>2</v>
      </c>
      <c r="H13" s="361">
        <v>0</v>
      </c>
      <c r="I13" s="361">
        <v>1</v>
      </c>
      <c r="J13" s="361">
        <v>1</v>
      </c>
      <c r="K13" s="361">
        <v>2</v>
      </c>
      <c r="L13" s="361">
        <v>2</v>
      </c>
      <c r="M13" s="185"/>
    </row>
    <row r="14" spans="1:13" ht="10.5" customHeight="1">
      <c r="A14" s="803"/>
      <c r="B14" s="186"/>
      <c r="C14" s="186" t="s">
        <v>167</v>
      </c>
      <c r="D14" s="1983">
        <v>24</v>
      </c>
      <c r="E14" s="1394">
        <v>22</v>
      </c>
      <c r="F14" s="187">
        <v>22</v>
      </c>
      <c r="G14" s="187">
        <v>19</v>
      </c>
      <c r="H14" s="187">
        <v>21</v>
      </c>
      <c r="I14" s="187">
        <v>17</v>
      </c>
      <c r="J14" s="187">
        <v>18</v>
      </c>
      <c r="K14" s="187">
        <v>16</v>
      </c>
      <c r="L14" s="187">
        <v>15</v>
      </c>
      <c r="M14" s="185"/>
    </row>
    <row r="15" spans="1:13" ht="10.5" customHeight="1">
      <c r="A15" s="803"/>
      <c r="B15" s="186"/>
      <c r="C15" s="186" t="s">
        <v>342</v>
      </c>
      <c r="D15" s="1983">
        <v>57</v>
      </c>
      <c r="E15" s="1394">
        <v>50</v>
      </c>
      <c r="F15" s="187">
        <v>52</v>
      </c>
      <c r="G15" s="187">
        <v>59</v>
      </c>
      <c r="H15" s="187">
        <v>42</v>
      </c>
      <c r="I15" s="187">
        <v>47</v>
      </c>
      <c r="J15" s="187">
        <v>52</v>
      </c>
      <c r="K15" s="187">
        <v>50</v>
      </c>
      <c r="L15" s="187">
        <v>53</v>
      </c>
      <c r="M15" s="185"/>
    </row>
    <row r="16" spans="1:13" ht="10.5" customHeight="1">
      <c r="A16" s="803"/>
      <c r="B16" s="186"/>
      <c r="C16" s="186" t="s">
        <v>155</v>
      </c>
      <c r="D16" s="1983">
        <v>4</v>
      </c>
      <c r="E16" s="1394">
        <v>6</v>
      </c>
      <c r="F16" s="187">
        <v>6</v>
      </c>
      <c r="G16" s="187">
        <v>4</v>
      </c>
      <c r="H16" s="187">
        <v>5</v>
      </c>
      <c r="I16" s="187">
        <v>4</v>
      </c>
      <c r="J16" s="187">
        <v>5</v>
      </c>
      <c r="K16" s="187">
        <v>5</v>
      </c>
      <c r="L16" s="187">
        <v>47</v>
      </c>
      <c r="M16" s="185"/>
    </row>
    <row r="17" spans="1:13" ht="10.5" customHeight="1">
      <c r="A17" s="803"/>
      <c r="B17" s="186"/>
      <c r="C17" s="186" t="s">
        <v>200</v>
      </c>
      <c r="D17" s="1983">
        <v>4</v>
      </c>
      <c r="E17" s="1394">
        <v>4</v>
      </c>
      <c r="F17" s="187">
        <v>2</v>
      </c>
      <c r="G17" s="187">
        <v>3</v>
      </c>
      <c r="H17" s="187">
        <v>3</v>
      </c>
      <c r="I17" s="187">
        <v>6</v>
      </c>
      <c r="J17" s="187">
        <v>6</v>
      </c>
      <c r="K17" s="187">
        <v>5</v>
      </c>
      <c r="L17" s="187">
        <v>5</v>
      </c>
      <c r="M17" s="185"/>
    </row>
    <row r="18" spans="1:13" ht="10.5" customHeight="1">
      <c r="A18" s="803"/>
      <c r="B18" s="186"/>
      <c r="C18" s="186" t="s">
        <v>198</v>
      </c>
      <c r="D18" s="1983">
        <v>83</v>
      </c>
      <c r="E18" s="1394">
        <v>76</v>
      </c>
      <c r="F18" s="187">
        <v>73</v>
      </c>
      <c r="G18" s="187">
        <v>89</v>
      </c>
      <c r="H18" s="187">
        <v>89</v>
      </c>
      <c r="I18" s="187">
        <v>87</v>
      </c>
      <c r="J18" s="187">
        <v>79</v>
      </c>
      <c r="K18" s="187">
        <v>79</v>
      </c>
      <c r="L18" s="187">
        <v>84</v>
      </c>
      <c r="M18" s="185"/>
    </row>
    <row r="19" spans="1:13" ht="10.5" customHeight="1">
      <c r="A19" s="1450"/>
      <c r="B19" s="1451"/>
      <c r="C19" s="1451" t="s">
        <v>338</v>
      </c>
      <c r="D19" s="1983">
        <v>5</v>
      </c>
      <c r="E19" s="1394">
        <v>4</v>
      </c>
      <c r="F19" s="187">
        <v>4</v>
      </c>
      <c r="G19" s="187">
        <v>3</v>
      </c>
      <c r="H19" s="187">
        <v>1</v>
      </c>
      <c r="I19" s="187">
        <v>1</v>
      </c>
      <c r="J19" s="187">
        <v>1</v>
      </c>
      <c r="K19" s="187">
        <v>2</v>
      </c>
      <c r="L19" s="187">
        <v>2</v>
      </c>
      <c r="M19" s="185"/>
    </row>
    <row r="20" spans="1:13" ht="10.5" customHeight="1">
      <c r="A20" s="1450"/>
      <c r="B20" s="1451"/>
      <c r="C20" s="1451" t="s">
        <v>191</v>
      </c>
      <c r="D20" s="1983">
        <v>6</v>
      </c>
      <c r="E20" s="1394">
        <v>10</v>
      </c>
      <c r="F20" s="187">
        <v>9</v>
      </c>
      <c r="G20" s="187">
        <v>10</v>
      </c>
      <c r="H20" s="161">
        <v>10</v>
      </c>
      <c r="I20" s="161">
        <v>6</v>
      </c>
      <c r="J20" s="161">
        <v>15</v>
      </c>
      <c r="K20" s="161">
        <v>31</v>
      </c>
      <c r="L20" s="161">
        <v>28</v>
      </c>
      <c r="M20" s="185"/>
    </row>
    <row r="21" spans="1:13" ht="10.5" customHeight="1">
      <c r="A21" s="1450"/>
      <c r="B21" s="1451"/>
      <c r="C21" s="1451" t="s">
        <v>170</v>
      </c>
      <c r="D21" s="1983">
        <v>0</v>
      </c>
      <c r="E21" s="1394">
        <v>0</v>
      </c>
      <c r="F21" s="187">
        <v>0</v>
      </c>
      <c r="G21" s="187">
        <v>0</v>
      </c>
      <c r="H21" s="161">
        <v>0</v>
      </c>
      <c r="I21" s="161">
        <v>0</v>
      </c>
      <c r="J21" s="161">
        <v>0</v>
      </c>
      <c r="K21" s="161">
        <v>0</v>
      </c>
      <c r="L21" s="161">
        <v>0</v>
      </c>
      <c r="M21" s="185"/>
    </row>
    <row r="22" spans="1:13" ht="10.5" customHeight="1">
      <c r="A22" s="1450"/>
      <c r="B22" s="1451"/>
      <c r="C22" s="1451" t="s">
        <v>169</v>
      </c>
      <c r="D22" s="1983">
        <v>0</v>
      </c>
      <c r="E22" s="1394">
        <v>0</v>
      </c>
      <c r="F22" s="187">
        <v>0</v>
      </c>
      <c r="G22" s="187">
        <v>0</v>
      </c>
      <c r="H22" s="161">
        <v>0</v>
      </c>
      <c r="I22" s="161">
        <v>1</v>
      </c>
      <c r="J22" s="161">
        <v>1</v>
      </c>
      <c r="K22" s="161">
        <v>1</v>
      </c>
      <c r="L22" s="161">
        <v>1</v>
      </c>
      <c r="M22" s="185"/>
    </row>
    <row r="23" spans="1:13" ht="10.5" customHeight="1">
      <c r="A23" s="1450"/>
      <c r="B23" s="1451"/>
      <c r="C23" s="1451" t="s">
        <v>196</v>
      </c>
      <c r="D23" s="1983">
        <v>0</v>
      </c>
      <c r="E23" s="1394">
        <v>0</v>
      </c>
      <c r="F23" s="187">
        <v>5</v>
      </c>
      <c r="G23" s="187">
        <v>2</v>
      </c>
      <c r="H23" s="187">
        <v>2</v>
      </c>
      <c r="I23" s="187">
        <v>2</v>
      </c>
      <c r="J23" s="187">
        <v>2</v>
      </c>
      <c r="K23" s="187">
        <v>2</v>
      </c>
      <c r="L23" s="187">
        <v>2</v>
      </c>
      <c r="M23" s="185"/>
    </row>
    <row r="24" spans="1:13" ht="10.5" customHeight="1">
      <c r="A24" s="1450"/>
      <c r="B24" s="1451"/>
      <c r="C24" s="1451" t="s">
        <v>195</v>
      </c>
      <c r="D24" s="1983">
        <v>1</v>
      </c>
      <c r="E24" s="1394">
        <v>0</v>
      </c>
      <c r="F24" s="187">
        <v>0</v>
      </c>
      <c r="G24" s="187">
        <v>0</v>
      </c>
      <c r="H24" s="187">
        <v>0</v>
      </c>
      <c r="I24" s="187">
        <v>1</v>
      </c>
      <c r="J24" s="187">
        <v>1</v>
      </c>
      <c r="K24" s="187">
        <v>1</v>
      </c>
      <c r="L24" s="187">
        <v>1</v>
      </c>
      <c r="M24" s="185"/>
    </row>
    <row r="25" spans="1:13" ht="10.5" customHeight="1">
      <c r="A25" s="1450"/>
      <c r="B25" s="1451"/>
      <c r="C25" s="1451" t="s">
        <v>194</v>
      </c>
      <c r="D25" s="1983">
        <v>0</v>
      </c>
      <c r="E25" s="1394">
        <v>0</v>
      </c>
      <c r="F25" s="187">
        <v>0</v>
      </c>
      <c r="G25" s="187">
        <v>0</v>
      </c>
      <c r="H25" s="187">
        <v>0</v>
      </c>
      <c r="I25" s="187">
        <v>1</v>
      </c>
      <c r="J25" s="187">
        <v>1</v>
      </c>
      <c r="K25" s="187">
        <v>1</v>
      </c>
      <c r="L25" s="187">
        <v>0</v>
      </c>
      <c r="M25" s="185"/>
    </row>
    <row r="26" spans="1:13" ht="10.5" customHeight="1">
      <c r="A26" s="1450"/>
      <c r="B26" s="1451"/>
      <c r="C26" s="1451" t="s">
        <v>193</v>
      </c>
      <c r="D26" s="1983">
        <v>4</v>
      </c>
      <c r="E26" s="1394">
        <v>4</v>
      </c>
      <c r="F26" s="187">
        <v>4</v>
      </c>
      <c r="G26" s="187">
        <v>4</v>
      </c>
      <c r="H26" s="187">
        <v>4</v>
      </c>
      <c r="I26" s="187">
        <v>2</v>
      </c>
      <c r="J26" s="187">
        <v>2</v>
      </c>
      <c r="K26" s="187">
        <v>3</v>
      </c>
      <c r="L26" s="187">
        <v>3</v>
      </c>
      <c r="M26" s="185"/>
    </row>
    <row r="27" spans="1:13" ht="10.5" customHeight="1">
      <c r="A27" s="1450"/>
      <c r="B27" s="1451"/>
      <c r="C27" s="1451" t="s">
        <v>192</v>
      </c>
      <c r="D27" s="1983">
        <v>0</v>
      </c>
      <c r="E27" s="1394">
        <v>0</v>
      </c>
      <c r="F27" s="187">
        <v>0</v>
      </c>
      <c r="G27" s="187">
        <v>0</v>
      </c>
      <c r="H27" s="161">
        <v>0</v>
      </c>
      <c r="I27" s="161">
        <v>0</v>
      </c>
      <c r="J27" s="161">
        <v>0</v>
      </c>
      <c r="K27" s="161">
        <v>0</v>
      </c>
      <c r="L27" s="161">
        <v>0</v>
      </c>
      <c r="M27" s="185"/>
    </row>
    <row r="28" spans="1:13" ht="10.5" customHeight="1">
      <c r="A28" s="1450"/>
      <c r="B28" s="1451"/>
      <c r="C28" s="1451" t="s">
        <v>31</v>
      </c>
      <c r="D28" s="1983">
        <v>15</v>
      </c>
      <c r="E28" s="1394">
        <v>16</v>
      </c>
      <c r="F28" s="187">
        <v>9</v>
      </c>
      <c r="G28" s="187">
        <v>3</v>
      </c>
      <c r="H28" s="161">
        <v>3</v>
      </c>
      <c r="I28" s="161">
        <v>2</v>
      </c>
      <c r="J28" s="161">
        <v>2</v>
      </c>
      <c r="K28" s="161">
        <v>2</v>
      </c>
      <c r="L28" s="161">
        <v>2</v>
      </c>
      <c r="M28" s="185"/>
    </row>
    <row r="29" spans="1:13" ht="10.5" customHeight="1">
      <c r="A29" s="1450"/>
      <c r="B29" s="1451"/>
      <c r="C29" s="1451" t="s">
        <v>341</v>
      </c>
      <c r="D29" s="1983">
        <v>5</v>
      </c>
      <c r="E29" s="1394">
        <v>25</v>
      </c>
      <c r="F29" s="187">
        <v>0</v>
      </c>
      <c r="G29" s="187">
        <v>0</v>
      </c>
      <c r="H29" s="161">
        <v>0</v>
      </c>
      <c r="I29" s="161">
        <v>0</v>
      </c>
      <c r="J29" s="161">
        <v>0</v>
      </c>
      <c r="K29" s="161">
        <v>0</v>
      </c>
      <c r="L29" s="161">
        <v>0</v>
      </c>
      <c r="M29" s="185"/>
    </row>
    <row r="30" spans="1:13" ht="11.25" customHeight="1">
      <c r="A30" s="1452"/>
      <c r="B30" s="2573" t="s">
        <v>830</v>
      </c>
      <c r="C30" s="2573"/>
      <c r="D30" s="1990">
        <f>SUM(D12:D29)</f>
        <v>230</v>
      </c>
      <c r="E30" s="1392">
        <f>SUM(E12:E29)</f>
        <v>231</v>
      </c>
      <c r="F30" s="368">
        <f>SUM(F12:F29)</f>
        <v>197</v>
      </c>
      <c r="G30" s="368">
        <f t="shared" ref="G30:L30" si="1">SUM(G12:G29)</f>
        <v>208</v>
      </c>
      <c r="H30" s="368">
        <f t="shared" si="1"/>
        <v>191</v>
      </c>
      <c r="I30" s="368">
        <f t="shared" si="1"/>
        <v>190</v>
      </c>
      <c r="J30" s="368">
        <f t="shared" si="1"/>
        <v>199</v>
      </c>
      <c r="K30" s="368">
        <f t="shared" si="1"/>
        <v>213</v>
      </c>
      <c r="L30" s="368">
        <f t="shared" si="1"/>
        <v>259</v>
      </c>
      <c r="M30" s="935"/>
    </row>
    <row r="31" spans="1:13" ht="10.5" customHeight="1">
      <c r="A31" s="2574" t="s">
        <v>640</v>
      </c>
      <c r="B31" s="2574"/>
      <c r="C31" s="2574"/>
      <c r="D31" s="1990">
        <f>D30+D9</f>
        <v>482</v>
      </c>
      <c r="E31" s="1392">
        <f>E30+E9</f>
        <v>494</v>
      </c>
      <c r="F31" s="368">
        <f>F30+F9</f>
        <v>449</v>
      </c>
      <c r="G31" s="368">
        <f t="shared" ref="G31:L31" si="2">G30+G9</f>
        <v>457</v>
      </c>
      <c r="H31" s="368">
        <f t="shared" si="2"/>
        <v>477</v>
      </c>
      <c r="I31" s="368">
        <f t="shared" si="2"/>
        <v>486</v>
      </c>
      <c r="J31" s="368">
        <f t="shared" si="2"/>
        <v>524</v>
      </c>
      <c r="K31" s="368">
        <f t="shared" si="2"/>
        <v>523</v>
      </c>
      <c r="L31" s="368">
        <f t="shared" si="2"/>
        <v>572</v>
      </c>
      <c r="M31" s="938"/>
    </row>
    <row r="32" spans="1:13" ht="10.5" customHeight="1">
      <c r="A32" s="2577" t="s">
        <v>638</v>
      </c>
      <c r="B32" s="2577"/>
      <c r="C32" s="2577"/>
      <c r="D32" s="1986"/>
      <c r="E32" s="1393"/>
      <c r="F32" s="184"/>
      <c r="G32" s="184"/>
      <c r="H32" s="159"/>
      <c r="I32" s="159"/>
      <c r="J32" s="159"/>
      <c r="K32" s="159"/>
      <c r="L32" s="159"/>
      <c r="M32" s="182"/>
    </row>
    <row r="33" spans="1:13" ht="10.5" customHeight="1">
      <c r="A33" s="1453"/>
      <c r="B33" s="2577" t="s">
        <v>788</v>
      </c>
      <c r="C33" s="2577"/>
      <c r="D33" s="2190"/>
      <c r="E33" s="1494"/>
      <c r="F33" s="939"/>
      <c r="G33" s="939"/>
      <c r="H33" s="939"/>
      <c r="I33" s="939"/>
      <c r="J33" s="939"/>
      <c r="K33" s="939"/>
      <c r="L33" s="939"/>
      <c r="M33" s="940"/>
    </row>
    <row r="34" spans="1:13" ht="10.5" customHeight="1">
      <c r="A34" s="357"/>
      <c r="B34" s="2418" t="s">
        <v>335</v>
      </c>
      <c r="C34" s="2418"/>
      <c r="D34" s="1983">
        <v>861</v>
      </c>
      <c r="E34" s="1394">
        <v>858</v>
      </c>
      <c r="F34" s="187">
        <v>851</v>
      </c>
      <c r="G34" s="187">
        <v>862</v>
      </c>
      <c r="H34" s="187">
        <v>798</v>
      </c>
      <c r="I34" s="187">
        <v>807</v>
      </c>
      <c r="J34" s="187">
        <v>812</v>
      </c>
      <c r="K34" s="187">
        <v>817</v>
      </c>
      <c r="L34" s="187">
        <v>791</v>
      </c>
      <c r="M34" s="940"/>
    </row>
    <row r="35" spans="1:13" ht="10.5" customHeight="1">
      <c r="A35" s="358"/>
      <c r="B35" s="2430" t="s">
        <v>555</v>
      </c>
      <c r="C35" s="2430"/>
      <c r="D35" s="1983">
        <v>296</v>
      </c>
      <c r="E35" s="1394">
        <v>289</v>
      </c>
      <c r="F35" s="187">
        <v>319</v>
      </c>
      <c r="G35" s="187">
        <v>307</v>
      </c>
      <c r="H35" s="187">
        <v>343</v>
      </c>
      <c r="I35" s="187">
        <v>305</v>
      </c>
      <c r="J35" s="187">
        <v>303</v>
      </c>
      <c r="K35" s="187">
        <v>300</v>
      </c>
      <c r="L35" s="187">
        <v>328</v>
      </c>
      <c r="M35" s="940"/>
    </row>
    <row r="36" spans="1:13" ht="10.5" customHeight="1">
      <c r="A36" s="2575" t="s">
        <v>831</v>
      </c>
      <c r="B36" s="2575"/>
      <c r="C36" s="2575"/>
      <c r="D36" s="1986"/>
      <c r="E36" s="1393"/>
      <c r="F36" s="184"/>
      <c r="G36" s="184"/>
      <c r="H36" s="939"/>
      <c r="I36" s="939"/>
      <c r="J36" s="939"/>
      <c r="K36" s="939"/>
      <c r="L36" s="939"/>
      <c r="M36" s="940"/>
    </row>
    <row r="37" spans="1:13" ht="11.25" customHeight="1">
      <c r="A37" s="941"/>
      <c r="B37" s="2431" t="s">
        <v>639</v>
      </c>
      <c r="C37" s="2431"/>
      <c r="D37" s="1990">
        <f>SUM(D34:D36)</f>
        <v>1157</v>
      </c>
      <c r="E37" s="1392">
        <f>SUM(E34:E36)</f>
        <v>1147</v>
      </c>
      <c r="F37" s="368">
        <f>SUM(F34:F36)</f>
        <v>1170</v>
      </c>
      <c r="G37" s="368">
        <f t="shared" ref="G37:L37" si="3">SUM(G34:G36)</f>
        <v>1169</v>
      </c>
      <c r="H37" s="368">
        <f t="shared" si="3"/>
        <v>1141</v>
      </c>
      <c r="I37" s="368">
        <f t="shared" si="3"/>
        <v>1112</v>
      </c>
      <c r="J37" s="368">
        <f t="shared" si="3"/>
        <v>1115</v>
      </c>
      <c r="K37" s="368">
        <f t="shared" si="3"/>
        <v>1117</v>
      </c>
      <c r="L37" s="368">
        <f t="shared" si="3"/>
        <v>1119</v>
      </c>
      <c r="M37" s="942"/>
    </row>
    <row r="38" spans="1:13" ht="10.5" customHeight="1">
      <c r="A38" s="2335" t="s">
        <v>665</v>
      </c>
      <c r="B38" s="2335"/>
      <c r="C38" s="2335"/>
      <c r="D38" s="1986"/>
      <c r="E38" s="1393"/>
      <c r="F38" s="184"/>
      <c r="G38" s="184"/>
      <c r="H38" s="159"/>
      <c r="I38" s="159"/>
      <c r="J38" s="159"/>
      <c r="K38" s="159"/>
      <c r="L38" s="159"/>
      <c r="M38" s="943"/>
    </row>
    <row r="39" spans="1:13" ht="20.25" customHeight="1">
      <c r="A39" s="357"/>
      <c r="B39" s="2425" t="s">
        <v>829</v>
      </c>
      <c r="C39" s="2418"/>
      <c r="D39" s="1983">
        <v>102</v>
      </c>
      <c r="E39" s="1394">
        <v>103</v>
      </c>
      <c r="F39" s="187">
        <v>109</v>
      </c>
      <c r="G39" s="187">
        <v>101</v>
      </c>
      <c r="H39" s="159">
        <v>119</v>
      </c>
      <c r="I39" s="159">
        <v>122</v>
      </c>
      <c r="J39" s="159">
        <v>114</v>
      </c>
      <c r="K39" s="159">
        <v>121</v>
      </c>
      <c r="L39" s="159">
        <v>122</v>
      </c>
      <c r="M39" s="944"/>
    </row>
    <row r="40" spans="1:13" ht="10.5" customHeight="1">
      <c r="A40" s="2431" t="s">
        <v>350</v>
      </c>
      <c r="B40" s="2431"/>
      <c r="C40" s="2431"/>
      <c r="D40" s="1990">
        <f>D39+D37+D31</f>
        <v>1741</v>
      </c>
      <c r="E40" s="1392">
        <f>E39+E37+E31</f>
        <v>1744</v>
      </c>
      <c r="F40" s="368">
        <f>F39+F37+F31</f>
        <v>1728</v>
      </c>
      <c r="G40" s="368">
        <f t="shared" ref="G40:L40" si="4">G39+G37+G31</f>
        <v>1727</v>
      </c>
      <c r="H40" s="368">
        <f t="shared" si="4"/>
        <v>1737</v>
      </c>
      <c r="I40" s="368">
        <f t="shared" si="4"/>
        <v>1720</v>
      </c>
      <c r="J40" s="368">
        <f t="shared" si="4"/>
        <v>1753</v>
      </c>
      <c r="K40" s="368">
        <f t="shared" si="4"/>
        <v>1761</v>
      </c>
      <c r="L40" s="368">
        <f t="shared" si="4"/>
        <v>1813</v>
      </c>
      <c r="M40" s="945"/>
    </row>
    <row r="41" spans="1:13" ht="3.75" customHeight="1">
      <c r="A41" s="510"/>
      <c r="B41" s="510"/>
      <c r="C41" s="510"/>
      <c r="D41" s="947"/>
      <c r="E41" s="947"/>
      <c r="F41" s="947"/>
      <c r="G41" s="947"/>
      <c r="H41" s="947"/>
      <c r="I41" s="947"/>
      <c r="J41" s="947"/>
      <c r="K41" s="947"/>
      <c r="L41" s="947"/>
      <c r="M41" s="947"/>
    </row>
    <row r="42" spans="1:13" ht="42.75" customHeight="1">
      <c r="A42" s="948">
        <v>1</v>
      </c>
      <c r="B42" s="2576" t="s">
        <v>789</v>
      </c>
      <c r="C42" s="2576"/>
      <c r="D42" s="2576"/>
      <c r="E42" s="2576"/>
      <c r="F42" s="2576"/>
      <c r="G42" s="2576"/>
      <c r="H42" s="2576"/>
      <c r="I42" s="2576"/>
      <c r="J42" s="2576"/>
      <c r="K42" s="2576"/>
      <c r="L42" s="2576"/>
      <c r="M42" s="2576"/>
    </row>
    <row r="43" spans="1:13" ht="8.25" customHeight="1">
      <c r="A43" s="949">
        <v>2</v>
      </c>
      <c r="B43" s="2572" t="s">
        <v>556</v>
      </c>
      <c r="C43" s="2572"/>
      <c r="D43" s="2572"/>
      <c r="E43" s="2572"/>
      <c r="F43" s="2572"/>
      <c r="G43" s="2572"/>
      <c r="H43" s="2572"/>
      <c r="I43" s="2572"/>
      <c r="J43" s="2572"/>
      <c r="K43" s="2572"/>
      <c r="L43" s="2572"/>
      <c r="M43" s="2572"/>
    </row>
  </sheetData>
  <mergeCells count="20">
    <mergeCell ref="A5:C5"/>
    <mergeCell ref="A1:M1"/>
    <mergeCell ref="B6:C6"/>
    <mergeCell ref="A3:C3"/>
    <mergeCell ref="B34:C34"/>
    <mergeCell ref="A32:C32"/>
    <mergeCell ref="B33:C33"/>
    <mergeCell ref="B43:M43"/>
    <mergeCell ref="B9:C9"/>
    <mergeCell ref="A40:C40"/>
    <mergeCell ref="B30:C30"/>
    <mergeCell ref="A38:C38"/>
    <mergeCell ref="A10:C10"/>
    <mergeCell ref="B11:C11"/>
    <mergeCell ref="A31:C31"/>
    <mergeCell ref="B35:C35"/>
    <mergeCell ref="B39:C39"/>
    <mergeCell ref="A36:C36"/>
    <mergeCell ref="B37:C37"/>
    <mergeCell ref="B42:M42"/>
  </mergeCells>
  <printOptions horizontalCentered="1"/>
  <pageMargins left="0.23622047244094491" right="0.23622047244094491" top="0.27559055118110237" bottom="0.23622047244094491" header="0.15748031496062992" footer="0.11811023622047245"/>
  <pageSetup scale="9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election activeCell="A9" sqref="A9:H9"/>
    </sheetView>
  </sheetViews>
  <sheetFormatPr defaultColWidth="9.140625" defaultRowHeight="12.75"/>
  <cols>
    <col min="1" max="3" width="2.140625" style="951" customWidth="1"/>
    <col min="4" max="4" width="43.42578125" style="951" customWidth="1"/>
    <col min="5" max="5" width="4.28515625" style="951" customWidth="1"/>
    <col min="6" max="9" width="7.85546875" style="951" customWidth="1"/>
    <col min="10" max="10" width="51.140625" style="950" customWidth="1"/>
    <col min="11" max="11" width="9.140625" style="1052" customWidth="1"/>
    <col min="12" max="12" width="9.140625" style="950" customWidth="1"/>
    <col min="13" max="13" width="9.140625" style="736" customWidth="1"/>
    <col min="14" max="14" width="9.140625" style="950" customWidth="1"/>
    <col min="15" max="16384" width="9.140625" style="950"/>
  </cols>
  <sheetData>
    <row r="1" spans="1:10" ht="15.75" customHeight="1">
      <c r="A1" s="2372" t="s">
        <v>554</v>
      </c>
      <c r="B1" s="2372"/>
      <c r="C1" s="2372"/>
      <c r="D1" s="2372"/>
      <c r="E1" s="2372"/>
      <c r="F1" s="2372"/>
      <c r="G1" s="2372"/>
      <c r="H1" s="2372"/>
      <c r="I1" s="2372"/>
      <c r="J1" s="2372"/>
    </row>
    <row r="2" spans="1:10" ht="9.9499999999999993" customHeight="1">
      <c r="A2" s="925"/>
      <c r="B2" s="925"/>
      <c r="C2" s="925"/>
      <c r="D2" s="925"/>
      <c r="E2" s="926"/>
      <c r="F2" s="926"/>
      <c r="G2" s="926"/>
      <c r="H2" s="926"/>
      <c r="I2" s="926"/>
      <c r="J2" s="926"/>
    </row>
    <row r="3" spans="1:10" ht="9.9499999999999993" customHeight="1">
      <c r="A3" s="2571"/>
      <c r="B3" s="2571"/>
      <c r="C3" s="2571"/>
      <c r="D3" s="2571"/>
      <c r="E3" s="898"/>
      <c r="F3" s="2581" t="s">
        <v>21</v>
      </c>
      <c r="G3" s="2582"/>
      <c r="H3" s="2582"/>
      <c r="I3" s="2583"/>
      <c r="J3" s="899"/>
    </row>
    <row r="4" spans="1:10" ht="9.9499999999999993" customHeight="1">
      <c r="A4" s="2571" t="s">
        <v>505</v>
      </c>
      <c r="B4" s="2571"/>
      <c r="C4" s="2571"/>
      <c r="D4" s="2571"/>
      <c r="E4" s="898"/>
      <c r="F4" s="4" t="s">
        <v>835</v>
      </c>
      <c r="G4" s="5" t="s">
        <v>799</v>
      </c>
      <c r="H4" s="5" t="s">
        <v>706</v>
      </c>
      <c r="I4" s="1359" t="s">
        <v>236</v>
      </c>
      <c r="J4" s="899"/>
    </row>
    <row r="5" spans="1:10" ht="9.9499999999999993" customHeight="1">
      <c r="A5" s="1033"/>
      <c r="B5" s="1033"/>
      <c r="C5" s="1033"/>
      <c r="D5" s="1033"/>
      <c r="E5" s="898"/>
      <c r="F5" s="1140"/>
      <c r="G5" s="916"/>
      <c r="H5" s="916"/>
      <c r="I5" s="916"/>
      <c r="J5" s="899"/>
    </row>
    <row r="6" spans="1:10" ht="9.9499999999999993" customHeight="1">
      <c r="A6" s="2553" t="s">
        <v>557</v>
      </c>
      <c r="B6" s="2553"/>
      <c r="C6" s="2553"/>
      <c r="D6" s="2553"/>
      <c r="E6" s="898"/>
      <c r="F6" s="1013"/>
      <c r="G6" s="917"/>
      <c r="H6" s="917"/>
      <c r="I6" s="1360"/>
      <c r="J6" s="899"/>
    </row>
    <row r="7" spans="1:10" ht="9.9499999999999993" customHeight="1">
      <c r="A7" s="1028"/>
      <c r="B7" s="2553" t="s">
        <v>558</v>
      </c>
      <c r="C7" s="2553"/>
      <c r="D7" s="2553"/>
      <c r="E7" s="898"/>
      <c r="F7" s="1015"/>
      <c r="G7" s="916"/>
      <c r="H7" s="916"/>
      <c r="I7" s="1361"/>
      <c r="J7" s="899"/>
    </row>
    <row r="8" spans="1:10" ht="9.9499999999999993" customHeight="1">
      <c r="A8" s="1035"/>
      <c r="B8" s="1035"/>
      <c r="C8" s="2553" t="s">
        <v>335</v>
      </c>
      <c r="D8" s="2553"/>
      <c r="E8" s="619"/>
      <c r="F8" s="1036"/>
      <c r="G8" s="634"/>
      <c r="H8" s="634"/>
      <c r="I8" s="1362"/>
      <c r="J8" s="618"/>
    </row>
    <row r="9" spans="1:10" ht="9.9499999999999993" customHeight="1">
      <c r="A9" s="1037"/>
      <c r="B9" s="1037"/>
      <c r="C9" s="1037"/>
      <c r="D9" s="873" t="s">
        <v>5</v>
      </c>
      <c r="E9" s="919"/>
      <c r="F9" s="1998">
        <v>133</v>
      </c>
      <c r="G9" s="1420">
        <v>139</v>
      </c>
      <c r="H9" s="649">
        <v>132</v>
      </c>
      <c r="I9" s="648">
        <v>122</v>
      </c>
      <c r="J9" s="618"/>
    </row>
    <row r="10" spans="1:10" ht="9.9499999999999993" customHeight="1">
      <c r="A10" s="1037"/>
      <c r="B10" s="1037"/>
      <c r="C10" s="1037"/>
      <c r="D10" s="911" t="s">
        <v>114</v>
      </c>
      <c r="E10" s="919"/>
      <c r="F10" s="1999">
        <v>2</v>
      </c>
      <c r="G10" s="1527">
        <v>3</v>
      </c>
      <c r="H10" s="918">
        <v>2</v>
      </c>
      <c r="I10" s="1363">
        <v>2</v>
      </c>
      <c r="J10" s="618"/>
    </row>
    <row r="11" spans="1:10" ht="9.9499999999999993" customHeight="1">
      <c r="A11" s="1037"/>
      <c r="B11" s="1037"/>
      <c r="C11" s="1037"/>
      <c r="D11" s="911" t="s">
        <v>112</v>
      </c>
      <c r="E11" s="907"/>
      <c r="F11" s="2157">
        <v>117</v>
      </c>
      <c r="G11" s="1749">
        <v>121</v>
      </c>
      <c r="H11" s="1096">
        <v>118</v>
      </c>
      <c r="I11" s="1364">
        <v>125</v>
      </c>
      <c r="J11" s="899"/>
    </row>
    <row r="12" spans="1:10" ht="9.9499999999999993" customHeight="1">
      <c r="A12" s="1039"/>
      <c r="B12" s="1039"/>
      <c r="C12" s="1039"/>
      <c r="D12" s="887"/>
      <c r="E12" s="1040"/>
      <c r="F12" s="2001">
        <f>SUM(F9:F11)</f>
        <v>252</v>
      </c>
      <c r="G12" s="1699">
        <f>SUM(G9:G11)</f>
        <v>263</v>
      </c>
      <c r="H12" s="1102">
        <f>SUM(H9:H11)</f>
        <v>252</v>
      </c>
      <c r="I12" s="1365">
        <f>SUM(I9:I11)</f>
        <v>249</v>
      </c>
      <c r="J12" s="899"/>
    </row>
    <row r="13" spans="1:10" ht="9.9499999999999993" customHeight="1">
      <c r="A13" s="689"/>
      <c r="B13" s="689"/>
      <c r="C13" s="689"/>
      <c r="D13" s="689"/>
      <c r="E13" s="618"/>
      <c r="F13" s="2191"/>
      <c r="G13" s="1774"/>
      <c r="H13" s="916"/>
      <c r="I13" s="1361"/>
      <c r="J13" s="618"/>
    </row>
    <row r="14" spans="1:10" ht="9.9499999999999993" customHeight="1">
      <c r="A14" s="1035"/>
      <c r="B14" s="1035"/>
      <c r="C14" s="2553" t="s">
        <v>555</v>
      </c>
      <c r="D14" s="2553"/>
      <c r="E14" s="899"/>
      <c r="F14" s="2192"/>
      <c r="G14" s="1777"/>
      <c r="H14" s="1024"/>
      <c r="I14" s="1366"/>
      <c r="J14" s="899"/>
    </row>
    <row r="15" spans="1:10" ht="9.9499999999999993" customHeight="1">
      <c r="A15" s="1037"/>
      <c r="B15" s="1037"/>
      <c r="C15" s="1037"/>
      <c r="D15" s="873" t="s">
        <v>5</v>
      </c>
      <c r="E15" s="919"/>
      <c r="F15" s="1995">
        <v>56</v>
      </c>
      <c r="G15" s="1698">
        <v>55</v>
      </c>
      <c r="H15" s="647">
        <v>57</v>
      </c>
      <c r="I15" s="1367">
        <v>58</v>
      </c>
      <c r="J15" s="899"/>
    </row>
    <row r="16" spans="1:10" ht="9.9499999999999993" customHeight="1">
      <c r="A16" s="1037"/>
      <c r="B16" s="1037"/>
      <c r="C16" s="1037"/>
      <c r="D16" s="873" t="s">
        <v>114</v>
      </c>
      <c r="E16" s="919"/>
      <c r="F16" s="1995">
        <v>88</v>
      </c>
      <c r="G16" s="1698">
        <v>71</v>
      </c>
      <c r="H16" s="647">
        <v>58</v>
      </c>
      <c r="I16" s="1367">
        <v>66</v>
      </c>
      <c r="J16" s="899"/>
    </row>
    <row r="17" spans="1:10" ht="9.9499999999999993" customHeight="1">
      <c r="A17" s="1037"/>
      <c r="B17" s="1037"/>
      <c r="C17" s="1037"/>
      <c r="D17" s="873" t="s">
        <v>112</v>
      </c>
      <c r="E17" s="907"/>
      <c r="F17" s="1999">
        <v>86</v>
      </c>
      <c r="G17" s="1527">
        <v>105</v>
      </c>
      <c r="H17" s="918">
        <v>82</v>
      </c>
      <c r="I17" s="1363">
        <v>84</v>
      </c>
      <c r="J17" s="899"/>
    </row>
    <row r="18" spans="1:10" ht="9.9499999999999993" customHeight="1">
      <c r="A18" s="7"/>
      <c r="B18" s="7"/>
      <c r="C18" s="7"/>
      <c r="D18" s="7"/>
      <c r="E18" s="619"/>
      <c r="F18" s="2001">
        <f>SUM(F15:F17)</f>
        <v>230</v>
      </c>
      <c r="G18" s="1699">
        <f>SUM(G15:G17)</f>
        <v>231</v>
      </c>
      <c r="H18" s="1102">
        <f>SUM(H15:H17)</f>
        <v>197</v>
      </c>
      <c r="I18" s="1365">
        <f>SUM(I15:I17)</f>
        <v>208</v>
      </c>
      <c r="J18" s="899"/>
    </row>
    <row r="19" spans="1:10" ht="9.9499999999999993" customHeight="1">
      <c r="A19" s="7"/>
      <c r="B19" s="7"/>
      <c r="C19" s="7"/>
      <c r="D19" s="7"/>
      <c r="E19" s="619"/>
      <c r="F19" s="2127">
        <f>F12+F18</f>
        <v>482</v>
      </c>
      <c r="G19" s="1522">
        <f>G12+G18</f>
        <v>494</v>
      </c>
      <c r="H19" s="1094">
        <f>H12+H18</f>
        <v>449</v>
      </c>
      <c r="I19" s="1110">
        <f>I12+I18</f>
        <v>457</v>
      </c>
      <c r="J19" s="618"/>
    </row>
    <row r="20" spans="1:10" ht="9.9499999999999993" customHeight="1">
      <c r="A20" s="7"/>
      <c r="B20" s="7"/>
      <c r="C20" s="7"/>
      <c r="D20" s="7"/>
      <c r="E20" s="619"/>
      <c r="F20" s="2193"/>
      <c r="G20" s="1776"/>
      <c r="H20" s="1034"/>
      <c r="I20" s="1034"/>
      <c r="J20" s="899"/>
    </row>
    <row r="21" spans="1:10" ht="9.9499999999999993" customHeight="1">
      <c r="A21" s="2553" t="s">
        <v>557</v>
      </c>
      <c r="B21" s="2553"/>
      <c r="C21" s="2553"/>
      <c r="D21" s="2553"/>
      <c r="E21" s="618"/>
      <c r="F21" s="1998"/>
      <c r="G21" s="1420"/>
      <c r="H21" s="649"/>
      <c r="I21" s="648"/>
      <c r="J21" s="899"/>
    </row>
    <row r="22" spans="1:10" ht="9.9499999999999993" customHeight="1">
      <c r="A22" s="1028"/>
      <c r="B22" s="2553" t="s">
        <v>409</v>
      </c>
      <c r="C22" s="2553"/>
      <c r="D22" s="2553"/>
      <c r="E22" s="618"/>
      <c r="F22" s="1998"/>
      <c r="G22" s="1420"/>
      <c r="H22" s="649"/>
      <c r="I22" s="648"/>
      <c r="J22" s="618"/>
    </row>
    <row r="23" spans="1:10" ht="9.9499999999999993" customHeight="1">
      <c r="A23" s="1037"/>
      <c r="B23" s="1037"/>
      <c r="C23" s="1037"/>
      <c r="D23" s="873" t="s">
        <v>335</v>
      </c>
      <c r="E23" s="919"/>
      <c r="F23" s="1995">
        <v>252</v>
      </c>
      <c r="G23" s="1698">
        <v>263</v>
      </c>
      <c r="H23" s="647">
        <v>252</v>
      </c>
      <c r="I23" s="1367">
        <v>249</v>
      </c>
      <c r="J23" s="899"/>
    </row>
    <row r="24" spans="1:10" ht="9.9499999999999993" customHeight="1">
      <c r="A24" s="1043"/>
      <c r="B24" s="1043"/>
      <c r="C24" s="1043"/>
      <c r="D24" s="866" t="s">
        <v>555</v>
      </c>
      <c r="E24" s="907"/>
      <c r="F24" s="1995">
        <v>230</v>
      </c>
      <c r="G24" s="1698">
        <v>231</v>
      </c>
      <c r="H24" s="647">
        <v>197</v>
      </c>
      <c r="I24" s="1367">
        <v>208</v>
      </c>
      <c r="J24" s="899"/>
    </row>
    <row r="25" spans="1:10" ht="9.9499999999999993" customHeight="1">
      <c r="A25" s="1044"/>
      <c r="B25" s="1044"/>
      <c r="C25" s="1044"/>
      <c r="D25" s="1044"/>
      <c r="E25" s="619"/>
      <c r="F25" s="2001">
        <f>SUM(F23:F24)</f>
        <v>482</v>
      </c>
      <c r="G25" s="1699">
        <f>SUM(G23:G24)</f>
        <v>494</v>
      </c>
      <c r="H25" s="1102">
        <f>SUM(H23:H24)</f>
        <v>449</v>
      </c>
      <c r="I25" s="1365">
        <f>SUM(I23:I24)</f>
        <v>457</v>
      </c>
      <c r="J25" s="644"/>
    </row>
    <row r="26" spans="1:10" ht="9.9499999999999993" customHeight="1">
      <c r="A26" s="618"/>
      <c r="B26" s="618"/>
      <c r="C26" s="618"/>
      <c r="D26" s="618"/>
      <c r="E26" s="619"/>
      <c r="F26" s="2193"/>
      <c r="G26" s="1776"/>
      <c r="H26" s="1034"/>
      <c r="I26" s="1034"/>
      <c r="J26" s="899"/>
    </row>
    <row r="27" spans="1:10" ht="21.75" customHeight="1">
      <c r="A27" s="2578" t="s">
        <v>641</v>
      </c>
      <c r="B27" s="2553"/>
      <c r="C27" s="2553"/>
      <c r="D27" s="2553"/>
      <c r="E27" s="618"/>
      <c r="F27" s="2189"/>
      <c r="G27" s="1775"/>
      <c r="H27" s="917"/>
      <c r="I27" s="1360"/>
      <c r="J27" s="899"/>
    </row>
    <row r="28" spans="1:10" ht="9.9499999999999993" customHeight="1">
      <c r="A28" s="1028"/>
      <c r="B28" s="2553" t="s">
        <v>558</v>
      </c>
      <c r="C28" s="2553"/>
      <c r="D28" s="2553"/>
      <c r="E28" s="618"/>
      <c r="F28" s="2191"/>
      <c r="G28" s="1774"/>
      <c r="H28" s="916"/>
      <c r="I28" s="1361"/>
      <c r="J28" s="618"/>
    </row>
    <row r="29" spans="1:10" ht="9.9499999999999993" customHeight="1">
      <c r="A29" s="1035"/>
      <c r="B29" s="1035"/>
      <c r="C29" s="2553" t="s">
        <v>335</v>
      </c>
      <c r="D29" s="2553"/>
      <c r="E29" s="618"/>
      <c r="F29" s="1998"/>
      <c r="G29" s="1420"/>
      <c r="H29" s="649"/>
      <c r="I29" s="648"/>
      <c r="J29" s="899"/>
    </row>
    <row r="30" spans="1:10" ht="9.9499999999999993" customHeight="1">
      <c r="A30" s="1037"/>
      <c r="B30" s="1037"/>
      <c r="C30" s="1037"/>
      <c r="D30" s="873" t="s">
        <v>5</v>
      </c>
      <c r="E30" s="919"/>
      <c r="F30" s="1995">
        <v>806</v>
      </c>
      <c r="G30" s="1698">
        <v>800</v>
      </c>
      <c r="H30" s="647">
        <v>796</v>
      </c>
      <c r="I30" s="1367">
        <v>809</v>
      </c>
      <c r="J30" s="899"/>
    </row>
    <row r="31" spans="1:10" ht="9.9499999999999993" customHeight="1">
      <c r="A31" s="1037"/>
      <c r="B31" s="1037"/>
      <c r="C31" s="1037"/>
      <c r="D31" s="911" t="s">
        <v>114</v>
      </c>
      <c r="E31" s="919"/>
      <c r="F31" s="1995">
        <v>5</v>
      </c>
      <c r="G31" s="1698">
        <v>7</v>
      </c>
      <c r="H31" s="647">
        <v>7</v>
      </c>
      <c r="I31" s="1367">
        <v>2</v>
      </c>
      <c r="J31" s="899"/>
    </row>
    <row r="32" spans="1:10" ht="9.9499999999999993" customHeight="1">
      <c r="A32" s="1037"/>
      <c r="B32" s="1037"/>
      <c r="C32" s="1037"/>
      <c r="D32" s="873" t="s">
        <v>112</v>
      </c>
      <c r="E32" s="907"/>
      <c r="F32" s="1999">
        <v>50</v>
      </c>
      <c r="G32" s="1527">
        <v>51</v>
      </c>
      <c r="H32" s="918">
        <v>48</v>
      </c>
      <c r="I32" s="1363">
        <v>51</v>
      </c>
      <c r="J32" s="899"/>
    </row>
    <row r="33" spans="1:10" ht="9.9499999999999993" customHeight="1">
      <c r="A33" s="7"/>
      <c r="B33" s="7"/>
      <c r="C33" s="7"/>
      <c r="D33" s="7"/>
      <c r="E33" s="619"/>
      <c r="F33" s="2001">
        <f>SUM(F30:F32)</f>
        <v>861</v>
      </c>
      <c r="G33" s="1699">
        <f>SUM(G30:G32)</f>
        <v>858</v>
      </c>
      <c r="H33" s="1102">
        <f>SUM(H30:H32)</f>
        <v>851</v>
      </c>
      <c r="I33" s="1365">
        <f>SUM(I30:I32)</f>
        <v>862</v>
      </c>
      <c r="J33" s="899"/>
    </row>
    <row r="34" spans="1:10" ht="9.9499999999999993" customHeight="1">
      <c r="A34" s="7"/>
      <c r="B34" s="7"/>
      <c r="C34" s="7"/>
      <c r="D34" s="7"/>
      <c r="E34" s="619"/>
      <c r="F34" s="2191"/>
      <c r="G34" s="1774"/>
      <c r="H34" s="916"/>
      <c r="I34" s="1361"/>
      <c r="J34" s="899"/>
    </row>
    <row r="35" spans="1:10" ht="9.9499999999999993" customHeight="1">
      <c r="A35" s="1035"/>
      <c r="B35" s="1035"/>
      <c r="C35" s="2553" t="s">
        <v>555</v>
      </c>
      <c r="D35" s="2553"/>
      <c r="E35" s="618"/>
      <c r="F35" s="1998"/>
      <c r="G35" s="1420"/>
      <c r="H35" s="649"/>
      <c r="I35" s="648"/>
      <c r="J35" s="899"/>
    </row>
    <row r="36" spans="1:10" ht="9.9499999999999993" customHeight="1">
      <c r="A36" s="1037"/>
      <c r="B36" s="1037"/>
      <c r="C36" s="1037"/>
      <c r="D36" s="873" t="s">
        <v>5</v>
      </c>
      <c r="E36" s="919"/>
      <c r="F36" s="1995">
        <v>98</v>
      </c>
      <c r="G36" s="1698">
        <v>95</v>
      </c>
      <c r="H36" s="647">
        <v>104</v>
      </c>
      <c r="I36" s="1367">
        <v>99</v>
      </c>
      <c r="J36" s="899"/>
    </row>
    <row r="37" spans="1:10" ht="9.9499999999999993" customHeight="1">
      <c r="A37" s="1037"/>
      <c r="B37" s="1037"/>
      <c r="C37" s="1037"/>
      <c r="D37" s="873" t="s">
        <v>114</v>
      </c>
      <c r="E37" s="919"/>
      <c r="F37" s="1995">
        <v>108</v>
      </c>
      <c r="G37" s="1698">
        <v>93</v>
      </c>
      <c r="H37" s="647">
        <v>100</v>
      </c>
      <c r="I37" s="1367">
        <v>106</v>
      </c>
      <c r="J37" s="899"/>
    </row>
    <row r="38" spans="1:10" ht="9.9499999999999993" customHeight="1">
      <c r="A38" s="1037"/>
      <c r="B38" s="1037"/>
      <c r="C38" s="1037"/>
      <c r="D38" s="873" t="s">
        <v>112</v>
      </c>
      <c r="E38" s="907"/>
      <c r="F38" s="1999">
        <v>90</v>
      </c>
      <c r="G38" s="1527">
        <v>101</v>
      </c>
      <c r="H38" s="918">
        <v>115</v>
      </c>
      <c r="I38" s="1363">
        <v>102</v>
      </c>
      <c r="J38" s="899"/>
    </row>
    <row r="39" spans="1:10" ht="9.9499999999999993" customHeight="1">
      <c r="A39" s="7"/>
      <c r="B39" s="7"/>
      <c r="C39" s="7"/>
      <c r="D39" s="7"/>
      <c r="E39" s="619"/>
      <c r="F39" s="2001">
        <f>SUM(F36:F38)</f>
        <v>296</v>
      </c>
      <c r="G39" s="1699">
        <f>SUM(G36:G38)</f>
        <v>289</v>
      </c>
      <c r="H39" s="1102">
        <f>SUM(H36:H38)</f>
        <v>319</v>
      </c>
      <c r="I39" s="1365">
        <f>SUM(I36:I38)</f>
        <v>307</v>
      </c>
      <c r="J39" s="899"/>
    </row>
    <row r="40" spans="1:10" ht="9.9499999999999993" customHeight="1">
      <c r="A40" s="7"/>
      <c r="B40" s="7"/>
      <c r="C40" s="7"/>
      <c r="D40" s="7"/>
      <c r="E40" s="619"/>
      <c r="F40" s="2127">
        <f>F33+F39</f>
        <v>1157</v>
      </c>
      <c r="G40" s="1522">
        <f>G33+G39</f>
        <v>1147</v>
      </c>
      <c r="H40" s="1094">
        <f>H33+H39</f>
        <v>1170</v>
      </c>
      <c r="I40" s="1110">
        <f>I33+I39</f>
        <v>1169</v>
      </c>
      <c r="J40" s="618"/>
    </row>
    <row r="41" spans="1:10" ht="9.9499999999999993" customHeight="1">
      <c r="A41" s="619"/>
      <c r="B41" s="619"/>
      <c r="C41" s="619"/>
      <c r="D41" s="619"/>
      <c r="E41" s="619"/>
      <c r="F41" s="2193"/>
      <c r="G41" s="1776"/>
      <c r="H41" s="1034"/>
      <c r="I41" s="1034"/>
      <c r="J41" s="899"/>
    </row>
    <row r="42" spans="1:10" ht="20.25" customHeight="1">
      <c r="A42" s="2578" t="s">
        <v>641</v>
      </c>
      <c r="B42" s="2553"/>
      <c r="C42" s="2553"/>
      <c r="D42" s="2553"/>
      <c r="E42" s="618"/>
      <c r="F42" s="1998"/>
      <c r="G42" s="1420"/>
      <c r="H42" s="649"/>
      <c r="I42" s="648"/>
      <c r="J42" s="899"/>
    </row>
    <row r="43" spans="1:10" ht="9.9499999999999993" customHeight="1">
      <c r="A43" s="1028"/>
      <c r="B43" s="2553" t="s">
        <v>409</v>
      </c>
      <c r="C43" s="2553"/>
      <c r="D43" s="2553"/>
      <c r="E43" s="618"/>
      <c r="F43" s="1998"/>
      <c r="G43" s="1420"/>
      <c r="H43" s="649"/>
      <c r="I43" s="648"/>
      <c r="J43" s="618"/>
    </row>
    <row r="44" spans="1:10" ht="9.9499999999999993" customHeight="1">
      <c r="A44" s="1037"/>
      <c r="B44" s="1037"/>
      <c r="C44" s="1037"/>
      <c r="D44" s="873" t="s">
        <v>335</v>
      </c>
      <c r="E44" s="919"/>
      <c r="F44" s="1995">
        <v>861</v>
      </c>
      <c r="G44" s="1698">
        <v>858</v>
      </c>
      <c r="H44" s="647">
        <v>851</v>
      </c>
      <c r="I44" s="1367">
        <v>862</v>
      </c>
      <c r="J44" s="899"/>
    </row>
    <row r="45" spans="1:10" ht="9.9499999999999993" customHeight="1">
      <c r="A45" s="1043"/>
      <c r="B45" s="1043"/>
      <c r="C45" s="1043"/>
      <c r="D45" s="866" t="s">
        <v>410</v>
      </c>
      <c r="E45" s="907"/>
      <c r="F45" s="1999">
        <v>296</v>
      </c>
      <c r="G45" s="1527">
        <v>289</v>
      </c>
      <c r="H45" s="918">
        <v>319</v>
      </c>
      <c r="I45" s="1363">
        <v>307</v>
      </c>
      <c r="J45" s="899"/>
    </row>
    <row r="46" spans="1:10" ht="9.9499999999999993" customHeight="1">
      <c r="A46" s="1039"/>
      <c r="B46" s="1039"/>
      <c r="C46" s="1039"/>
      <c r="D46" s="887"/>
      <c r="E46" s="1040"/>
      <c r="F46" s="2001">
        <f>SUM(F44:F45)</f>
        <v>1157</v>
      </c>
      <c r="G46" s="1699">
        <f>SUM(G44:G45)</f>
        <v>1147</v>
      </c>
      <c r="H46" s="1102">
        <f>SUM(H44:H45)</f>
        <v>1170</v>
      </c>
      <c r="I46" s="1365">
        <f>SUM(I44:I45)</f>
        <v>1169</v>
      </c>
      <c r="J46" s="618"/>
    </row>
    <row r="47" spans="1:10" ht="12.75" customHeight="1">
      <c r="A47" s="1037"/>
      <c r="B47" s="1037"/>
      <c r="C47" s="1037"/>
      <c r="D47" s="873" t="s">
        <v>666</v>
      </c>
      <c r="E47" s="1045" t="s">
        <v>363</v>
      </c>
      <c r="F47" s="1998">
        <v>102</v>
      </c>
      <c r="G47" s="1420">
        <v>103</v>
      </c>
      <c r="H47" s="649">
        <v>109</v>
      </c>
      <c r="I47" s="648">
        <v>101</v>
      </c>
      <c r="J47" s="899"/>
    </row>
    <row r="48" spans="1:10" ht="9.9499999999999993" customHeight="1">
      <c r="A48" s="1046"/>
      <c r="B48" s="1046"/>
      <c r="C48" s="1046"/>
      <c r="D48" s="1046"/>
      <c r="E48" s="1040"/>
      <c r="F48" s="2001">
        <f>F46+F47</f>
        <v>1259</v>
      </c>
      <c r="G48" s="1699">
        <f>G46+G47</f>
        <v>1250</v>
      </c>
      <c r="H48" s="1102">
        <f>H46+H47</f>
        <v>1279</v>
      </c>
      <c r="I48" s="1365">
        <f>I46+I47</f>
        <v>1270</v>
      </c>
      <c r="J48" s="899"/>
    </row>
    <row r="49" spans="1:10" ht="3.75" customHeight="1">
      <c r="A49" s="1047"/>
      <c r="B49" s="1047"/>
      <c r="C49" s="1047"/>
      <c r="D49" s="1047"/>
      <c r="E49" s="116"/>
      <c r="F49" s="1048"/>
      <c r="G49" s="1048"/>
      <c r="H49" s="1048"/>
      <c r="I49" s="1048"/>
      <c r="J49" s="1050"/>
    </row>
    <row r="50" spans="1:10" ht="9.9499999999999993" customHeight="1">
      <c r="A50" s="1051">
        <v>1</v>
      </c>
      <c r="B50" s="2579" t="s">
        <v>556</v>
      </c>
      <c r="C50" s="2580"/>
      <c r="D50" s="2580"/>
      <c r="E50" s="2580"/>
      <c r="F50" s="2580"/>
      <c r="G50" s="2580"/>
      <c r="H50" s="2580"/>
      <c r="I50" s="2580"/>
      <c r="J50" s="2580"/>
    </row>
  </sheetData>
  <mergeCells count="17">
    <mergeCell ref="C14:D14"/>
    <mergeCell ref="C8:D8"/>
    <mergeCell ref="A1:J1"/>
    <mergeCell ref="A4:D4"/>
    <mergeCell ref="A6:D6"/>
    <mergeCell ref="B7:D7"/>
    <mergeCell ref="A3:D3"/>
    <mergeCell ref="F3:I3"/>
    <mergeCell ref="A21:D21"/>
    <mergeCell ref="B22:D22"/>
    <mergeCell ref="A27:D27"/>
    <mergeCell ref="B43:D43"/>
    <mergeCell ref="B50:J50"/>
    <mergeCell ref="B28:D28"/>
    <mergeCell ref="C29:D29"/>
    <mergeCell ref="C35:D35"/>
    <mergeCell ref="A42:D42"/>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0"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0"/>
  <sheetViews>
    <sheetView zoomScaleNormal="100" workbookViewId="0">
      <selection activeCell="A5" sqref="A5:H9"/>
    </sheetView>
  </sheetViews>
  <sheetFormatPr defaultColWidth="9.140625" defaultRowHeight="12.75"/>
  <cols>
    <col min="1" max="2" width="2.140625" style="1236" customWidth="1"/>
    <col min="3" max="3" width="139.7109375" style="1236" customWidth="1"/>
    <col min="4" max="4" width="7" style="1236" customWidth="1"/>
    <col min="5" max="5" width="9.140625" style="1236" customWidth="1"/>
    <col min="6" max="6" width="25.42578125" style="1236" customWidth="1"/>
    <col min="7" max="9" width="12.5703125" style="1236" customWidth="1"/>
    <col min="10" max="10" width="13.140625" style="1236" customWidth="1"/>
    <col min="11" max="11" width="13.28515625" style="1236" customWidth="1"/>
    <col min="12" max="12" width="4.7109375" style="1236" customWidth="1"/>
    <col min="13" max="14" width="9.140625" style="1236" customWidth="1"/>
    <col min="15" max="15" width="9" style="1236" customWidth="1"/>
    <col min="16" max="16" width="12.42578125" style="1236" customWidth="1"/>
    <col min="17" max="17" width="13.42578125" style="1236" customWidth="1"/>
    <col min="18" max="18" width="9" style="1236" customWidth="1"/>
    <col min="19" max="19" width="6.5703125" style="1236" customWidth="1"/>
    <col min="20" max="23" width="9.140625" style="1236" customWidth="1"/>
    <col min="24" max="24" width="10.85546875" style="1236" customWidth="1"/>
    <col min="25" max="25" width="9.140625" style="1236" customWidth="1"/>
    <col min="26" max="16384" width="9.140625" style="1236"/>
  </cols>
  <sheetData>
    <row r="1" spans="1:3" ht="15.75" customHeight="1">
      <c r="A1" s="2331" t="s">
        <v>497</v>
      </c>
      <c r="B1" s="2331"/>
      <c r="C1" s="2331"/>
    </row>
    <row r="2" spans="1:3" s="1231" customFormat="1" ht="7.5" customHeight="1">
      <c r="A2" s="2332"/>
      <c r="B2" s="2332"/>
      <c r="C2" s="2332"/>
    </row>
    <row r="3" spans="1:3" s="696" customFormat="1" ht="9" customHeight="1">
      <c r="A3" s="2336" t="s">
        <v>475</v>
      </c>
      <c r="B3" s="2336"/>
      <c r="C3" s="2336"/>
    </row>
    <row r="4" spans="1:3" s="696" customFormat="1" ht="12" customHeight="1">
      <c r="A4" s="2334" t="s">
        <v>669</v>
      </c>
      <c r="B4" s="2334"/>
      <c r="C4" s="2334"/>
    </row>
    <row r="5" spans="1:3" s="696" customFormat="1" ht="9.9499999999999993" customHeight="1">
      <c r="A5" s="2337" t="s">
        <v>912</v>
      </c>
      <c r="B5" s="2337"/>
      <c r="C5" s="2337"/>
    </row>
    <row r="6" spans="1:3" s="696" customFormat="1" ht="9.9499999999999993" customHeight="1">
      <c r="A6" s="2337"/>
      <c r="B6" s="2337"/>
      <c r="C6" s="2337"/>
    </row>
    <row r="7" spans="1:3" s="696" customFormat="1" ht="9.9499999999999993" customHeight="1">
      <c r="A7" s="2337"/>
      <c r="B7" s="2337"/>
      <c r="C7" s="2337"/>
    </row>
    <row r="8" spans="1:3" s="696" customFormat="1" ht="8.25" customHeight="1">
      <c r="A8" s="2337"/>
      <c r="B8" s="2337"/>
      <c r="C8" s="2337"/>
    </row>
    <row r="9" spans="1:3" s="696" customFormat="1" ht="6.75" customHeight="1">
      <c r="A9" s="2337"/>
      <c r="B9" s="2337"/>
      <c r="C9" s="2337"/>
    </row>
    <row r="10" spans="1:3" s="696" customFormat="1" ht="9.9499999999999993" customHeight="1">
      <c r="A10" s="2336" t="s">
        <v>498</v>
      </c>
      <c r="B10" s="2336"/>
      <c r="C10" s="2336"/>
    </row>
    <row r="11" spans="1:3" s="696" customFormat="1" ht="18" customHeight="1">
      <c r="A11" s="2334" t="s">
        <v>913</v>
      </c>
      <c r="B11" s="2334"/>
      <c r="C11" s="2334"/>
    </row>
    <row r="12" spans="1:3" s="696" customFormat="1" ht="9.9499999999999993" customHeight="1">
      <c r="A12" s="2334"/>
      <c r="B12" s="2334"/>
      <c r="C12" s="2334"/>
    </row>
    <row r="13" spans="1:3" s="696" customFormat="1" ht="9.9499999999999993" customHeight="1">
      <c r="A13" s="1232"/>
      <c r="B13" s="1232"/>
      <c r="C13" s="1232"/>
    </row>
    <row r="14" spans="1:3" s="696" customFormat="1" ht="9.9499999999999993" customHeight="1">
      <c r="A14" s="2335" t="s">
        <v>476</v>
      </c>
      <c r="B14" s="2335"/>
      <c r="C14" s="2335"/>
    </row>
    <row r="15" spans="1:3" s="696" customFormat="1" ht="9.9499999999999993" customHeight="1">
      <c r="A15" s="2333" t="s">
        <v>477</v>
      </c>
      <c r="B15" s="2333"/>
      <c r="C15" s="2333"/>
    </row>
    <row r="16" spans="1:3" s="696" customFormat="1" ht="9.9499999999999993" customHeight="1">
      <c r="A16" s="2333"/>
      <c r="B16" s="2333"/>
      <c r="C16" s="2333"/>
    </row>
    <row r="17" spans="1:3" s="696" customFormat="1" ht="9.9499999999999993" customHeight="1">
      <c r="A17" s="2333"/>
      <c r="B17" s="2333"/>
      <c r="C17" s="2333"/>
    </row>
    <row r="18" spans="1:3" s="696" customFormat="1" ht="9.9499999999999993" customHeight="1">
      <c r="A18" s="2333"/>
      <c r="B18" s="2333"/>
      <c r="C18" s="2333"/>
    </row>
    <row r="19" spans="1:3" s="696" customFormat="1" ht="7.5" customHeight="1">
      <c r="A19" s="2333"/>
      <c r="B19" s="2333"/>
      <c r="C19" s="2333"/>
    </row>
    <row r="20" spans="1:3" s="696" customFormat="1" ht="20.25" customHeight="1">
      <c r="A20" s="2343" t="s">
        <v>478</v>
      </c>
      <c r="B20" s="2343"/>
      <c r="C20" s="2343"/>
    </row>
    <row r="21" spans="1:3" s="696" customFormat="1" ht="8.25" customHeight="1">
      <c r="A21" s="2343"/>
      <c r="B21" s="2343"/>
      <c r="C21" s="2343"/>
    </row>
    <row r="22" spans="1:3" s="696" customFormat="1" ht="9.9499999999999993" customHeight="1">
      <c r="A22" s="2342" t="s">
        <v>479</v>
      </c>
      <c r="B22" s="2342"/>
      <c r="C22" s="2342"/>
    </row>
    <row r="23" spans="1:3" s="696" customFormat="1" ht="9.9499999999999993" customHeight="1">
      <c r="A23" s="2341" t="s">
        <v>480</v>
      </c>
      <c r="B23" s="2341"/>
      <c r="C23" s="2341"/>
    </row>
    <row r="24" spans="1:3" s="696" customFormat="1" ht="9.75" customHeight="1">
      <c r="A24" s="1232"/>
      <c r="B24" s="1232"/>
      <c r="C24" s="1232"/>
    </row>
    <row r="25" spans="1:3" s="696" customFormat="1" ht="9.9499999999999993" customHeight="1">
      <c r="A25" s="2342" t="s">
        <v>439</v>
      </c>
      <c r="B25" s="2342"/>
      <c r="C25" s="2342"/>
    </row>
    <row r="26" spans="1:3" s="696" customFormat="1" ht="9.9499999999999993" customHeight="1">
      <c r="A26" s="2341" t="s">
        <v>481</v>
      </c>
      <c r="B26" s="2341"/>
      <c r="C26" s="2341"/>
    </row>
    <row r="27" spans="1:3" s="696" customFormat="1" ht="9" customHeight="1">
      <c r="A27" s="2340"/>
      <c r="B27" s="2340"/>
      <c r="C27" s="2340"/>
    </row>
    <row r="28" spans="1:3" s="696" customFormat="1" ht="9.9499999999999993" customHeight="1">
      <c r="A28" s="2342" t="s">
        <v>501</v>
      </c>
      <c r="B28" s="2342"/>
      <c r="C28" s="2342"/>
    </row>
    <row r="29" spans="1:3" s="696" customFormat="1" ht="9.9499999999999993" customHeight="1">
      <c r="A29" s="2341" t="s">
        <v>482</v>
      </c>
      <c r="B29" s="2341"/>
      <c r="C29" s="2341"/>
    </row>
    <row r="30" spans="1:3" s="696" customFormat="1" ht="8.25" customHeight="1">
      <c r="A30" s="1232"/>
      <c r="B30" s="1232"/>
      <c r="C30" s="1232"/>
    </row>
    <row r="31" spans="1:3" s="696" customFormat="1" ht="9.9499999999999993" customHeight="1">
      <c r="A31" s="2342" t="s">
        <v>502</v>
      </c>
      <c r="B31" s="2342"/>
      <c r="C31" s="2342"/>
    </row>
    <row r="32" spans="1:3" s="696" customFormat="1" ht="21" customHeight="1">
      <c r="A32" s="2341" t="s">
        <v>483</v>
      </c>
      <c r="B32" s="2341"/>
      <c r="C32" s="2341"/>
    </row>
    <row r="33" spans="1:3" s="696" customFormat="1" ht="7.5" customHeight="1">
      <c r="A33" s="1232"/>
      <c r="B33" s="1232"/>
      <c r="C33" s="1232"/>
    </row>
    <row r="34" spans="1:3" s="696" customFormat="1" ht="9.9499999999999993" customHeight="1">
      <c r="A34" s="2342" t="s">
        <v>503</v>
      </c>
      <c r="B34" s="2342"/>
      <c r="C34" s="2342"/>
    </row>
    <row r="35" spans="1:3" s="696" customFormat="1" ht="9.9499999999999993" customHeight="1">
      <c r="A35" s="2341" t="s">
        <v>484</v>
      </c>
      <c r="B35" s="2341"/>
      <c r="C35" s="2341"/>
    </row>
    <row r="36" spans="1:3" s="696" customFormat="1" ht="7.5" customHeight="1">
      <c r="A36" s="2340"/>
      <c r="B36" s="2340"/>
      <c r="C36" s="2340"/>
    </row>
    <row r="37" spans="1:3" s="696" customFormat="1" ht="9.9499999999999993" customHeight="1">
      <c r="A37" s="2339" t="s">
        <v>485</v>
      </c>
      <c r="B37" s="2339"/>
      <c r="C37" s="2339"/>
    </row>
    <row r="38" spans="1:3" s="696" customFormat="1" ht="9" customHeight="1">
      <c r="A38" s="2341" t="s">
        <v>486</v>
      </c>
      <c r="B38" s="2341"/>
      <c r="C38" s="2341"/>
    </row>
    <row r="39" spans="1:3" s="696" customFormat="1" ht="9.9499999999999993" customHeight="1">
      <c r="A39" s="2341"/>
      <c r="B39" s="2341"/>
      <c r="C39" s="2341"/>
    </row>
    <row r="40" spans="1:3" s="696" customFormat="1" ht="12" customHeight="1">
      <c r="A40" s="2341"/>
      <c r="B40" s="2341"/>
      <c r="C40" s="2341"/>
    </row>
    <row r="41" spans="1:3" s="696" customFormat="1" ht="9.9499999999999993" customHeight="1">
      <c r="A41" s="2341"/>
      <c r="B41" s="2341"/>
      <c r="C41" s="2341"/>
    </row>
    <row r="42" spans="1:3" s="696" customFormat="1" ht="9.9499999999999993" customHeight="1">
      <c r="A42" s="2335" t="s">
        <v>504</v>
      </c>
      <c r="B42" s="2335"/>
      <c r="C42" s="2335"/>
    </row>
    <row r="43" spans="1:3" s="696" customFormat="1" ht="9.75" customHeight="1">
      <c r="A43" s="2341" t="s">
        <v>487</v>
      </c>
      <c r="B43" s="2341"/>
      <c r="C43" s="2341"/>
    </row>
    <row r="44" spans="1:3" s="696" customFormat="1" ht="18" customHeight="1">
      <c r="A44" s="2341"/>
      <c r="B44" s="2341"/>
      <c r="C44" s="2341"/>
    </row>
    <row r="45" spans="1:3" s="696" customFormat="1" ht="9.9499999999999993" customHeight="1">
      <c r="A45" s="2340"/>
      <c r="B45" s="2340"/>
      <c r="C45" s="2340"/>
    </row>
    <row r="46" spans="1:3" s="696" customFormat="1" ht="9.9499999999999993" customHeight="1">
      <c r="A46" s="2339" t="s">
        <v>488</v>
      </c>
      <c r="B46" s="2339"/>
      <c r="C46" s="2339"/>
    </row>
    <row r="47" spans="1:3" s="696" customFormat="1" ht="18.75" customHeight="1">
      <c r="A47" s="2338" t="s">
        <v>489</v>
      </c>
      <c r="B47" s="2338"/>
      <c r="C47" s="2338"/>
    </row>
    <row r="48" spans="1:3" s="696" customFormat="1" ht="9.9499999999999993" customHeight="1">
      <c r="A48" s="2338"/>
      <c r="B48" s="2338"/>
      <c r="C48" s="2338"/>
    </row>
    <row r="49" spans="1:3" s="696" customFormat="1" ht="7.5" customHeight="1">
      <c r="A49" s="2338"/>
      <c r="B49" s="2338"/>
      <c r="C49" s="2338"/>
    </row>
    <row r="50" spans="1:3" s="696" customFormat="1" ht="9.9499999999999993" customHeight="1">
      <c r="A50" s="2339" t="s">
        <v>499</v>
      </c>
      <c r="B50" s="2339"/>
      <c r="C50" s="2339"/>
    </row>
    <row r="51" spans="1:3" s="696" customFormat="1" ht="9.9499999999999993" customHeight="1">
      <c r="A51" s="2338" t="s">
        <v>490</v>
      </c>
      <c r="B51" s="2338"/>
      <c r="C51" s="2338"/>
    </row>
    <row r="52" spans="1:3" s="1233" customFormat="1" ht="13.5" customHeight="1"/>
    <row r="53" spans="1:3" s="1233" customFormat="1" ht="12.75" customHeight="1"/>
    <row r="54" spans="1:3" s="1233" customFormat="1" ht="9" customHeight="1"/>
    <row r="55" spans="1:3" s="1233" customFormat="1" ht="9" customHeight="1"/>
    <row r="56" spans="1:3" s="1233" customFormat="1" ht="9" customHeight="1"/>
    <row r="57" spans="1:3" s="1233" customFormat="1" ht="9" customHeight="1"/>
    <row r="58" spans="1:3" s="1233" customFormat="1" ht="9" customHeight="1"/>
    <row r="59" spans="1:3" s="1233" customFormat="1" ht="9" customHeight="1"/>
    <row r="60" spans="1:3" s="1233" customFormat="1" ht="9" customHeight="1"/>
    <row r="61" spans="1:3" s="1233" customFormat="1" ht="9" customHeight="1"/>
    <row r="62" spans="1:3" s="1233" customFormat="1" ht="9" customHeight="1"/>
    <row r="63" spans="1:3" s="1233" customFormat="1" ht="9" customHeight="1"/>
    <row r="64" spans="1:3" s="1233" customFormat="1" ht="9" customHeight="1"/>
    <row r="65" s="1233" customFormat="1" ht="9" customHeight="1"/>
    <row r="66" s="1233" customFormat="1" ht="9" customHeight="1"/>
    <row r="67" s="1233" customFormat="1" ht="9" customHeight="1"/>
    <row r="68" s="1233" customFormat="1" ht="6.95" customHeight="1"/>
    <row r="69" s="1233" customFormat="1" ht="6.95" customHeight="1"/>
    <row r="70" s="1233" customFormat="1" ht="6.95" customHeight="1"/>
    <row r="71" s="1233" customFormat="1" ht="6.95" customHeight="1"/>
    <row r="72" s="1233" customFormat="1" ht="6.95" customHeight="1"/>
    <row r="73" s="1233" customFormat="1" ht="6.95" customHeight="1"/>
    <row r="74" s="1233" customFormat="1" ht="6.95" customHeight="1"/>
    <row r="75" s="1233" customFormat="1" ht="6.95" customHeight="1"/>
    <row r="76" s="1233" customFormat="1" ht="1.5" customHeight="1"/>
    <row r="77" s="1233" customFormat="1" ht="6.75" customHeight="1"/>
    <row r="78" s="1233" customFormat="1" ht="6.95" customHeight="1"/>
    <row r="79" s="1233" customFormat="1" ht="6.95" customHeight="1"/>
    <row r="80" s="1233" customFormat="1" ht="6.95" customHeight="1"/>
    <row r="81" s="1234" customFormat="1" ht="6.95" customHeight="1"/>
    <row r="82" s="1234" customFormat="1" ht="9"/>
    <row r="83" s="1234" customFormat="1" ht="6.95" customHeight="1"/>
    <row r="84" s="1234" customFormat="1" ht="6.95" customHeight="1"/>
    <row r="85" s="1234" customFormat="1" ht="6.95" customHeight="1"/>
    <row r="86" s="1234" customFormat="1" ht="6.95" customHeight="1"/>
    <row r="87" s="1234" customFormat="1" ht="6.95" customHeight="1"/>
    <row r="88" s="1234" customFormat="1" ht="6.95" customHeight="1"/>
    <row r="89" s="1234" customFormat="1" ht="6.95" customHeight="1"/>
    <row r="90" s="1234" customFormat="1" ht="6.95" customHeight="1"/>
    <row r="91" s="1234" customFormat="1" ht="6.95" customHeight="1"/>
    <row r="92" s="1234" customFormat="1" ht="6.95" customHeight="1"/>
    <row r="93" s="1234" customFormat="1" ht="6.95" customHeight="1"/>
    <row r="94" s="1234" customFormat="1" ht="6.95" customHeight="1"/>
    <row r="95" s="1234" customFormat="1" ht="6.95" customHeight="1"/>
    <row r="96" s="1234" customFormat="1" ht="6.95" customHeight="1"/>
    <row r="97" s="1234" customFormat="1" ht="6.95" customHeight="1"/>
    <row r="98" s="1234" customFormat="1" ht="6.95" customHeight="1"/>
    <row r="99" s="1234" customFormat="1" ht="6.95" customHeight="1"/>
    <row r="100" s="1234" customFormat="1" ht="6.95" customHeight="1"/>
    <row r="101" s="1234" customFormat="1" ht="6.95" customHeight="1"/>
    <row r="102" s="1234" customFormat="1" ht="6.95" customHeight="1"/>
    <row r="103" s="1234" customFormat="1" ht="6.95" customHeight="1"/>
    <row r="104" s="1234" customFormat="1" ht="6.95" customHeight="1"/>
    <row r="105" s="1234" customFormat="1" ht="6.95" customHeight="1"/>
    <row r="106" s="1234" customFormat="1" ht="6.95" customHeight="1"/>
    <row r="107" s="1234" customFormat="1" ht="12" customHeight="1"/>
    <row r="108" s="1235" customFormat="1" ht="8.25"/>
    <row r="109" s="1235" customFormat="1" ht="8.25"/>
    <row r="110" s="1235" customFormat="1" ht="6.95" customHeight="1"/>
    <row r="111" s="1235" customFormat="1" ht="6.95" customHeight="1"/>
    <row r="112" s="1235" customFormat="1" ht="6.75" customHeight="1"/>
    <row r="113" ht="6.75"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sheetData>
  <mergeCells count="34">
    <mergeCell ref="A22:C22"/>
    <mergeCell ref="A23:C23"/>
    <mergeCell ref="A21:C21"/>
    <mergeCell ref="A20:C20"/>
    <mergeCell ref="A42:C42"/>
    <mergeCell ref="A29:C29"/>
    <mergeCell ref="A28:C28"/>
    <mergeCell ref="A27:C27"/>
    <mergeCell ref="A26:C26"/>
    <mergeCell ref="A25:C25"/>
    <mergeCell ref="A43:C44"/>
    <mergeCell ref="A41:C41"/>
    <mergeCell ref="A31:C31"/>
    <mergeCell ref="A32:C32"/>
    <mergeCell ref="A37:C37"/>
    <mergeCell ref="A36:C36"/>
    <mergeCell ref="A38:C40"/>
    <mergeCell ref="A35:C35"/>
    <mergeCell ref="A34:C34"/>
    <mergeCell ref="A51:C51"/>
    <mergeCell ref="A50:C50"/>
    <mergeCell ref="A47:C48"/>
    <mergeCell ref="A46:C46"/>
    <mergeCell ref="A45:C45"/>
    <mergeCell ref="A49:C49"/>
    <mergeCell ref="A1:C1"/>
    <mergeCell ref="A2:C2"/>
    <mergeCell ref="A15:C19"/>
    <mergeCell ref="A11:C12"/>
    <mergeCell ref="A14:C14"/>
    <mergeCell ref="A10:C10"/>
    <mergeCell ref="A3:C3"/>
    <mergeCell ref="A4:C4"/>
    <mergeCell ref="A5:C9"/>
  </mergeCells>
  <printOptions horizontalCentered="1"/>
  <pageMargins left="0.23622047244094491" right="0.23622047244094491" top="0.27559055118110237" bottom="0.23622047244094491" header="0.15748031496062992" footer="0.1181102362204724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selection activeCell="A9" sqref="A9:H9"/>
    </sheetView>
  </sheetViews>
  <sheetFormatPr defaultColWidth="9.140625" defaultRowHeight="12.75"/>
  <cols>
    <col min="1" max="3" width="2.140625" style="951" customWidth="1"/>
    <col min="4" max="4" width="93.5703125" style="951" customWidth="1"/>
    <col min="5" max="5" width="7.140625" style="951" customWidth="1"/>
    <col min="6" max="6" width="7.140625" style="952" customWidth="1"/>
    <col min="7" max="9" width="7.140625" style="950" customWidth="1"/>
    <col min="10" max="10" width="1.28515625" style="950" customWidth="1"/>
    <col min="11" max="11" width="9.140625" style="1052" customWidth="1"/>
    <col min="12" max="12" width="9.140625" style="950" customWidth="1"/>
    <col min="13" max="13" width="9.140625" style="736" customWidth="1"/>
    <col min="14" max="14" width="9.140625" style="950" customWidth="1"/>
    <col min="15" max="16384" width="9.140625" style="950"/>
  </cols>
  <sheetData>
    <row r="1" spans="1:10" ht="15.75" customHeight="1">
      <c r="A1" s="2372" t="s">
        <v>554</v>
      </c>
      <c r="B1" s="2372"/>
      <c r="C1" s="2372"/>
      <c r="D1" s="2372"/>
      <c r="E1" s="2372"/>
      <c r="F1" s="2372"/>
      <c r="G1" s="2372"/>
      <c r="H1" s="2372"/>
      <c r="I1" s="2372"/>
      <c r="J1" s="2372"/>
    </row>
    <row r="2" spans="1:10" ht="9.9499999999999993" customHeight="1">
      <c r="A2" s="925"/>
      <c r="B2" s="925"/>
      <c r="C2" s="925"/>
      <c r="D2" s="925"/>
      <c r="E2" s="926"/>
      <c r="F2" s="926"/>
      <c r="G2" s="926"/>
      <c r="H2" s="926"/>
      <c r="I2" s="926"/>
      <c r="J2" s="926"/>
    </row>
    <row r="3" spans="1:10" s="1031" customFormat="1" ht="12" customHeight="1">
      <c r="A3" s="2571"/>
      <c r="B3" s="2571"/>
      <c r="C3" s="2571"/>
      <c r="D3" s="2571"/>
      <c r="E3" s="2584" t="s">
        <v>380</v>
      </c>
      <c r="F3" s="2585"/>
      <c r="G3" s="2585"/>
      <c r="H3" s="2585"/>
      <c r="I3" s="2585"/>
      <c r="J3" s="895"/>
    </row>
    <row r="4" spans="1:10" ht="11.25" customHeight="1">
      <c r="A4" s="2571" t="s">
        <v>505</v>
      </c>
      <c r="B4" s="2571"/>
      <c r="C4" s="2571"/>
      <c r="D4" s="2571"/>
      <c r="E4" s="1032" t="s">
        <v>506</v>
      </c>
      <c r="F4" s="5" t="s">
        <v>507</v>
      </c>
      <c r="G4" s="5" t="s">
        <v>508</v>
      </c>
      <c r="H4" s="5" t="s">
        <v>509</v>
      </c>
      <c r="I4" s="5" t="s">
        <v>510</v>
      </c>
      <c r="J4" s="896"/>
    </row>
    <row r="5" spans="1:10" ht="9.9499999999999993" customHeight="1">
      <c r="A5" s="1033"/>
      <c r="B5" s="1033"/>
      <c r="C5" s="1033"/>
      <c r="D5" s="1033"/>
      <c r="E5" s="1034"/>
      <c r="F5" s="916"/>
      <c r="G5" s="916"/>
      <c r="H5" s="916"/>
      <c r="I5" s="916"/>
      <c r="J5" s="898"/>
    </row>
    <row r="6" spans="1:10" ht="9.9499999999999993" customHeight="1">
      <c r="A6" s="2553" t="s">
        <v>348</v>
      </c>
      <c r="B6" s="2553"/>
      <c r="C6" s="2553"/>
      <c r="D6" s="2553"/>
      <c r="E6" s="1013"/>
      <c r="F6" s="917"/>
      <c r="G6" s="917"/>
      <c r="H6" s="917"/>
      <c r="I6" s="917"/>
      <c r="J6" s="895"/>
    </row>
    <row r="7" spans="1:10" ht="9.9499999999999993" customHeight="1">
      <c r="A7" s="1028"/>
      <c r="B7" s="2553" t="s">
        <v>558</v>
      </c>
      <c r="C7" s="2553"/>
      <c r="D7" s="2553"/>
      <c r="E7" s="1015"/>
      <c r="F7" s="916"/>
      <c r="G7" s="916"/>
      <c r="H7" s="916"/>
      <c r="I7" s="916"/>
      <c r="J7" s="904"/>
    </row>
    <row r="8" spans="1:10" ht="9.9499999999999993" customHeight="1">
      <c r="A8" s="1035"/>
      <c r="B8" s="1035"/>
      <c r="C8" s="2553" t="s">
        <v>335</v>
      </c>
      <c r="D8" s="2553"/>
      <c r="E8" s="1036"/>
      <c r="F8" s="634"/>
      <c r="G8" s="634"/>
      <c r="H8" s="634"/>
      <c r="I8" s="634"/>
      <c r="J8" s="645"/>
    </row>
    <row r="9" spans="1:10" ht="9.9499999999999993" customHeight="1">
      <c r="A9" s="1037"/>
      <c r="B9" s="1037"/>
      <c r="C9" s="1037"/>
      <c r="D9" s="873" t="s">
        <v>5</v>
      </c>
      <c r="E9" s="875">
        <v>9</v>
      </c>
      <c r="F9" s="644">
        <v>8</v>
      </c>
      <c r="G9" s="644">
        <v>9</v>
      </c>
      <c r="H9" s="644">
        <v>8</v>
      </c>
      <c r="I9" s="644">
        <v>9</v>
      </c>
      <c r="J9" s="645"/>
    </row>
    <row r="10" spans="1:10" ht="12.75" customHeight="1">
      <c r="A10" s="1039"/>
      <c r="B10" s="1039"/>
      <c r="C10" s="1039"/>
      <c r="D10" s="887"/>
      <c r="E10" s="876">
        <v>9</v>
      </c>
      <c r="F10" s="651">
        <v>8</v>
      </c>
      <c r="G10" s="651">
        <v>9</v>
      </c>
      <c r="H10" s="651">
        <v>8</v>
      </c>
      <c r="I10" s="651">
        <v>9</v>
      </c>
      <c r="J10" s="896"/>
    </row>
    <row r="11" spans="1:10" ht="9.9499999999999993" customHeight="1">
      <c r="A11" s="689"/>
      <c r="B11" s="689"/>
      <c r="C11" s="689"/>
      <c r="D11" s="689"/>
      <c r="E11" s="1036"/>
      <c r="F11" s="634"/>
      <c r="G11" s="634"/>
      <c r="H11" s="634"/>
      <c r="I11" s="634"/>
      <c r="J11" s="645"/>
    </row>
    <row r="12" spans="1:10" ht="9.9499999999999993" customHeight="1">
      <c r="A12" s="1035"/>
      <c r="B12" s="1035"/>
      <c r="C12" s="2553" t="s">
        <v>555</v>
      </c>
      <c r="D12" s="2553"/>
      <c r="E12" s="1041"/>
      <c r="F12" s="1024"/>
      <c r="G12" s="1024"/>
      <c r="H12" s="1024"/>
      <c r="I12" s="1024"/>
      <c r="J12" s="904"/>
    </row>
    <row r="13" spans="1:10" ht="9.9499999999999993" customHeight="1">
      <c r="A13" s="1037"/>
      <c r="B13" s="1037"/>
      <c r="C13" s="1037"/>
      <c r="D13" s="873" t="s">
        <v>5</v>
      </c>
      <c r="E13" s="874">
        <v>35</v>
      </c>
      <c r="F13" s="643">
        <v>40</v>
      </c>
      <c r="G13" s="643">
        <v>44</v>
      </c>
      <c r="H13" s="643">
        <v>56</v>
      </c>
      <c r="I13" s="643">
        <v>53</v>
      </c>
      <c r="J13" s="904"/>
    </row>
    <row r="14" spans="1:10" ht="9.9499999999999993" customHeight="1">
      <c r="A14" s="1037"/>
      <c r="B14" s="1037"/>
      <c r="C14" s="1037"/>
      <c r="D14" s="873" t="s">
        <v>114</v>
      </c>
      <c r="E14" s="874">
        <v>65</v>
      </c>
      <c r="F14" s="643">
        <v>47</v>
      </c>
      <c r="G14" s="643">
        <v>35</v>
      </c>
      <c r="H14" s="643">
        <v>35</v>
      </c>
      <c r="I14" s="643">
        <v>32</v>
      </c>
      <c r="J14" s="904"/>
    </row>
    <row r="15" spans="1:10" ht="9.9499999999999993" customHeight="1">
      <c r="A15" s="1037"/>
      <c r="B15" s="1037"/>
      <c r="C15" s="1037"/>
      <c r="D15" s="873" t="s">
        <v>112</v>
      </c>
      <c r="E15" s="1038">
        <v>83</v>
      </c>
      <c r="F15" s="21">
        <v>93</v>
      </c>
      <c r="G15" s="21">
        <v>112</v>
      </c>
      <c r="H15" s="21">
        <v>113</v>
      </c>
      <c r="I15" s="21">
        <v>164</v>
      </c>
      <c r="J15" s="904"/>
    </row>
    <row r="16" spans="1:10" ht="12.75" customHeight="1">
      <c r="A16" s="7"/>
      <c r="B16" s="7"/>
      <c r="C16" s="7"/>
      <c r="D16" s="7"/>
      <c r="E16" s="876">
        <v>183</v>
      </c>
      <c r="F16" s="651">
        <v>180</v>
      </c>
      <c r="G16" s="651">
        <v>191</v>
      </c>
      <c r="H16" s="651">
        <v>204</v>
      </c>
      <c r="I16" s="651">
        <v>249</v>
      </c>
      <c r="J16" s="896"/>
    </row>
    <row r="17" spans="1:10" ht="12.75" customHeight="1">
      <c r="A17" s="7"/>
      <c r="B17" s="7"/>
      <c r="C17" s="7"/>
      <c r="D17" s="7"/>
      <c r="E17" s="1042">
        <v>192</v>
      </c>
      <c r="F17" s="18">
        <v>188</v>
      </c>
      <c r="G17" s="18">
        <v>200</v>
      </c>
      <c r="H17" s="18">
        <v>212</v>
      </c>
      <c r="I17" s="18">
        <v>258</v>
      </c>
      <c r="J17" s="888"/>
    </row>
    <row r="18" spans="1:10" ht="9.9499999999999993" customHeight="1">
      <c r="A18" s="7"/>
      <c r="B18" s="7"/>
      <c r="C18" s="7"/>
      <c r="D18" s="7"/>
      <c r="E18" s="5"/>
      <c r="F18" s="632"/>
      <c r="G18" s="632"/>
      <c r="H18" s="632"/>
      <c r="I18" s="632"/>
      <c r="J18" s="898"/>
    </row>
    <row r="19" spans="1:10" ht="9.9499999999999993" customHeight="1">
      <c r="A19" s="2553" t="s">
        <v>348</v>
      </c>
      <c r="B19" s="2553"/>
      <c r="C19" s="2553"/>
      <c r="D19" s="2553"/>
      <c r="E19" s="875"/>
      <c r="F19" s="644"/>
      <c r="G19" s="644"/>
      <c r="H19" s="644"/>
      <c r="I19" s="644"/>
      <c r="J19" s="895"/>
    </row>
    <row r="20" spans="1:10" ht="9.9499999999999993" customHeight="1">
      <c r="A20" s="1028"/>
      <c r="B20" s="2553" t="s">
        <v>409</v>
      </c>
      <c r="C20" s="2553"/>
      <c r="D20" s="2553"/>
      <c r="E20" s="875"/>
      <c r="F20" s="644"/>
      <c r="G20" s="644"/>
      <c r="H20" s="644"/>
      <c r="I20" s="644"/>
      <c r="J20" s="645"/>
    </row>
    <row r="21" spans="1:10" ht="9.9499999999999993" customHeight="1">
      <c r="A21" s="1037"/>
      <c r="B21" s="1037"/>
      <c r="C21" s="1037"/>
      <c r="D21" s="873" t="s">
        <v>335</v>
      </c>
      <c r="E21" s="874">
        <v>9</v>
      </c>
      <c r="F21" s="643">
        <v>8</v>
      </c>
      <c r="G21" s="643">
        <v>9</v>
      </c>
      <c r="H21" s="643">
        <v>8</v>
      </c>
      <c r="I21" s="643">
        <v>9</v>
      </c>
      <c r="J21" s="904"/>
    </row>
    <row r="22" spans="1:10" ht="9.9499999999999993" customHeight="1">
      <c r="A22" s="1043"/>
      <c r="B22" s="1043"/>
      <c r="C22" s="1043"/>
      <c r="D22" s="866" t="s">
        <v>555</v>
      </c>
      <c r="E22" s="874">
        <v>183</v>
      </c>
      <c r="F22" s="643">
        <v>180</v>
      </c>
      <c r="G22" s="643">
        <v>191</v>
      </c>
      <c r="H22" s="643">
        <v>204</v>
      </c>
      <c r="I22" s="643">
        <v>249</v>
      </c>
      <c r="J22" s="904"/>
    </row>
    <row r="23" spans="1:10" ht="12.75" customHeight="1">
      <c r="A23" s="1044"/>
      <c r="B23" s="1044"/>
      <c r="C23" s="1044"/>
      <c r="D23" s="1044"/>
      <c r="E23" s="876">
        <v>192</v>
      </c>
      <c r="F23" s="651">
        <v>188</v>
      </c>
      <c r="G23" s="651">
        <v>200</v>
      </c>
      <c r="H23" s="651">
        <v>212</v>
      </c>
      <c r="I23" s="651">
        <v>258</v>
      </c>
      <c r="J23" s="652"/>
    </row>
    <row r="24" spans="1:10" ht="9.9499999999999993" customHeight="1">
      <c r="A24" s="618"/>
      <c r="B24" s="618"/>
      <c r="C24" s="618"/>
      <c r="D24" s="618"/>
      <c r="E24" s="5"/>
      <c r="F24" s="634"/>
      <c r="G24" s="634"/>
      <c r="H24" s="634"/>
      <c r="I24" s="634"/>
      <c r="J24" s="898"/>
    </row>
    <row r="25" spans="1:10" ht="9.9499999999999993" customHeight="1">
      <c r="A25" s="2553" t="s">
        <v>381</v>
      </c>
      <c r="B25" s="2553"/>
      <c r="C25" s="2553"/>
      <c r="D25" s="2553"/>
      <c r="E25" s="625"/>
      <c r="F25" s="626"/>
      <c r="G25" s="626"/>
      <c r="H25" s="626"/>
      <c r="I25" s="626"/>
      <c r="J25" s="895"/>
    </row>
    <row r="26" spans="1:10" ht="9.9499999999999993" customHeight="1">
      <c r="A26" s="1028"/>
      <c r="B26" s="2553" t="s">
        <v>558</v>
      </c>
      <c r="C26" s="2553"/>
      <c r="D26" s="2553"/>
      <c r="E26" s="1036"/>
      <c r="F26" s="634"/>
      <c r="G26" s="634"/>
      <c r="H26" s="634"/>
      <c r="I26" s="634"/>
      <c r="J26" s="645"/>
    </row>
    <row r="27" spans="1:10" ht="9.9499999999999993" customHeight="1">
      <c r="A27" s="1035"/>
      <c r="B27" s="1035"/>
      <c r="C27" s="2553" t="s">
        <v>335</v>
      </c>
      <c r="D27" s="2553"/>
      <c r="E27" s="875"/>
      <c r="F27" s="644"/>
      <c r="G27" s="644"/>
      <c r="H27" s="644"/>
      <c r="I27" s="644"/>
      <c r="J27" s="904"/>
    </row>
    <row r="28" spans="1:10" ht="9.9499999999999993" customHeight="1">
      <c r="A28" s="1037"/>
      <c r="B28" s="1037"/>
      <c r="C28" s="1037"/>
      <c r="D28" s="873" t="s">
        <v>5</v>
      </c>
      <c r="E28" s="874">
        <v>885</v>
      </c>
      <c r="F28" s="643">
        <v>896</v>
      </c>
      <c r="G28" s="643">
        <v>904</v>
      </c>
      <c r="H28" s="643">
        <v>904</v>
      </c>
      <c r="I28" s="643">
        <v>874</v>
      </c>
      <c r="J28" s="904"/>
    </row>
    <row r="29" spans="1:10" ht="9.9499999999999993" customHeight="1">
      <c r="A29" s="1037"/>
      <c r="B29" s="1037"/>
      <c r="C29" s="1037"/>
      <c r="D29" s="911" t="s">
        <v>114</v>
      </c>
      <c r="E29" s="874">
        <v>1</v>
      </c>
      <c r="F29" s="643">
        <v>0</v>
      </c>
      <c r="G29" s="643">
        <v>0</v>
      </c>
      <c r="H29" s="643">
        <v>0</v>
      </c>
      <c r="I29" s="643">
        <v>0</v>
      </c>
      <c r="J29" s="904"/>
    </row>
    <row r="30" spans="1:10" ht="9.9499999999999993" customHeight="1">
      <c r="A30" s="1037"/>
      <c r="B30" s="1037"/>
      <c r="C30" s="1037"/>
      <c r="D30" s="873" t="s">
        <v>112</v>
      </c>
      <c r="E30" s="1038">
        <v>189</v>
      </c>
      <c r="F30" s="21">
        <v>199</v>
      </c>
      <c r="G30" s="21">
        <v>224</v>
      </c>
      <c r="H30" s="21">
        <v>215</v>
      </c>
      <c r="I30" s="21">
        <v>221</v>
      </c>
      <c r="J30" s="904"/>
    </row>
    <row r="31" spans="1:10" ht="12.75" customHeight="1">
      <c r="A31" s="7"/>
      <c r="B31" s="7"/>
      <c r="C31" s="7"/>
      <c r="D31" s="7"/>
      <c r="E31" s="876">
        <v>1075</v>
      </c>
      <c r="F31" s="651">
        <v>1095</v>
      </c>
      <c r="G31" s="651">
        <v>1128</v>
      </c>
      <c r="H31" s="651">
        <v>1119</v>
      </c>
      <c r="I31" s="651">
        <v>1095</v>
      </c>
      <c r="J31" s="896"/>
    </row>
    <row r="32" spans="1:10" ht="9.9499999999999993" customHeight="1">
      <c r="A32" s="7"/>
      <c r="B32" s="7"/>
      <c r="C32" s="7"/>
      <c r="D32" s="7"/>
      <c r="E32" s="1036"/>
      <c r="F32" s="634"/>
      <c r="G32" s="634"/>
      <c r="H32" s="634"/>
      <c r="I32" s="634"/>
      <c r="J32" s="904"/>
    </row>
    <row r="33" spans="1:10" ht="9.9499999999999993" customHeight="1">
      <c r="A33" s="1035"/>
      <c r="B33" s="1035"/>
      <c r="C33" s="2553" t="s">
        <v>555</v>
      </c>
      <c r="D33" s="2553"/>
      <c r="E33" s="875"/>
      <c r="F33" s="644"/>
      <c r="G33" s="644"/>
      <c r="H33" s="644"/>
      <c r="I33" s="644"/>
      <c r="J33" s="904"/>
    </row>
    <row r="34" spans="1:10" ht="9.9499999999999993" customHeight="1">
      <c r="A34" s="1037"/>
      <c r="B34" s="1037"/>
      <c r="C34" s="1037"/>
      <c r="D34" s="873" t="s">
        <v>5</v>
      </c>
      <c r="E34" s="874">
        <v>195</v>
      </c>
      <c r="F34" s="643">
        <v>191</v>
      </c>
      <c r="G34" s="643">
        <v>187</v>
      </c>
      <c r="H34" s="643">
        <v>185</v>
      </c>
      <c r="I34" s="643">
        <v>215</v>
      </c>
      <c r="J34" s="904"/>
    </row>
    <row r="35" spans="1:10" ht="9.9499999999999993" customHeight="1">
      <c r="A35" s="1037"/>
      <c r="B35" s="1037"/>
      <c r="C35" s="1037"/>
      <c r="D35" s="873" t="s">
        <v>114</v>
      </c>
      <c r="E35" s="874">
        <v>83</v>
      </c>
      <c r="F35" s="643">
        <v>59</v>
      </c>
      <c r="G35" s="643">
        <v>57</v>
      </c>
      <c r="H35" s="643">
        <v>63</v>
      </c>
      <c r="I35" s="643">
        <v>58</v>
      </c>
      <c r="J35" s="904"/>
    </row>
    <row r="36" spans="1:10" ht="9.9499999999999993" customHeight="1">
      <c r="A36" s="1037"/>
      <c r="B36" s="1037"/>
      <c r="C36" s="1037"/>
      <c r="D36" s="873" t="s">
        <v>112</v>
      </c>
      <c r="E36" s="1038">
        <v>73</v>
      </c>
      <c r="F36" s="21">
        <v>65</v>
      </c>
      <c r="G36" s="21">
        <v>67</v>
      </c>
      <c r="H36" s="21">
        <v>61</v>
      </c>
      <c r="I36" s="21">
        <v>65</v>
      </c>
      <c r="J36" s="904"/>
    </row>
    <row r="37" spans="1:10" ht="12.75" customHeight="1">
      <c r="A37" s="7"/>
      <c r="B37" s="7"/>
      <c r="C37" s="7"/>
      <c r="D37" s="7"/>
      <c r="E37" s="876">
        <v>351</v>
      </c>
      <c r="F37" s="651">
        <v>315</v>
      </c>
      <c r="G37" s="651">
        <v>311</v>
      </c>
      <c r="H37" s="651">
        <v>309</v>
      </c>
      <c r="I37" s="651">
        <v>338</v>
      </c>
      <c r="J37" s="896"/>
    </row>
    <row r="38" spans="1:10" ht="12.75" customHeight="1">
      <c r="A38" s="7"/>
      <c r="B38" s="7"/>
      <c r="C38" s="7"/>
      <c r="D38" s="7"/>
      <c r="E38" s="1042">
        <v>1426</v>
      </c>
      <c r="F38" s="18">
        <v>1410</v>
      </c>
      <c r="G38" s="18">
        <v>1439</v>
      </c>
      <c r="H38" s="18">
        <v>1428</v>
      </c>
      <c r="I38" s="18">
        <v>1433</v>
      </c>
      <c r="J38" s="888"/>
    </row>
    <row r="39" spans="1:10" ht="9.9499999999999993" customHeight="1">
      <c r="A39" s="619"/>
      <c r="B39" s="619"/>
      <c r="C39" s="619"/>
      <c r="D39" s="619"/>
      <c r="E39" s="5"/>
      <c r="F39" s="632"/>
      <c r="G39" s="632"/>
      <c r="H39" s="632"/>
      <c r="I39" s="632"/>
      <c r="J39" s="898"/>
    </row>
    <row r="40" spans="1:10" ht="9.9499999999999993" customHeight="1">
      <c r="A40" s="2553" t="s">
        <v>381</v>
      </c>
      <c r="B40" s="2553"/>
      <c r="C40" s="2553"/>
      <c r="D40" s="2553"/>
      <c r="E40" s="875"/>
      <c r="F40" s="644"/>
      <c r="G40" s="644"/>
      <c r="H40" s="644"/>
      <c r="I40" s="644"/>
      <c r="J40" s="895"/>
    </row>
    <row r="41" spans="1:10" ht="9.9499999999999993" customHeight="1">
      <c r="A41" s="1028"/>
      <c r="B41" s="2553" t="s">
        <v>409</v>
      </c>
      <c r="C41" s="2553"/>
      <c r="D41" s="2553"/>
      <c r="E41" s="875"/>
      <c r="F41" s="644"/>
      <c r="G41" s="644"/>
      <c r="H41" s="644"/>
      <c r="I41" s="644"/>
      <c r="J41" s="645"/>
    </row>
    <row r="42" spans="1:10" ht="9.9499999999999993" customHeight="1">
      <c r="A42" s="1037"/>
      <c r="B42" s="1037"/>
      <c r="C42" s="1037"/>
      <c r="D42" s="873" t="s">
        <v>335</v>
      </c>
      <c r="E42" s="874">
        <v>1075</v>
      </c>
      <c r="F42" s="643">
        <v>1095</v>
      </c>
      <c r="G42" s="643">
        <v>1128</v>
      </c>
      <c r="H42" s="643">
        <v>1119</v>
      </c>
      <c r="I42" s="643">
        <v>1095</v>
      </c>
      <c r="J42" s="904"/>
    </row>
    <row r="43" spans="1:10" ht="9.9499999999999993" customHeight="1">
      <c r="A43" s="1043"/>
      <c r="B43" s="1043"/>
      <c r="C43" s="1043"/>
      <c r="D43" s="866" t="s">
        <v>410</v>
      </c>
      <c r="E43" s="1038">
        <v>351</v>
      </c>
      <c r="F43" s="21">
        <v>315</v>
      </c>
      <c r="G43" s="21">
        <v>311</v>
      </c>
      <c r="H43" s="21">
        <v>309</v>
      </c>
      <c r="I43" s="21">
        <v>338</v>
      </c>
      <c r="J43" s="904"/>
    </row>
    <row r="44" spans="1:10" ht="12.75" customHeight="1">
      <c r="A44" s="1039"/>
      <c r="B44" s="1039"/>
      <c r="C44" s="1039"/>
      <c r="D44" s="887"/>
      <c r="E44" s="876">
        <v>1426</v>
      </c>
      <c r="F44" s="651">
        <v>1410</v>
      </c>
      <c r="G44" s="651">
        <v>1439</v>
      </c>
      <c r="H44" s="651">
        <v>1428</v>
      </c>
      <c r="I44" s="651">
        <v>1433</v>
      </c>
      <c r="J44" s="653"/>
    </row>
    <row r="45" spans="1:10" ht="12.75" customHeight="1">
      <c r="A45" s="1037"/>
      <c r="B45" s="1037"/>
      <c r="C45" s="1037"/>
      <c r="D45" s="873" t="s">
        <v>666</v>
      </c>
      <c r="E45" s="875">
        <v>119</v>
      </c>
      <c r="F45" s="644">
        <v>122</v>
      </c>
      <c r="G45" s="644">
        <v>114</v>
      </c>
      <c r="H45" s="644">
        <v>121</v>
      </c>
      <c r="I45" s="644">
        <v>122</v>
      </c>
      <c r="J45" s="904"/>
    </row>
    <row r="46" spans="1:10" ht="12.75" customHeight="1">
      <c r="A46" s="1046"/>
      <c r="B46" s="1046"/>
      <c r="C46" s="1046"/>
      <c r="D46" s="1046"/>
      <c r="E46" s="876">
        <v>1545</v>
      </c>
      <c r="F46" s="651">
        <v>1532</v>
      </c>
      <c r="G46" s="651">
        <v>1553</v>
      </c>
      <c r="H46" s="651">
        <v>1549</v>
      </c>
      <c r="I46" s="651">
        <v>1555</v>
      </c>
      <c r="J46" s="896"/>
    </row>
    <row r="47" spans="1:10" ht="3.75" customHeight="1">
      <c r="A47" s="1047"/>
      <c r="B47" s="1047"/>
      <c r="C47" s="1047"/>
      <c r="D47" s="1047"/>
      <c r="E47" s="1048"/>
      <c r="F47" s="1049"/>
      <c r="G47" s="1049"/>
      <c r="H47" s="1049"/>
      <c r="I47" s="1049"/>
      <c r="J47" s="1050"/>
    </row>
    <row r="48" spans="1:10" ht="9.9499999999999993" customHeight="1">
      <c r="A48" s="1051">
        <v>1</v>
      </c>
      <c r="B48" s="2579" t="s">
        <v>556</v>
      </c>
      <c r="C48" s="2580"/>
      <c r="D48" s="2580"/>
      <c r="E48" s="2580"/>
      <c r="F48" s="2580"/>
      <c r="G48" s="2580"/>
      <c r="H48" s="2580"/>
      <c r="I48" s="2580"/>
      <c r="J48" s="2580"/>
    </row>
  </sheetData>
  <mergeCells count="17">
    <mergeCell ref="C12:D12"/>
    <mergeCell ref="C8:D8"/>
    <mergeCell ref="A1:J1"/>
    <mergeCell ref="A4:D4"/>
    <mergeCell ref="A6:D6"/>
    <mergeCell ref="B7:D7"/>
    <mergeCell ref="A3:D3"/>
    <mergeCell ref="E3:I3"/>
    <mergeCell ref="A19:D19"/>
    <mergeCell ref="B20:D20"/>
    <mergeCell ref="A25:D25"/>
    <mergeCell ref="B41:D41"/>
    <mergeCell ref="B48:J48"/>
    <mergeCell ref="B26:D26"/>
    <mergeCell ref="C27:D27"/>
    <mergeCell ref="C33:D33"/>
    <mergeCell ref="A40:D40"/>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0" min="3" max="47"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selection activeCell="A9" sqref="A9:H9"/>
    </sheetView>
  </sheetViews>
  <sheetFormatPr defaultColWidth="9.140625" defaultRowHeight="12.75"/>
  <cols>
    <col min="1" max="2" width="2.140625" style="971" customWidth="1"/>
    <col min="3" max="3" width="60.28515625" style="971" customWidth="1"/>
    <col min="4" max="4" width="7.85546875" style="971" customWidth="1"/>
    <col min="5" max="5" width="7.85546875" style="972" customWidth="1"/>
    <col min="6" max="6" width="7.85546875" style="973" customWidth="1"/>
    <col min="7" max="12" width="7.85546875" style="971" customWidth="1"/>
    <col min="13" max="13" width="1.28515625" style="971" customWidth="1"/>
    <col min="14" max="14" width="9.140625" style="974" customWidth="1"/>
    <col min="15" max="15" width="9.140625" style="975" customWidth="1"/>
    <col min="16" max="16" width="9.140625" style="971" customWidth="1"/>
    <col min="17" max="16384" width="9.140625" style="971"/>
  </cols>
  <sheetData>
    <row r="1" spans="1:13" ht="18" customHeight="1">
      <c r="A1" s="2525" t="s">
        <v>684</v>
      </c>
      <c r="B1" s="2525"/>
      <c r="C1" s="2525"/>
      <c r="D1" s="2525"/>
      <c r="E1" s="2525"/>
      <c r="F1" s="2525"/>
      <c r="G1" s="2525"/>
      <c r="H1" s="2525"/>
      <c r="I1" s="2525"/>
      <c r="J1" s="2525"/>
      <c r="K1" s="2525"/>
      <c r="L1" s="2525"/>
      <c r="M1" s="2525"/>
    </row>
    <row r="2" spans="1:13" ht="9.75" customHeight="1">
      <c r="A2" s="894"/>
      <c r="B2" s="894"/>
      <c r="C2" s="894"/>
      <c r="D2" s="116"/>
      <c r="E2" s="116"/>
      <c r="F2" s="116"/>
      <c r="G2" s="116"/>
      <c r="H2" s="116"/>
      <c r="I2" s="116"/>
      <c r="J2" s="116"/>
      <c r="K2" s="116"/>
      <c r="L2" s="116"/>
      <c r="M2" s="116"/>
    </row>
    <row r="3" spans="1:13" s="955" customFormat="1" ht="10.5" customHeight="1">
      <c r="A3" s="2536" t="s">
        <v>505</v>
      </c>
      <c r="B3" s="2536"/>
      <c r="C3" s="2536"/>
      <c r="D3" s="551" t="s">
        <v>835</v>
      </c>
      <c r="E3" s="552" t="s">
        <v>799</v>
      </c>
      <c r="F3" s="552" t="s">
        <v>706</v>
      </c>
      <c r="G3" s="552" t="s">
        <v>236</v>
      </c>
      <c r="H3" s="552" t="s">
        <v>506</v>
      </c>
      <c r="I3" s="552" t="s">
        <v>507</v>
      </c>
      <c r="J3" s="552" t="s">
        <v>508</v>
      </c>
      <c r="K3" s="552" t="s">
        <v>509</v>
      </c>
      <c r="L3" s="552" t="s">
        <v>510</v>
      </c>
      <c r="M3" s="956"/>
    </row>
    <row r="4" spans="1:13" s="955" customFormat="1" ht="10.5" customHeight="1">
      <c r="A4" s="957"/>
      <c r="B4" s="957"/>
      <c r="C4" s="957"/>
      <c r="D4" s="958"/>
      <c r="E4" s="33"/>
      <c r="F4" s="33"/>
      <c r="G4" s="33"/>
      <c r="H4" s="33"/>
      <c r="I4" s="33"/>
      <c r="J4" s="33"/>
      <c r="K4" s="33"/>
      <c r="L4" s="33"/>
      <c r="M4" s="959"/>
    </row>
    <row r="5" spans="1:13" s="955" customFormat="1" ht="10.5" customHeight="1">
      <c r="A5" s="2541" t="s">
        <v>351</v>
      </c>
      <c r="B5" s="2541"/>
      <c r="C5" s="2541"/>
      <c r="D5" s="535"/>
      <c r="E5" s="323"/>
      <c r="F5" s="323"/>
      <c r="G5" s="323"/>
      <c r="H5" s="323"/>
      <c r="I5" s="323"/>
      <c r="J5" s="323"/>
      <c r="K5" s="323"/>
      <c r="L5" s="323"/>
      <c r="M5" s="34"/>
    </row>
    <row r="6" spans="1:13" s="955" customFormat="1" ht="10.5" customHeight="1">
      <c r="A6" s="960"/>
      <c r="B6" s="2385" t="s">
        <v>335</v>
      </c>
      <c r="C6" s="2385"/>
      <c r="D6" s="961"/>
      <c r="E6" s="962"/>
      <c r="F6" s="962"/>
      <c r="G6" s="962"/>
      <c r="H6" s="962"/>
      <c r="I6" s="962"/>
      <c r="J6" s="962"/>
      <c r="K6" s="962"/>
      <c r="L6" s="962"/>
      <c r="M6" s="963"/>
    </row>
    <row r="7" spans="1:13" s="955" customFormat="1" ht="10.5" customHeight="1">
      <c r="A7" s="455"/>
      <c r="B7" s="455"/>
      <c r="C7" s="208" t="s">
        <v>392</v>
      </c>
      <c r="D7" s="1872">
        <v>534</v>
      </c>
      <c r="E7" s="1581">
        <v>550</v>
      </c>
      <c r="F7" s="77">
        <v>565</v>
      </c>
      <c r="G7" s="77">
        <v>541</v>
      </c>
      <c r="H7" s="77">
        <v>368</v>
      </c>
      <c r="I7" s="77">
        <v>361</v>
      </c>
      <c r="J7" s="77">
        <v>362</v>
      </c>
      <c r="K7" s="77">
        <v>357</v>
      </c>
      <c r="L7" s="77">
        <v>346</v>
      </c>
      <c r="M7" s="963"/>
    </row>
    <row r="8" spans="1:13" s="955" customFormat="1" ht="10.5" customHeight="1">
      <c r="A8" s="484"/>
      <c r="B8" s="484"/>
      <c r="C8" s="485" t="s">
        <v>391</v>
      </c>
      <c r="D8" s="2009">
        <v>73</v>
      </c>
      <c r="E8" s="1589">
        <v>58</v>
      </c>
      <c r="F8" s="75">
        <v>66</v>
      </c>
      <c r="G8" s="75">
        <v>55</v>
      </c>
      <c r="H8" s="231">
        <v>30</v>
      </c>
      <c r="I8" s="231">
        <v>33</v>
      </c>
      <c r="J8" s="231">
        <v>42</v>
      </c>
      <c r="K8" s="231">
        <v>47</v>
      </c>
      <c r="L8" s="231">
        <v>48</v>
      </c>
      <c r="M8" s="963"/>
    </row>
    <row r="9" spans="1:13" s="955" customFormat="1" ht="10.5" customHeight="1">
      <c r="A9" s="234"/>
      <c r="B9" s="2469" t="s">
        <v>352</v>
      </c>
      <c r="C9" s="2469"/>
      <c r="D9" s="1870">
        <f>SUM(D7:D8)</f>
        <v>607</v>
      </c>
      <c r="E9" s="1591">
        <f>SUM(E7:E8)</f>
        <v>608</v>
      </c>
      <c r="F9" s="72">
        <f>SUM(F7:F8)</f>
        <v>631</v>
      </c>
      <c r="G9" s="72">
        <f t="shared" ref="G9:L9" si="0">SUM(G7:G8)</f>
        <v>596</v>
      </c>
      <c r="H9" s="72">
        <f t="shared" si="0"/>
        <v>398</v>
      </c>
      <c r="I9" s="72">
        <f t="shared" si="0"/>
        <v>394</v>
      </c>
      <c r="J9" s="72">
        <f t="shared" si="0"/>
        <v>404</v>
      </c>
      <c r="K9" s="72">
        <f t="shared" si="0"/>
        <v>404</v>
      </c>
      <c r="L9" s="72">
        <f t="shared" si="0"/>
        <v>394</v>
      </c>
      <c r="M9" s="80"/>
    </row>
    <row r="10" spans="1:13" s="955" customFormat="1" ht="10.5" customHeight="1">
      <c r="A10" s="964"/>
      <c r="B10" s="964"/>
      <c r="C10" s="964"/>
      <c r="D10" s="1872"/>
      <c r="E10" s="1581"/>
      <c r="F10" s="77"/>
      <c r="G10" s="77"/>
      <c r="H10" s="108"/>
      <c r="I10" s="108"/>
      <c r="J10" s="108"/>
      <c r="K10" s="108"/>
      <c r="L10" s="108"/>
      <c r="M10" s="963"/>
    </row>
    <row r="11" spans="1:13" s="955" customFormat="1" ht="10.5" customHeight="1">
      <c r="A11" s="2385" t="s">
        <v>95</v>
      </c>
      <c r="B11" s="2385"/>
      <c r="C11" s="2385"/>
      <c r="D11" s="1872"/>
      <c r="E11" s="1581"/>
      <c r="F11" s="77"/>
      <c r="G11" s="77"/>
      <c r="H11" s="108"/>
      <c r="I11" s="108"/>
      <c r="J11" s="108"/>
      <c r="K11" s="108"/>
      <c r="L11" s="108"/>
      <c r="M11" s="963"/>
    </row>
    <row r="12" spans="1:13" s="955" customFormat="1" ht="10.5" customHeight="1">
      <c r="A12" s="482"/>
      <c r="B12" s="482"/>
      <c r="C12" s="427" t="s">
        <v>168</v>
      </c>
      <c r="D12" s="1856">
        <v>11</v>
      </c>
      <c r="E12" s="1376">
        <v>14</v>
      </c>
      <c r="F12" s="62">
        <v>9</v>
      </c>
      <c r="G12" s="62">
        <v>17</v>
      </c>
      <c r="H12" s="228">
        <v>13</v>
      </c>
      <c r="I12" s="228">
        <v>16</v>
      </c>
      <c r="J12" s="228">
        <v>7</v>
      </c>
      <c r="K12" s="228">
        <v>8</v>
      </c>
      <c r="L12" s="228">
        <v>7</v>
      </c>
      <c r="M12" s="963"/>
    </row>
    <row r="13" spans="1:13" s="955" customFormat="1" ht="10.5" customHeight="1">
      <c r="A13" s="484"/>
      <c r="B13" s="484"/>
      <c r="C13" s="485" t="s">
        <v>29</v>
      </c>
      <c r="D13" s="1994">
        <v>56</v>
      </c>
      <c r="E13" s="1598">
        <v>63</v>
      </c>
      <c r="F13" s="236">
        <v>12</v>
      </c>
      <c r="G13" s="236">
        <v>8</v>
      </c>
      <c r="H13" s="305">
        <v>10</v>
      </c>
      <c r="I13" s="305">
        <v>9</v>
      </c>
      <c r="J13" s="305">
        <v>2</v>
      </c>
      <c r="K13" s="305">
        <v>2</v>
      </c>
      <c r="L13" s="305">
        <v>2</v>
      </c>
      <c r="M13" s="963"/>
    </row>
    <row r="14" spans="1:13" s="955" customFormat="1" ht="10.5" customHeight="1">
      <c r="A14" s="484"/>
      <c r="B14" s="484"/>
      <c r="C14" s="485" t="s">
        <v>167</v>
      </c>
      <c r="D14" s="1994">
        <v>46</v>
      </c>
      <c r="E14" s="1598">
        <v>24</v>
      </c>
      <c r="F14" s="236">
        <v>26</v>
      </c>
      <c r="G14" s="236">
        <v>26</v>
      </c>
      <c r="H14" s="305">
        <v>25</v>
      </c>
      <c r="I14" s="305">
        <v>13</v>
      </c>
      <c r="J14" s="305">
        <v>10</v>
      </c>
      <c r="K14" s="305">
        <v>8</v>
      </c>
      <c r="L14" s="305">
        <v>7</v>
      </c>
      <c r="M14" s="963"/>
    </row>
    <row r="15" spans="1:13" s="955" customFormat="1" ht="10.5" customHeight="1">
      <c r="A15" s="484"/>
      <c r="B15" s="484"/>
      <c r="C15" s="485" t="s">
        <v>342</v>
      </c>
      <c r="D15" s="1994">
        <v>31</v>
      </c>
      <c r="E15" s="1598">
        <v>67</v>
      </c>
      <c r="F15" s="236">
        <v>67</v>
      </c>
      <c r="G15" s="236">
        <v>78</v>
      </c>
      <c r="H15" s="305">
        <v>59</v>
      </c>
      <c r="I15" s="305">
        <v>62</v>
      </c>
      <c r="J15" s="305">
        <v>50</v>
      </c>
      <c r="K15" s="305">
        <v>46</v>
      </c>
      <c r="L15" s="305">
        <v>47</v>
      </c>
      <c r="M15" s="963"/>
    </row>
    <row r="16" spans="1:13" s="955" customFormat="1" ht="10.5" customHeight="1">
      <c r="A16" s="484"/>
      <c r="B16" s="484"/>
      <c r="C16" s="485" t="s">
        <v>155</v>
      </c>
      <c r="D16" s="1994">
        <v>8</v>
      </c>
      <c r="E16" s="1598">
        <v>4</v>
      </c>
      <c r="F16" s="236">
        <v>6</v>
      </c>
      <c r="G16" s="236">
        <v>4</v>
      </c>
      <c r="H16" s="305">
        <v>3</v>
      </c>
      <c r="I16" s="305">
        <v>11</v>
      </c>
      <c r="J16" s="305">
        <v>13</v>
      </c>
      <c r="K16" s="305">
        <v>14</v>
      </c>
      <c r="L16" s="305">
        <v>176</v>
      </c>
      <c r="M16" s="963"/>
    </row>
    <row r="17" spans="1:13" s="955" customFormat="1" ht="10.5" customHeight="1">
      <c r="A17" s="484"/>
      <c r="B17" s="484"/>
      <c r="C17" s="485" t="s">
        <v>200</v>
      </c>
      <c r="D17" s="1994">
        <v>9</v>
      </c>
      <c r="E17" s="1598">
        <v>10</v>
      </c>
      <c r="F17" s="236">
        <v>7</v>
      </c>
      <c r="G17" s="236">
        <v>1</v>
      </c>
      <c r="H17" s="305">
        <v>1</v>
      </c>
      <c r="I17" s="305">
        <v>0</v>
      </c>
      <c r="J17" s="305">
        <v>0</v>
      </c>
      <c r="K17" s="305">
        <v>1</v>
      </c>
      <c r="L17" s="305">
        <v>1</v>
      </c>
      <c r="M17" s="963"/>
    </row>
    <row r="18" spans="1:13" s="955" customFormat="1" ht="10.5" customHeight="1">
      <c r="A18" s="484"/>
      <c r="B18" s="484"/>
      <c r="C18" s="485" t="s">
        <v>198</v>
      </c>
      <c r="D18" s="1994">
        <v>103</v>
      </c>
      <c r="E18" s="1598">
        <v>99</v>
      </c>
      <c r="F18" s="236">
        <v>130</v>
      </c>
      <c r="G18" s="236">
        <v>146</v>
      </c>
      <c r="H18" s="305">
        <v>159</v>
      </c>
      <c r="I18" s="305">
        <v>145</v>
      </c>
      <c r="J18" s="305">
        <v>98</v>
      </c>
      <c r="K18" s="305">
        <v>105</v>
      </c>
      <c r="L18" s="305">
        <v>105</v>
      </c>
      <c r="M18" s="963"/>
    </row>
    <row r="19" spans="1:13" s="955" customFormat="1" ht="10.5" customHeight="1">
      <c r="A19" s="484"/>
      <c r="B19" s="484"/>
      <c r="C19" s="485" t="s">
        <v>338</v>
      </c>
      <c r="D19" s="1994">
        <v>4</v>
      </c>
      <c r="E19" s="1598">
        <v>33</v>
      </c>
      <c r="F19" s="236">
        <v>6</v>
      </c>
      <c r="G19" s="236">
        <v>6</v>
      </c>
      <c r="H19" s="305">
        <v>9</v>
      </c>
      <c r="I19" s="305">
        <v>4</v>
      </c>
      <c r="J19" s="305">
        <v>3</v>
      </c>
      <c r="K19" s="305">
        <v>2</v>
      </c>
      <c r="L19" s="305">
        <v>3</v>
      </c>
      <c r="M19" s="963"/>
    </row>
    <row r="20" spans="1:13" s="955" customFormat="1" ht="10.5" customHeight="1">
      <c r="A20" s="484"/>
      <c r="B20" s="484"/>
      <c r="C20" s="485" t="s">
        <v>191</v>
      </c>
      <c r="D20" s="1994">
        <v>49</v>
      </c>
      <c r="E20" s="1598">
        <v>57</v>
      </c>
      <c r="F20" s="236">
        <v>112</v>
      </c>
      <c r="G20" s="236">
        <v>89</v>
      </c>
      <c r="H20" s="305">
        <v>106</v>
      </c>
      <c r="I20" s="305">
        <v>138</v>
      </c>
      <c r="J20" s="305">
        <v>221</v>
      </c>
      <c r="K20" s="305">
        <v>305</v>
      </c>
      <c r="L20" s="305">
        <v>339</v>
      </c>
      <c r="M20" s="963"/>
    </row>
    <row r="21" spans="1:13" s="955" customFormat="1" ht="10.5" customHeight="1">
      <c r="A21" s="484"/>
      <c r="B21" s="484"/>
      <c r="C21" s="485" t="s">
        <v>170</v>
      </c>
      <c r="D21" s="1994">
        <v>0</v>
      </c>
      <c r="E21" s="1598">
        <v>0</v>
      </c>
      <c r="F21" s="236">
        <v>0</v>
      </c>
      <c r="G21" s="236">
        <v>0</v>
      </c>
      <c r="H21" s="305">
        <v>0</v>
      </c>
      <c r="I21" s="305">
        <v>0</v>
      </c>
      <c r="J21" s="305">
        <v>0</v>
      </c>
      <c r="K21" s="305">
        <v>0</v>
      </c>
      <c r="L21" s="305">
        <v>0</v>
      </c>
      <c r="M21" s="963"/>
    </row>
    <row r="22" spans="1:13" s="955" customFormat="1" ht="10.5" customHeight="1">
      <c r="A22" s="484"/>
      <c r="B22" s="484"/>
      <c r="C22" s="485" t="s">
        <v>169</v>
      </c>
      <c r="D22" s="1994">
        <v>0</v>
      </c>
      <c r="E22" s="1598">
        <v>0</v>
      </c>
      <c r="F22" s="236">
        <v>0</v>
      </c>
      <c r="G22" s="236">
        <v>0</v>
      </c>
      <c r="H22" s="305">
        <v>0</v>
      </c>
      <c r="I22" s="305">
        <v>0</v>
      </c>
      <c r="J22" s="305">
        <v>0</v>
      </c>
      <c r="K22" s="305">
        <v>0</v>
      </c>
      <c r="L22" s="305">
        <v>1</v>
      </c>
      <c r="M22" s="963"/>
    </row>
    <row r="23" spans="1:13" s="955" customFormat="1" ht="10.5" customHeight="1">
      <c r="A23" s="484"/>
      <c r="B23" s="484"/>
      <c r="C23" s="485" t="s">
        <v>196</v>
      </c>
      <c r="D23" s="1994">
        <v>1</v>
      </c>
      <c r="E23" s="1598">
        <v>3</v>
      </c>
      <c r="F23" s="236">
        <v>5</v>
      </c>
      <c r="G23" s="236">
        <v>0</v>
      </c>
      <c r="H23" s="305">
        <v>0</v>
      </c>
      <c r="I23" s="305">
        <v>0</v>
      </c>
      <c r="J23" s="305">
        <v>0</v>
      </c>
      <c r="K23" s="305">
        <v>0</v>
      </c>
      <c r="L23" s="305">
        <v>0</v>
      </c>
      <c r="M23" s="963"/>
    </row>
    <row r="24" spans="1:13" s="955" customFormat="1" ht="10.5" customHeight="1">
      <c r="A24" s="484"/>
      <c r="B24" s="484"/>
      <c r="C24" s="485" t="s">
        <v>195</v>
      </c>
      <c r="D24" s="1994">
        <v>0</v>
      </c>
      <c r="E24" s="1598">
        <v>0</v>
      </c>
      <c r="F24" s="236">
        <v>0</v>
      </c>
      <c r="G24" s="236">
        <v>0</v>
      </c>
      <c r="H24" s="305">
        <v>1</v>
      </c>
      <c r="I24" s="305">
        <v>0</v>
      </c>
      <c r="J24" s="305">
        <v>0</v>
      </c>
      <c r="K24" s="305">
        <v>0</v>
      </c>
      <c r="L24" s="305">
        <v>0</v>
      </c>
      <c r="M24" s="963"/>
    </row>
    <row r="25" spans="1:13" s="955" customFormat="1" ht="10.5" customHeight="1">
      <c r="A25" s="484"/>
      <c r="B25" s="484"/>
      <c r="C25" s="485" t="s">
        <v>194</v>
      </c>
      <c r="D25" s="1994">
        <v>2</v>
      </c>
      <c r="E25" s="1598">
        <v>2</v>
      </c>
      <c r="F25" s="236">
        <v>2</v>
      </c>
      <c r="G25" s="236">
        <v>3</v>
      </c>
      <c r="H25" s="305">
        <v>2</v>
      </c>
      <c r="I25" s="305">
        <v>14</v>
      </c>
      <c r="J25" s="305">
        <v>0</v>
      </c>
      <c r="K25" s="305">
        <v>0</v>
      </c>
      <c r="L25" s="305">
        <v>1</v>
      </c>
      <c r="M25" s="963"/>
    </row>
    <row r="26" spans="1:13" s="955" customFormat="1" ht="10.5" customHeight="1">
      <c r="A26" s="484"/>
      <c r="B26" s="484"/>
      <c r="C26" s="485" t="s">
        <v>193</v>
      </c>
      <c r="D26" s="1994">
        <v>3</v>
      </c>
      <c r="E26" s="1598">
        <v>3</v>
      </c>
      <c r="F26" s="236">
        <v>4</v>
      </c>
      <c r="G26" s="236">
        <v>2</v>
      </c>
      <c r="H26" s="305">
        <v>2</v>
      </c>
      <c r="I26" s="305">
        <v>4</v>
      </c>
      <c r="J26" s="305">
        <v>1</v>
      </c>
      <c r="K26" s="305">
        <v>0</v>
      </c>
      <c r="L26" s="305">
        <v>0</v>
      </c>
      <c r="M26" s="963"/>
    </row>
    <row r="27" spans="1:13" s="955" customFormat="1" ht="10.5" customHeight="1">
      <c r="A27" s="1454"/>
      <c r="B27" s="1454"/>
      <c r="C27" s="1442" t="s">
        <v>192</v>
      </c>
      <c r="D27" s="1994">
        <v>0</v>
      </c>
      <c r="E27" s="1598">
        <v>0</v>
      </c>
      <c r="F27" s="236">
        <v>0</v>
      </c>
      <c r="G27" s="236">
        <v>0</v>
      </c>
      <c r="H27" s="305">
        <v>0</v>
      </c>
      <c r="I27" s="305">
        <v>0</v>
      </c>
      <c r="J27" s="305">
        <v>0</v>
      </c>
      <c r="K27" s="305">
        <v>0</v>
      </c>
      <c r="L27" s="305">
        <v>0</v>
      </c>
      <c r="M27" s="963"/>
    </row>
    <row r="28" spans="1:13" s="955" customFormat="1" ht="10.5" customHeight="1">
      <c r="A28" s="1454"/>
      <c r="B28" s="1454"/>
      <c r="C28" s="1442" t="s">
        <v>31</v>
      </c>
      <c r="D28" s="2009">
        <v>61</v>
      </c>
      <c r="E28" s="1589">
        <v>47</v>
      </c>
      <c r="F28" s="75">
        <v>57</v>
      </c>
      <c r="G28" s="75">
        <v>41</v>
      </c>
      <c r="H28" s="231">
        <v>45</v>
      </c>
      <c r="I28" s="231">
        <v>48</v>
      </c>
      <c r="J28" s="231">
        <v>0</v>
      </c>
      <c r="K28" s="231">
        <v>0</v>
      </c>
      <c r="L28" s="231">
        <v>3</v>
      </c>
      <c r="M28" s="963"/>
    </row>
    <row r="29" spans="1:13" s="955" customFormat="1" ht="10.5" customHeight="1">
      <c r="A29" s="1454"/>
      <c r="B29" s="1454"/>
      <c r="C29" s="1442" t="s">
        <v>341</v>
      </c>
      <c r="D29" s="2009">
        <v>7</v>
      </c>
      <c r="E29" s="1589">
        <v>124</v>
      </c>
      <c r="F29" s="75">
        <v>0</v>
      </c>
      <c r="G29" s="75">
        <v>0</v>
      </c>
      <c r="H29" s="231">
        <v>0</v>
      </c>
      <c r="I29" s="231">
        <v>0</v>
      </c>
      <c r="J29" s="231">
        <v>0</v>
      </c>
      <c r="K29" s="231">
        <v>0</v>
      </c>
      <c r="L29" s="231">
        <v>0</v>
      </c>
      <c r="M29" s="963"/>
    </row>
    <row r="30" spans="1:13" s="955" customFormat="1" ht="10.5" customHeight="1">
      <c r="A30" s="1441"/>
      <c r="B30" s="2587" t="s">
        <v>353</v>
      </c>
      <c r="C30" s="2587"/>
      <c r="D30" s="1870">
        <f>SUM(D12:D29)</f>
        <v>391</v>
      </c>
      <c r="E30" s="1591">
        <f>SUM(E12:E29)</f>
        <v>550</v>
      </c>
      <c r="F30" s="72">
        <f>SUM(F12:F29)</f>
        <v>443</v>
      </c>
      <c r="G30" s="72">
        <f t="shared" ref="G30:L30" si="1">SUM(G12:G29)</f>
        <v>421</v>
      </c>
      <c r="H30" s="72">
        <f t="shared" si="1"/>
        <v>435</v>
      </c>
      <c r="I30" s="72">
        <f t="shared" si="1"/>
        <v>464</v>
      </c>
      <c r="J30" s="72">
        <f t="shared" si="1"/>
        <v>405</v>
      </c>
      <c r="K30" s="72">
        <f t="shared" si="1"/>
        <v>491</v>
      </c>
      <c r="L30" s="72">
        <f t="shared" si="1"/>
        <v>692</v>
      </c>
      <c r="M30" s="80"/>
    </row>
    <row r="31" spans="1:13" s="955" customFormat="1" ht="10.5" customHeight="1">
      <c r="A31" s="2588" t="s">
        <v>339</v>
      </c>
      <c r="B31" s="2588"/>
      <c r="C31" s="2588"/>
      <c r="D31" s="2026">
        <f>D9+D30</f>
        <v>998</v>
      </c>
      <c r="E31" s="1606">
        <f>E9+E30</f>
        <v>1158</v>
      </c>
      <c r="F31" s="283">
        <f>F9+F30</f>
        <v>1074</v>
      </c>
      <c r="G31" s="283">
        <f t="shared" ref="G31:L31" si="2">G9+G30</f>
        <v>1017</v>
      </c>
      <c r="H31" s="283">
        <f t="shared" si="2"/>
        <v>833</v>
      </c>
      <c r="I31" s="283">
        <f t="shared" si="2"/>
        <v>858</v>
      </c>
      <c r="J31" s="283">
        <f t="shared" si="2"/>
        <v>809</v>
      </c>
      <c r="K31" s="283">
        <f t="shared" si="2"/>
        <v>895</v>
      </c>
      <c r="L31" s="283">
        <f t="shared" si="2"/>
        <v>1086</v>
      </c>
      <c r="M31" s="60"/>
    </row>
    <row r="32" spans="1:13" s="955" customFormat="1" ht="10.5" customHeight="1">
      <c r="A32" s="957"/>
      <c r="B32" s="957"/>
      <c r="C32" s="957"/>
      <c r="D32" s="1871"/>
      <c r="E32" s="1379"/>
      <c r="F32" s="1313"/>
      <c r="G32" s="1313"/>
      <c r="H32" s="33"/>
      <c r="I32" s="33"/>
      <c r="J32" s="33"/>
      <c r="K32" s="33"/>
      <c r="L32" s="33"/>
      <c r="M32" s="17"/>
    </row>
    <row r="33" spans="1:13" s="955" customFormat="1" ht="10.5" customHeight="1">
      <c r="A33" s="2541" t="s">
        <v>354</v>
      </c>
      <c r="B33" s="2541"/>
      <c r="C33" s="2541"/>
      <c r="D33" s="2117"/>
      <c r="E33" s="1733"/>
      <c r="F33" s="965"/>
      <c r="G33" s="965"/>
      <c r="H33" s="965"/>
      <c r="I33" s="965"/>
      <c r="J33" s="965"/>
      <c r="K33" s="965"/>
      <c r="L33" s="965"/>
      <c r="M33" s="34"/>
    </row>
    <row r="34" spans="1:13" s="955" customFormat="1" ht="10.5" customHeight="1">
      <c r="A34" s="960"/>
      <c r="B34" s="2385" t="s">
        <v>335</v>
      </c>
      <c r="C34" s="2385"/>
      <c r="D34" s="1872"/>
      <c r="E34" s="1581"/>
      <c r="F34" s="77"/>
      <c r="G34" s="77"/>
      <c r="H34" s="77"/>
      <c r="I34" s="77"/>
      <c r="J34" s="77"/>
      <c r="K34" s="77"/>
      <c r="L34" s="77"/>
      <c r="M34" s="963"/>
    </row>
    <row r="35" spans="1:13" s="955" customFormat="1" ht="10.5" customHeight="1">
      <c r="A35" s="482"/>
      <c r="B35" s="482"/>
      <c r="C35" s="427" t="s">
        <v>5</v>
      </c>
      <c r="D35" s="1856">
        <v>501</v>
      </c>
      <c r="E35" s="1376">
        <v>489</v>
      </c>
      <c r="F35" s="62">
        <v>503</v>
      </c>
      <c r="G35" s="62">
        <v>470</v>
      </c>
      <c r="H35" s="62">
        <v>276</v>
      </c>
      <c r="I35" s="62">
        <v>273</v>
      </c>
      <c r="J35" s="62">
        <v>281</v>
      </c>
      <c r="K35" s="62">
        <v>277</v>
      </c>
      <c r="L35" s="62">
        <v>249</v>
      </c>
      <c r="M35" s="963"/>
    </row>
    <row r="36" spans="1:13" s="955" customFormat="1" ht="10.5" customHeight="1">
      <c r="A36" s="482"/>
      <c r="B36" s="482"/>
      <c r="C36" s="966" t="s">
        <v>114</v>
      </c>
      <c r="D36" s="1856">
        <v>13</v>
      </c>
      <c r="E36" s="1376">
        <v>13</v>
      </c>
      <c r="F36" s="62">
        <v>11</v>
      </c>
      <c r="G36" s="62">
        <v>10</v>
      </c>
      <c r="H36" s="62">
        <v>11</v>
      </c>
      <c r="I36" s="62">
        <v>10</v>
      </c>
      <c r="J36" s="62">
        <v>0</v>
      </c>
      <c r="K36" s="62">
        <v>0</v>
      </c>
      <c r="L36" s="62">
        <v>0</v>
      </c>
      <c r="M36" s="963"/>
    </row>
    <row r="37" spans="1:13" s="955" customFormat="1" ht="10.5" customHeight="1">
      <c r="A37" s="482"/>
      <c r="B37" s="482"/>
      <c r="C37" s="427" t="s">
        <v>112</v>
      </c>
      <c r="D37" s="1872">
        <v>93</v>
      </c>
      <c r="E37" s="1581">
        <v>106</v>
      </c>
      <c r="F37" s="77">
        <v>117</v>
      </c>
      <c r="G37" s="77">
        <v>116</v>
      </c>
      <c r="H37" s="108">
        <v>111</v>
      </c>
      <c r="I37" s="108">
        <v>111</v>
      </c>
      <c r="J37" s="108">
        <v>123</v>
      </c>
      <c r="K37" s="108">
        <v>127</v>
      </c>
      <c r="L37" s="108">
        <v>145</v>
      </c>
      <c r="M37" s="963"/>
    </row>
    <row r="38" spans="1:13" s="955" customFormat="1" ht="10.5" customHeight="1">
      <c r="A38" s="967"/>
      <c r="B38" s="967"/>
      <c r="C38" s="967"/>
      <c r="D38" s="1870">
        <f>SUM(D35:D37)</f>
        <v>607</v>
      </c>
      <c r="E38" s="1591">
        <f>SUM(E35:E37)</f>
        <v>608</v>
      </c>
      <c r="F38" s="72">
        <f>SUM(F35:F37)</f>
        <v>631</v>
      </c>
      <c r="G38" s="72">
        <f t="shared" ref="G38:L38" si="3">SUM(G35:G37)</f>
        <v>596</v>
      </c>
      <c r="H38" s="72">
        <f t="shared" si="3"/>
        <v>398</v>
      </c>
      <c r="I38" s="72">
        <f t="shared" si="3"/>
        <v>394</v>
      </c>
      <c r="J38" s="72">
        <f t="shared" si="3"/>
        <v>404</v>
      </c>
      <c r="K38" s="72">
        <f t="shared" si="3"/>
        <v>404</v>
      </c>
      <c r="L38" s="72">
        <f t="shared" si="3"/>
        <v>394</v>
      </c>
      <c r="M38" s="956"/>
    </row>
    <row r="39" spans="1:13" s="955" customFormat="1" ht="10.5" customHeight="1">
      <c r="A39" s="960"/>
      <c r="B39" s="2385" t="s">
        <v>108</v>
      </c>
      <c r="C39" s="2385"/>
      <c r="D39" s="1872"/>
      <c r="E39" s="1581"/>
      <c r="F39" s="77"/>
      <c r="G39" s="77"/>
      <c r="H39" s="108"/>
      <c r="I39" s="108"/>
      <c r="J39" s="108"/>
      <c r="K39" s="108"/>
      <c r="L39" s="108"/>
      <c r="M39" s="81"/>
    </row>
    <row r="40" spans="1:13" s="955" customFormat="1" ht="10.5" customHeight="1">
      <c r="A40" s="482"/>
      <c r="B40" s="482"/>
      <c r="C40" s="427" t="s">
        <v>5</v>
      </c>
      <c r="D40" s="1856">
        <v>79</v>
      </c>
      <c r="E40" s="1376">
        <v>53</v>
      </c>
      <c r="F40" s="62">
        <v>60</v>
      </c>
      <c r="G40" s="62">
        <v>65</v>
      </c>
      <c r="H40" s="62">
        <v>60</v>
      </c>
      <c r="I40" s="62">
        <v>48</v>
      </c>
      <c r="J40" s="62">
        <v>48</v>
      </c>
      <c r="K40" s="62">
        <v>91</v>
      </c>
      <c r="L40" s="62">
        <v>141</v>
      </c>
      <c r="M40" s="963"/>
    </row>
    <row r="41" spans="1:13" s="955" customFormat="1" ht="10.5" customHeight="1">
      <c r="A41" s="482"/>
      <c r="B41" s="482"/>
      <c r="C41" s="427" t="s">
        <v>114</v>
      </c>
      <c r="D41" s="1856">
        <v>238</v>
      </c>
      <c r="E41" s="1376">
        <v>272</v>
      </c>
      <c r="F41" s="62">
        <v>293</v>
      </c>
      <c r="G41" s="62">
        <v>266</v>
      </c>
      <c r="H41" s="62">
        <v>294</v>
      </c>
      <c r="I41" s="62">
        <v>323</v>
      </c>
      <c r="J41" s="62">
        <v>259</v>
      </c>
      <c r="K41" s="62">
        <v>298</v>
      </c>
      <c r="L41" s="62">
        <v>283</v>
      </c>
      <c r="M41" s="963"/>
    </row>
    <row r="42" spans="1:13" s="955" customFormat="1" ht="10.5" customHeight="1">
      <c r="A42" s="482"/>
      <c r="B42" s="482"/>
      <c r="C42" s="427" t="s">
        <v>112</v>
      </c>
      <c r="D42" s="1872">
        <v>74</v>
      </c>
      <c r="E42" s="1581">
        <v>225</v>
      </c>
      <c r="F42" s="77">
        <v>90</v>
      </c>
      <c r="G42" s="77">
        <v>90</v>
      </c>
      <c r="H42" s="77">
        <v>81</v>
      </c>
      <c r="I42" s="77">
        <v>93</v>
      </c>
      <c r="J42" s="77">
        <v>98</v>
      </c>
      <c r="K42" s="77">
        <v>102</v>
      </c>
      <c r="L42" s="77">
        <v>268</v>
      </c>
      <c r="M42" s="963"/>
    </row>
    <row r="43" spans="1:13" s="955" customFormat="1" ht="10.5" customHeight="1">
      <c r="A43" s="967"/>
      <c r="B43" s="967"/>
      <c r="C43" s="967"/>
      <c r="D43" s="1870">
        <f>SUM(D40:D42)</f>
        <v>391</v>
      </c>
      <c r="E43" s="1591">
        <f>SUM(E40:E42)</f>
        <v>550</v>
      </c>
      <c r="F43" s="72">
        <f>SUM(F40:F42)</f>
        <v>443</v>
      </c>
      <c r="G43" s="72">
        <f t="shared" ref="G43:L43" si="4">SUM(G40:G42)</f>
        <v>421</v>
      </c>
      <c r="H43" s="72">
        <f t="shared" si="4"/>
        <v>435</v>
      </c>
      <c r="I43" s="72">
        <f t="shared" si="4"/>
        <v>464</v>
      </c>
      <c r="J43" s="72">
        <f t="shared" si="4"/>
        <v>405</v>
      </c>
      <c r="K43" s="72">
        <f t="shared" si="4"/>
        <v>491</v>
      </c>
      <c r="L43" s="72">
        <f t="shared" si="4"/>
        <v>692</v>
      </c>
      <c r="M43" s="956"/>
    </row>
    <row r="44" spans="1:13" s="955" customFormat="1" ht="10.5" customHeight="1">
      <c r="A44" s="2434" t="s">
        <v>339</v>
      </c>
      <c r="B44" s="2434"/>
      <c r="C44" s="2434"/>
      <c r="D44" s="2026">
        <f>D38+D43</f>
        <v>998</v>
      </c>
      <c r="E44" s="1606">
        <f>E38+E43</f>
        <v>1158</v>
      </c>
      <c r="F44" s="283">
        <f>F38+F43</f>
        <v>1074</v>
      </c>
      <c r="G44" s="283">
        <f t="shared" ref="G44:L44" si="5">G38+G43</f>
        <v>1017</v>
      </c>
      <c r="H44" s="283">
        <f t="shared" si="5"/>
        <v>833</v>
      </c>
      <c r="I44" s="283">
        <f t="shared" si="5"/>
        <v>858</v>
      </c>
      <c r="J44" s="283">
        <f t="shared" si="5"/>
        <v>809</v>
      </c>
      <c r="K44" s="283">
        <f t="shared" si="5"/>
        <v>895</v>
      </c>
      <c r="L44" s="283">
        <f t="shared" si="5"/>
        <v>1086</v>
      </c>
      <c r="M44" s="968"/>
    </row>
    <row r="45" spans="1:13" ht="3.75" customHeight="1">
      <c r="A45" s="969"/>
      <c r="B45" s="969"/>
      <c r="C45" s="969"/>
      <c r="D45" s="970"/>
      <c r="E45" s="970"/>
      <c r="F45" s="970"/>
      <c r="G45" s="970"/>
      <c r="H45" s="970"/>
      <c r="I45" s="970"/>
      <c r="J45" s="970"/>
      <c r="K45" s="970"/>
      <c r="L45" s="970"/>
      <c r="M45" s="970"/>
    </row>
    <row r="46" spans="1:13" ht="18.75" customHeight="1">
      <c r="A46" s="459">
        <v>1</v>
      </c>
      <c r="B46" s="2432" t="s">
        <v>943</v>
      </c>
      <c r="C46" s="2432"/>
      <c r="D46" s="2432"/>
      <c r="E46" s="2432"/>
      <c r="F46" s="2432"/>
      <c r="G46" s="2432"/>
      <c r="H46" s="2432"/>
      <c r="I46" s="2432"/>
      <c r="J46" s="2432"/>
      <c r="K46" s="2432"/>
      <c r="L46" s="2432"/>
      <c r="M46" s="2432"/>
    </row>
    <row r="47" spans="1:13" ht="55.5" customHeight="1">
      <c r="A47" s="459">
        <v>2</v>
      </c>
      <c r="B47" s="2586" t="s">
        <v>784</v>
      </c>
      <c r="C47" s="2586"/>
      <c r="D47" s="2586"/>
      <c r="E47" s="2586"/>
      <c r="F47" s="2586"/>
      <c r="G47" s="2586"/>
      <c r="H47" s="2586"/>
      <c r="I47" s="2586"/>
      <c r="J47" s="2586"/>
      <c r="K47" s="2586"/>
      <c r="L47" s="2586"/>
      <c r="M47" s="2586"/>
    </row>
  </sheetData>
  <mergeCells count="14">
    <mergeCell ref="A1:M1"/>
    <mergeCell ref="A11:C11"/>
    <mergeCell ref="B47:M47"/>
    <mergeCell ref="A3:C3"/>
    <mergeCell ref="B30:C30"/>
    <mergeCell ref="B9:C9"/>
    <mergeCell ref="B6:C6"/>
    <mergeCell ref="A5:C5"/>
    <mergeCell ref="B34:C34"/>
    <mergeCell ref="A31:C31"/>
    <mergeCell ref="A33:C33"/>
    <mergeCell ref="A44:C44"/>
    <mergeCell ref="B39:C39"/>
    <mergeCell ref="B46:M46"/>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zoomScaleNormal="100" workbookViewId="0">
      <selection activeCell="A9" sqref="A9:H9"/>
    </sheetView>
  </sheetViews>
  <sheetFormatPr defaultColWidth="9.140625" defaultRowHeight="12.75"/>
  <cols>
    <col min="1" max="1" width="3.140625" style="983" customWidth="1"/>
    <col min="2" max="2" width="54.140625" style="983" customWidth="1"/>
    <col min="3" max="3" width="6" style="984" customWidth="1"/>
    <col min="4" max="4" width="6" style="985" customWidth="1"/>
    <col min="5" max="11" width="6" style="983" customWidth="1"/>
    <col min="12" max="12" width="1.28515625" style="983" customWidth="1"/>
    <col min="13" max="13" width="1.7109375" style="985" customWidth="1"/>
    <col min="14" max="14" width="1.28515625" style="985" customWidth="1"/>
    <col min="15" max="15" width="6.5703125" style="983" bestFit="1" customWidth="1"/>
    <col min="16" max="17" width="6" style="983" customWidth="1"/>
    <col min="18" max="18" width="1.28515625" style="983" customWidth="1"/>
    <col min="19" max="20" width="9.140625" style="983" customWidth="1"/>
    <col min="21" max="21" width="9.140625" style="986" customWidth="1"/>
    <col min="22" max="22" width="9.140625" style="983" customWidth="1"/>
    <col min="23" max="16384" width="9.140625" style="983"/>
  </cols>
  <sheetData>
    <row r="1" spans="1:18" ht="18" customHeight="1">
      <c r="A1" s="2525" t="s">
        <v>685</v>
      </c>
      <c r="B1" s="2525"/>
      <c r="C1" s="2525"/>
      <c r="D1" s="2525"/>
      <c r="E1" s="2525"/>
      <c r="F1" s="2525"/>
      <c r="G1" s="2525"/>
      <c r="H1" s="2525"/>
      <c r="I1" s="2525"/>
      <c r="J1" s="2525"/>
      <c r="K1" s="2525"/>
      <c r="L1" s="2525"/>
      <c r="M1" s="2525"/>
      <c r="N1" s="2525"/>
      <c r="O1" s="2525"/>
      <c r="P1" s="2525"/>
      <c r="Q1" s="2525"/>
      <c r="R1" s="2525"/>
    </row>
    <row r="2" spans="1:18" s="976" customFormat="1" ht="9.75" customHeight="1">
      <c r="A2" s="2496"/>
      <c r="B2" s="2496"/>
      <c r="C2" s="2496"/>
      <c r="D2" s="2496"/>
      <c r="E2" s="2496"/>
      <c r="F2" s="2496"/>
      <c r="G2" s="2496"/>
      <c r="H2" s="2496"/>
      <c r="I2" s="2496"/>
      <c r="J2" s="2496"/>
      <c r="K2" s="2496"/>
      <c r="L2" s="2496"/>
      <c r="M2" s="2496"/>
      <c r="N2" s="2496"/>
      <c r="O2" s="2496"/>
      <c r="P2" s="2496"/>
      <c r="Q2" s="2496"/>
      <c r="R2" s="2496"/>
    </row>
    <row r="3" spans="1:18" ht="10.5" customHeight="1">
      <c r="A3" s="2514" t="s">
        <v>505</v>
      </c>
      <c r="B3" s="2514"/>
      <c r="C3" s="1418"/>
      <c r="D3" s="2592"/>
      <c r="E3" s="2592"/>
      <c r="F3" s="2592"/>
      <c r="G3" s="2592"/>
      <c r="H3" s="2592"/>
      <c r="I3" s="2592"/>
      <c r="J3" s="2592"/>
      <c r="K3" s="2592"/>
      <c r="L3" s="1459"/>
      <c r="M3" s="1460"/>
      <c r="N3" s="1461"/>
      <c r="O3" s="1462" t="s">
        <v>713</v>
      </c>
      <c r="P3" s="1463" t="s">
        <v>22</v>
      </c>
      <c r="Q3" s="1463" t="s">
        <v>23</v>
      </c>
      <c r="R3" s="1464"/>
    </row>
    <row r="4" spans="1:18" ht="10.5" customHeight="1">
      <c r="A4" s="1465"/>
      <c r="B4" s="1465"/>
      <c r="C4" s="1466" t="s">
        <v>835</v>
      </c>
      <c r="D4" s="1390" t="s">
        <v>799</v>
      </c>
      <c r="E4" s="1390" t="s">
        <v>706</v>
      </c>
      <c r="F4" s="1390" t="s">
        <v>236</v>
      </c>
      <c r="G4" s="1390" t="s">
        <v>506</v>
      </c>
      <c r="H4" s="1390" t="s">
        <v>507</v>
      </c>
      <c r="I4" s="1390" t="s">
        <v>508</v>
      </c>
      <c r="J4" s="1390" t="s">
        <v>509</v>
      </c>
      <c r="K4" s="1390" t="s">
        <v>510</v>
      </c>
      <c r="L4" s="1467"/>
      <c r="M4" s="1468"/>
      <c r="N4" s="1469"/>
      <c r="O4" s="1470" t="s">
        <v>24</v>
      </c>
      <c r="P4" s="1390" t="s">
        <v>24</v>
      </c>
      <c r="Q4" s="1390" t="s">
        <v>24</v>
      </c>
      <c r="R4" s="1471"/>
    </row>
    <row r="5" spans="1:18" s="976" customFormat="1" ht="10.5" customHeight="1">
      <c r="A5" s="1472"/>
      <c r="B5" s="1472"/>
      <c r="C5" s="1473"/>
      <c r="D5" s="1473"/>
      <c r="E5" s="1473"/>
      <c r="F5" s="1473"/>
      <c r="G5" s="1473"/>
      <c r="H5" s="1473"/>
      <c r="I5" s="1473"/>
      <c r="J5" s="1473"/>
      <c r="K5" s="1473"/>
      <c r="L5" s="1473"/>
      <c r="M5" s="1473"/>
      <c r="N5" s="1473"/>
      <c r="O5" s="1474"/>
      <c r="P5" s="1475"/>
      <c r="Q5" s="1476"/>
      <c r="R5" s="1477"/>
    </row>
    <row r="6" spans="1:18" ht="10.5" customHeight="1">
      <c r="A6" s="2593" t="s">
        <v>355</v>
      </c>
      <c r="B6" s="2593"/>
      <c r="C6" s="1478"/>
      <c r="D6" s="1479"/>
      <c r="E6" s="1479"/>
      <c r="F6" s="1479"/>
      <c r="G6" s="1479"/>
      <c r="H6" s="1479"/>
      <c r="I6" s="1479"/>
      <c r="J6" s="1479"/>
      <c r="K6" s="1479"/>
      <c r="L6" s="1480"/>
      <c r="M6" s="1468"/>
      <c r="N6" s="1478"/>
      <c r="O6" s="1481"/>
      <c r="P6" s="1482"/>
      <c r="Q6" s="1482"/>
      <c r="R6" s="1483"/>
    </row>
    <row r="7" spans="1:18" ht="10.5" customHeight="1">
      <c r="A7" s="1484"/>
      <c r="B7" s="1485" t="s">
        <v>356</v>
      </c>
      <c r="C7" s="1486"/>
      <c r="D7" s="1393"/>
      <c r="E7" s="1393"/>
      <c r="F7" s="1393"/>
      <c r="G7" s="1393"/>
      <c r="H7" s="1393"/>
      <c r="I7" s="1393"/>
      <c r="J7" s="1393"/>
      <c r="K7" s="1393"/>
      <c r="L7" s="1487"/>
      <c r="M7" s="1468"/>
      <c r="N7" s="1486"/>
      <c r="O7" s="1488"/>
      <c r="P7" s="1489"/>
      <c r="Q7" s="1489"/>
      <c r="R7" s="1490"/>
    </row>
    <row r="8" spans="1:18" ht="10.5" customHeight="1">
      <c r="A8" s="1491"/>
      <c r="B8" s="1492" t="s">
        <v>146</v>
      </c>
      <c r="C8" s="1983" t="s">
        <v>222</v>
      </c>
      <c r="D8" s="1394" t="s">
        <v>222</v>
      </c>
      <c r="E8" s="1394" t="s">
        <v>222</v>
      </c>
      <c r="F8" s="1394">
        <v>684</v>
      </c>
      <c r="G8" s="1394">
        <v>690</v>
      </c>
      <c r="H8" s="1394">
        <v>729</v>
      </c>
      <c r="I8" s="1394">
        <v>714</v>
      </c>
      <c r="J8" s="1394">
        <v>707</v>
      </c>
      <c r="K8" s="1394">
        <v>703</v>
      </c>
      <c r="L8" s="1493"/>
      <c r="M8" s="1494"/>
      <c r="N8" s="1495"/>
      <c r="O8" s="1984">
        <v>684</v>
      </c>
      <c r="P8" s="1394">
        <v>707</v>
      </c>
      <c r="Q8" s="1394">
        <v>760</v>
      </c>
      <c r="R8" s="1496"/>
    </row>
    <row r="9" spans="1:18" ht="11.25" customHeight="1">
      <c r="A9" s="1491"/>
      <c r="B9" s="1492" t="s">
        <v>757</v>
      </c>
      <c r="C9" s="1992" t="s">
        <v>222</v>
      </c>
      <c r="D9" s="1396" t="s">
        <v>222</v>
      </c>
      <c r="E9" s="1396" t="s">
        <v>222</v>
      </c>
      <c r="F9" s="1396">
        <v>195</v>
      </c>
      <c r="G9" s="1396" t="s">
        <v>222</v>
      </c>
      <c r="H9" s="1396" t="s">
        <v>222</v>
      </c>
      <c r="I9" s="1396" t="s">
        <v>222</v>
      </c>
      <c r="J9" s="1396" t="s">
        <v>222</v>
      </c>
      <c r="K9" s="1396" t="s">
        <v>222</v>
      </c>
      <c r="L9" s="1497"/>
      <c r="M9" s="1494"/>
      <c r="N9" s="1498"/>
      <c r="O9" s="1993">
        <v>195</v>
      </c>
      <c r="P9" s="1396" t="s">
        <v>222</v>
      </c>
      <c r="Q9" s="1396" t="s">
        <v>222</v>
      </c>
      <c r="R9" s="1499"/>
    </row>
    <row r="10" spans="1:18" ht="10.5" customHeight="1">
      <c r="A10" s="1491"/>
      <c r="B10" s="1492" t="s">
        <v>199</v>
      </c>
      <c r="C10" s="1983">
        <f>D42</f>
        <v>871</v>
      </c>
      <c r="D10" s="1394">
        <v>883</v>
      </c>
      <c r="E10" s="1394">
        <v>845</v>
      </c>
      <c r="F10" s="1394">
        <f>SUM(F8:F9)</f>
        <v>879</v>
      </c>
      <c r="G10" s="1394" t="s">
        <v>222</v>
      </c>
      <c r="H10" s="1394" t="s">
        <v>222</v>
      </c>
      <c r="I10" s="1394" t="s">
        <v>222</v>
      </c>
      <c r="J10" s="1394" t="s">
        <v>222</v>
      </c>
      <c r="K10" s="1394" t="s">
        <v>222</v>
      </c>
      <c r="L10" s="1493"/>
      <c r="M10" s="1494"/>
      <c r="N10" s="1495"/>
      <c r="O10" s="1984">
        <f>SUM(O8:O9)</f>
        <v>879</v>
      </c>
      <c r="P10" s="1394" t="s">
        <v>222</v>
      </c>
      <c r="Q10" s="1394" t="s">
        <v>222</v>
      </c>
      <c r="R10" s="1500"/>
    </row>
    <row r="11" spans="1:18" ht="10.5" customHeight="1">
      <c r="A11" s="1501"/>
      <c r="B11" s="1502"/>
      <c r="C11" s="1986"/>
      <c r="D11" s="1393"/>
      <c r="E11" s="1393"/>
      <c r="F11" s="1393"/>
      <c r="G11" s="1393"/>
      <c r="H11" s="1393"/>
      <c r="I11" s="1393"/>
      <c r="J11" s="1393"/>
      <c r="K11" s="1393"/>
      <c r="L11" s="1493"/>
      <c r="M11" s="1494"/>
      <c r="N11" s="1486"/>
      <c r="O11" s="1989"/>
      <c r="P11" s="1393"/>
      <c r="Q11" s="1393"/>
      <c r="R11" s="1500"/>
    </row>
    <row r="12" spans="1:18" ht="10.5" customHeight="1">
      <c r="A12" s="1501"/>
      <c r="B12" s="1485" t="s">
        <v>357</v>
      </c>
      <c r="C12" s="1986"/>
      <c r="D12" s="1393"/>
      <c r="E12" s="1393"/>
      <c r="F12" s="1393"/>
      <c r="G12" s="1393"/>
      <c r="H12" s="1393"/>
      <c r="I12" s="1393"/>
      <c r="J12" s="1393"/>
      <c r="K12" s="1393"/>
      <c r="L12" s="1493"/>
      <c r="M12" s="1494"/>
      <c r="N12" s="1486"/>
      <c r="O12" s="1989"/>
      <c r="P12" s="1393"/>
      <c r="Q12" s="1393"/>
      <c r="R12" s="1500"/>
    </row>
    <row r="13" spans="1:18" ht="10.5" customHeight="1">
      <c r="A13" s="1491"/>
      <c r="B13" s="1492" t="s">
        <v>146</v>
      </c>
      <c r="C13" s="1983" t="s">
        <v>222</v>
      </c>
      <c r="D13" s="1394" t="s">
        <v>222</v>
      </c>
      <c r="E13" s="1394" t="s">
        <v>222</v>
      </c>
      <c r="F13" s="1394">
        <v>626</v>
      </c>
      <c r="G13" s="1394">
        <v>654</v>
      </c>
      <c r="H13" s="1394">
        <v>604</v>
      </c>
      <c r="I13" s="1394">
        <v>704</v>
      </c>
      <c r="J13" s="1394">
        <v>951</v>
      </c>
      <c r="K13" s="1394">
        <v>1035</v>
      </c>
      <c r="L13" s="1493"/>
      <c r="M13" s="1494"/>
      <c r="N13" s="1495"/>
      <c r="O13" s="1984">
        <v>626</v>
      </c>
      <c r="P13" s="1394">
        <v>951</v>
      </c>
      <c r="Q13" s="1394">
        <v>659</v>
      </c>
      <c r="R13" s="1500"/>
    </row>
    <row r="14" spans="1:18" ht="11.25" customHeight="1">
      <c r="A14" s="1491"/>
      <c r="B14" s="1492" t="s">
        <v>757</v>
      </c>
      <c r="C14" s="1992" t="s">
        <v>222</v>
      </c>
      <c r="D14" s="1396" t="s">
        <v>222</v>
      </c>
      <c r="E14" s="1396" t="s">
        <v>222</v>
      </c>
      <c r="F14" s="1396">
        <v>27</v>
      </c>
      <c r="G14" s="1396" t="s">
        <v>222</v>
      </c>
      <c r="H14" s="1396" t="s">
        <v>222</v>
      </c>
      <c r="I14" s="1396" t="s">
        <v>222</v>
      </c>
      <c r="J14" s="1396" t="s">
        <v>222</v>
      </c>
      <c r="K14" s="1396" t="s">
        <v>222</v>
      </c>
      <c r="L14" s="1497"/>
      <c r="M14" s="1494"/>
      <c r="N14" s="1498"/>
      <c r="O14" s="1993">
        <v>27</v>
      </c>
      <c r="P14" s="1396" t="s">
        <v>222</v>
      </c>
      <c r="Q14" s="1396" t="s">
        <v>222</v>
      </c>
      <c r="R14" s="1499"/>
    </row>
    <row r="15" spans="1:18" ht="10.5" customHeight="1">
      <c r="A15" s="1491"/>
      <c r="B15" s="1492" t="s">
        <v>199</v>
      </c>
      <c r="C15" s="1983">
        <f>D43</f>
        <v>781</v>
      </c>
      <c r="D15" s="1394">
        <v>640</v>
      </c>
      <c r="E15" s="1394">
        <v>629</v>
      </c>
      <c r="F15" s="1394">
        <f>SUM(F13:F14)</f>
        <v>653</v>
      </c>
      <c r="G15" s="1394" t="s">
        <v>222</v>
      </c>
      <c r="H15" s="1394" t="s">
        <v>222</v>
      </c>
      <c r="I15" s="1394" t="s">
        <v>222</v>
      </c>
      <c r="J15" s="1394" t="s">
        <v>222</v>
      </c>
      <c r="K15" s="1394" t="s">
        <v>222</v>
      </c>
      <c r="L15" s="1493"/>
      <c r="M15" s="1494"/>
      <c r="N15" s="1495"/>
      <c r="O15" s="1984">
        <f>SUM(O13:O14)</f>
        <v>653</v>
      </c>
      <c r="P15" s="1394" t="s">
        <v>222</v>
      </c>
      <c r="Q15" s="1394" t="s">
        <v>222</v>
      </c>
      <c r="R15" s="1496"/>
    </row>
    <row r="16" spans="1:18" ht="10.5" customHeight="1">
      <c r="A16" s="1503"/>
      <c r="B16" s="1503"/>
      <c r="C16" s="1990">
        <f>C15+C10</f>
        <v>1652</v>
      </c>
      <c r="D16" s="1392">
        <f>D15+D10</f>
        <v>1523</v>
      </c>
      <c r="E16" s="1392">
        <f>E15+E10</f>
        <v>1474</v>
      </c>
      <c r="F16" s="1392">
        <f>F15+F10</f>
        <v>1532</v>
      </c>
      <c r="G16" s="1392">
        <f>G13+G8</f>
        <v>1344</v>
      </c>
      <c r="H16" s="1392">
        <f t="shared" ref="H16:K16" si="0">H13+H8</f>
        <v>1333</v>
      </c>
      <c r="I16" s="1392">
        <f t="shared" si="0"/>
        <v>1418</v>
      </c>
      <c r="J16" s="1392">
        <f t="shared" si="0"/>
        <v>1658</v>
      </c>
      <c r="K16" s="1392">
        <f t="shared" si="0"/>
        <v>1738</v>
      </c>
      <c r="L16" s="1504"/>
      <c r="M16" s="1494"/>
      <c r="N16" s="1505"/>
      <c r="O16" s="1991">
        <f>O15+O10</f>
        <v>1532</v>
      </c>
      <c r="P16" s="1392">
        <f t="shared" ref="P16:Q16" si="1">P13+P8</f>
        <v>1658</v>
      </c>
      <c r="Q16" s="1392">
        <f t="shared" si="1"/>
        <v>1419</v>
      </c>
      <c r="R16" s="1506"/>
    </row>
    <row r="17" spans="1:18" ht="10.5" customHeight="1">
      <c r="A17" s="2593" t="s">
        <v>358</v>
      </c>
      <c r="B17" s="2593"/>
      <c r="C17" s="1986"/>
      <c r="D17" s="1393"/>
      <c r="E17" s="1393"/>
      <c r="F17" s="1393"/>
      <c r="G17" s="1393"/>
      <c r="H17" s="1393"/>
      <c r="I17" s="1393"/>
      <c r="J17" s="1393"/>
      <c r="K17" s="1393"/>
      <c r="L17" s="1493"/>
      <c r="M17" s="1494"/>
      <c r="N17" s="1486"/>
      <c r="O17" s="1989"/>
      <c r="P17" s="1393"/>
      <c r="Q17" s="1393"/>
      <c r="R17" s="1507"/>
    </row>
    <row r="18" spans="1:18" ht="13.5" customHeight="1">
      <c r="A18" s="1491"/>
      <c r="B18" s="1492" t="s">
        <v>642</v>
      </c>
      <c r="C18" s="1983">
        <v>461</v>
      </c>
      <c r="D18" s="1394">
        <v>489</v>
      </c>
      <c r="E18" s="1394">
        <v>498</v>
      </c>
      <c r="F18" s="1394">
        <v>459</v>
      </c>
      <c r="G18" s="1394">
        <v>329</v>
      </c>
      <c r="H18" s="1394">
        <v>339</v>
      </c>
      <c r="I18" s="1394">
        <v>349</v>
      </c>
      <c r="J18" s="1394">
        <v>351</v>
      </c>
      <c r="K18" s="1394">
        <v>326</v>
      </c>
      <c r="L18" s="1493"/>
      <c r="M18" s="1494"/>
      <c r="N18" s="1495"/>
      <c r="O18" s="1984">
        <f>SUM(C18:F18)</f>
        <v>1907</v>
      </c>
      <c r="P18" s="1394">
        <v>1368</v>
      </c>
      <c r="Q18" s="1394">
        <v>1222</v>
      </c>
      <c r="R18" s="1507"/>
    </row>
    <row r="19" spans="1:18" ht="10.5" customHeight="1">
      <c r="A19" s="1491"/>
      <c r="B19" s="1492" t="s">
        <v>108</v>
      </c>
      <c r="C19" s="1986">
        <v>107</v>
      </c>
      <c r="D19" s="1393">
        <v>282</v>
      </c>
      <c r="E19" s="1393">
        <v>126</v>
      </c>
      <c r="F19" s="1393">
        <v>44</v>
      </c>
      <c r="G19" s="1393">
        <v>87</v>
      </c>
      <c r="H19" s="1393">
        <v>134</v>
      </c>
      <c r="I19" s="1393">
        <v>40</v>
      </c>
      <c r="J19" s="1393">
        <v>85</v>
      </c>
      <c r="K19" s="1393">
        <v>68</v>
      </c>
      <c r="L19" s="1493"/>
      <c r="M19" s="1494"/>
      <c r="N19" s="1486"/>
      <c r="O19" s="1989">
        <f>SUM(C19:F19)</f>
        <v>559</v>
      </c>
      <c r="P19" s="1393">
        <v>346</v>
      </c>
      <c r="Q19" s="1393">
        <v>1100</v>
      </c>
      <c r="R19" s="1507"/>
    </row>
    <row r="20" spans="1:18" ht="10.5" customHeight="1">
      <c r="A20" s="1503"/>
      <c r="B20" s="1503"/>
      <c r="C20" s="1990">
        <f>SUM(C18:C19)</f>
        <v>568</v>
      </c>
      <c r="D20" s="1392">
        <f>SUM(D18:D19)</f>
        <v>771</v>
      </c>
      <c r="E20" s="1392">
        <f>SUM(E18:E19)</f>
        <v>624</v>
      </c>
      <c r="F20" s="1392">
        <f>SUM(F18:F19)</f>
        <v>503</v>
      </c>
      <c r="G20" s="1392">
        <f t="shared" ref="G20" si="2">SUM(G18:G19)</f>
        <v>416</v>
      </c>
      <c r="H20" s="1392">
        <f t="shared" ref="H20" si="3">SUM(H18:H19)</f>
        <v>473</v>
      </c>
      <c r="I20" s="1392">
        <f t="shared" ref="I20" si="4">SUM(I18:I19)</f>
        <v>389</v>
      </c>
      <c r="J20" s="1392">
        <f t="shared" ref="J20" si="5">SUM(J18:J19)</f>
        <v>436</v>
      </c>
      <c r="K20" s="1392">
        <f t="shared" ref="K20" si="6">SUM(K18:K19)</f>
        <v>394</v>
      </c>
      <c r="L20" s="1504"/>
      <c r="M20" s="1494"/>
      <c r="N20" s="1505"/>
      <c r="O20" s="1991">
        <f>SUM(O18:O19)</f>
        <v>2466</v>
      </c>
      <c r="P20" s="1392">
        <f t="shared" ref="P20:Q20" si="7">SUM(P18:P19)</f>
        <v>1714</v>
      </c>
      <c r="Q20" s="1392">
        <f t="shared" si="7"/>
        <v>2322</v>
      </c>
      <c r="R20" s="1506"/>
    </row>
    <row r="21" spans="1:18" ht="10.5" customHeight="1">
      <c r="A21" s="2593" t="s">
        <v>908</v>
      </c>
      <c r="B21" s="2593"/>
      <c r="C21" s="1986"/>
      <c r="D21" s="1393"/>
      <c r="E21" s="1393"/>
      <c r="F21" s="1393"/>
      <c r="G21" s="1393"/>
      <c r="H21" s="1393"/>
      <c r="I21" s="1393"/>
      <c r="J21" s="1393"/>
      <c r="K21" s="1393"/>
      <c r="L21" s="1493"/>
      <c r="M21" s="1494"/>
      <c r="N21" s="1486"/>
      <c r="O21" s="1989"/>
      <c r="P21" s="1393"/>
      <c r="Q21" s="1393"/>
      <c r="R21" s="1507"/>
    </row>
    <row r="22" spans="1:18" ht="10.5" customHeight="1">
      <c r="A22" s="1491"/>
      <c r="B22" s="1492" t="s">
        <v>335</v>
      </c>
      <c r="C22" s="1983">
        <v>-116</v>
      </c>
      <c r="D22" s="1394">
        <v>-135</v>
      </c>
      <c r="E22" s="1394">
        <v>-115</v>
      </c>
      <c r="F22" s="1394">
        <v>-97</v>
      </c>
      <c r="G22" s="1394">
        <v>-43</v>
      </c>
      <c r="H22" s="1394">
        <v>-38</v>
      </c>
      <c r="I22" s="1394">
        <v>-36</v>
      </c>
      <c r="J22" s="1394">
        <v>-40</v>
      </c>
      <c r="K22" s="1394">
        <v>-28</v>
      </c>
      <c r="L22" s="1493"/>
      <c r="M22" s="1494"/>
      <c r="N22" s="1495"/>
      <c r="O22" s="1984">
        <f>SUM(C22:F22)</f>
        <v>-463</v>
      </c>
      <c r="P22" s="1394">
        <v>-157</v>
      </c>
      <c r="Q22" s="1394">
        <v>-125</v>
      </c>
      <c r="R22" s="1507"/>
    </row>
    <row r="23" spans="1:18" ht="10.5" customHeight="1">
      <c r="A23" s="1491"/>
      <c r="B23" s="1492" t="s">
        <v>108</v>
      </c>
      <c r="C23" s="1986">
        <v>-43</v>
      </c>
      <c r="D23" s="1393">
        <v>-40</v>
      </c>
      <c r="E23" s="1393">
        <v>-27</v>
      </c>
      <c r="F23" s="1393">
        <v>0</v>
      </c>
      <c r="G23" s="1393">
        <v>-10</v>
      </c>
      <c r="H23" s="1393">
        <v>-12</v>
      </c>
      <c r="I23" s="1393">
        <v>-1</v>
      </c>
      <c r="J23" s="1393">
        <v>-19</v>
      </c>
      <c r="K23" s="1393">
        <v>0</v>
      </c>
      <c r="L23" s="1493"/>
      <c r="M23" s="1494"/>
      <c r="N23" s="1486"/>
      <c r="O23" s="1989">
        <f>SUM(C23:F23)</f>
        <v>-110</v>
      </c>
      <c r="P23" s="1393">
        <v>-42</v>
      </c>
      <c r="Q23" s="1393">
        <v>-16</v>
      </c>
      <c r="R23" s="1507"/>
    </row>
    <row r="24" spans="1:18" ht="10.5" customHeight="1">
      <c r="A24" s="1503"/>
      <c r="B24" s="1503"/>
      <c r="C24" s="1990">
        <f>SUM(C22:C23)</f>
        <v>-159</v>
      </c>
      <c r="D24" s="1392">
        <f>SUM(D22:D23)</f>
        <v>-175</v>
      </c>
      <c r="E24" s="1392">
        <f>SUM(E22:E23)</f>
        <v>-142</v>
      </c>
      <c r="F24" s="1392">
        <f>SUM(F22:F23)</f>
        <v>-97</v>
      </c>
      <c r="G24" s="1392">
        <f t="shared" ref="G24" si="8">SUM(G22:G23)</f>
        <v>-53</v>
      </c>
      <c r="H24" s="1392">
        <f t="shared" ref="H24" si="9">SUM(H22:H23)</f>
        <v>-50</v>
      </c>
      <c r="I24" s="1392">
        <f t="shared" ref="I24" si="10">SUM(I22:I23)</f>
        <v>-37</v>
      </c>
      <c r="J24" s="1392">
        <f t="shared" ref="J24" si="11">SUM(J22:J23)</f>
        <v>-59</v>
      </c>
      <c r="K24" s="1392">
        <f t="shared" ref="K24" si="12">SUM(K22:K23)</f>
        <v>-28</v>
      </c>
      <c r="L24" s="1504"/>
      <c r="M24" s="1494"/>
      <c r="N24" s="1505"/>
      <c r="O24" s="1991">
        <f>SUM(O22:O23)</f>
        <v>-573</v>
      </c>
      <c r="P24" s="1392">
        <f t="shared" ref="P24:Q24" si="13">SUM(P22:P23)</f>
        <v>-199</v>
      </c>
      <c r="Q24" s="1392">
        <f t="shared" si="13"/>
        <v>-141</v>
      </c>
      <c r="R24" s="1506"/>
    </row>
    <row r="25" spans="1:18" ht="10.5" customHeight="1">
      <c r="A25" s="2593" t="s">
        <v>643</v>
      </c>
      <c r="B25" s="2593"/>
      <c r="C25" s="2168"/>
      <c r="D25" s="1479"/>
      <c r="E25" s="1479"/>
      <c r="F25" s="1479"/>
      <c r="G25" s="1393"/>
      <c r="H25" s="1393"/>
      <c r="I25" s="1393"/>
      <c r="J25" s="1393"/>
      <c r="K25" s="1393"/>
      <c r="L25" s="1493"/>
      <c r="M25" s="1494"/>
      <c r="N25" s="1486"/>
      <c r="O25" s="1989"/>
      <c r="P25" s="1393"/>
      <c r="Q25" s="1393"/>
      <c r="R25" s="1507"/>
    </row>
    <row r="26" spans="1:18" ht="10.5" customHeight="1">
      <c r="A26" s="1491"/>
      <c r="B26" s="1492" t="s">
        <v>335</v>
      </c>
      <c r="C26" s="1983">
        <v>-123</v>
      </c>
      <c r="D26" s="1394">
        <v>-129</v>
      </c>
      <c r="E26" s="1394">
        <v>-121</v>
      </c>
      <c r="F26" s="1394">
        <v>-159</v>
      </c>
      <c r="G26" s="1394">
        <v>-74</v>
      </c>
      <c r="H26" s="1394">
        <v>-93</v>
      </c>
      <c r="I26" s="1394">
        <v>-82</v>
      </c>
      <c r="J26" s="1394">
        <v>-61</v>
      </c>
      <c r="K26" s="1394">
        <v>-70</v>
      </c>
      <c r="L26" s="1493"/>
      <c r="M26" s="1494"/>
      <c r="N26" s="1495"/>
      <c r="O26" s="1984">
        <f>SUM(C26:F26)</f>
        <v>-532</v>
      </c>
      <c r="P26" s="1394">
        <v>-310</v>
      </c>
      <c r="Q26" s="1394">
        <v>-266</v>
      </c>
      <c r="R26" s="1507"/>
    </row>
    <row r="27" spans="1:18" ht="10.5" customHeight="1">
      <c r="A27" s="1491"/>
      <c r="B27" s="1492" t="s">
        <v>888</v>
      </c>
      <c r="C27" s="1986">
        <v>-200</v>
      </c>
      <c r="D27" s="1393">
        <v>-76</v>
      </c>
      <c r="E27" s="1393">
        <v>-63</v>
      </c>
      <c r="F27" s="1393">
        <v>-33</v>
      </c>
      <c r="G27" s="1393">
        <v>-85</v>
      </c>
      <c r="H27" s="1393">
        <v>-107</v>
      </c>
      <c r="I27" s="1393">
        <v>-131</v>
      </c>
      <c r="J27" s="1393">
        <v>-252</v>
      </c>
      <c r="K27" s="1393">
        <v>-44</v>
      </c>
      <c r="L27" s="1493"/>
      <c r="M27" s="1494"/>
      <c r="N27" s="1486"/>
      <c r="O27" s="1989">
        <f>SUM(C27:F27)</f>
        <v>-372</v>
      </c>
      <c r="P27" s="1393">
        <v>-575</v>
      </c>
      <c r="Q27" s="1393">
        <v>-561</v>
      </c>
      <c r="R27" s="1507"/>
    </row>
    <row r="28" spans="1:18" ht="10.5" customHeight="1">
      <c r="A28" s="1503"/>
      <c r="B28" s="1503"/>
      <c r="C28" s="1990">
        <f>SUM(C26:C27)</f>
        <v>-323</v>
      </c>
      <c r="D28" s="1392">
        <f>SUM(D26:D27)</f>
        <v>-205</v>
      </c>
      <c r="E28" s="1392">
        <f>SUM(E26:E27)</f>
        <v>-184</v>
      </c>
      <c r="F28" s="1392">
        <f>SUM(F26:F27)</f>
        <v>-192</v>
      </c>
      <c r="G28" s="1392">
        <f t="shared" ref="G28" si="14">SUM(G26:G27)</f>
        <v>-159</v>
      </c>
      <c r="H28" s="1392">
        <f t="shared" ref="H28" si="15">SUM(H26:H27)</f>
        <v>-200</v>
      </c>
      <c r="I28" s="1392">
        <f t="shared" ref="I28" si="16">SUM(I26:I27)</f>
        <v>-213</v>
      </c>
      <c r="J28" s="1392">
        <f t="shared" ref="J28" si="17">SUM(J26:J27)</f>
        <v>-313</v>
      </c>
      <c r="K28" s="1392">
        <f t="shared" ref="K28" si="18">SUM(K26:K27)</f>
        <v>-114</v>
      </c>
      <c r="L28" s="1504"/>
      <c r="M28" s="1494"/>
      <c r="N28" s="1505"/>
      <c r="O28" s="1991">
        <f>SUM(O26:O27)</f>
        <v>-904</v>
      </c>
      <c r="P28" s="1392">
        <f t="shared" ref="P28:Q28" si="19">SUM(P26:P27)</f>
        <v>-885</v>
      </c>
      <c r="Q28" s="1392">
        <f t="shared" si="19"/>
        <v>-827</v>
      </c>
      <c r="R28" s="1506"/>
    </row>
    <row r="29" spans="1:18" ht="10.5" customHeight="1">
      <c r="A29" s="2593" t="s">
        <v>359</v>
      </c>
      <c r="B29" s="2593"/>
      <c r="C29" s="1986"/>
      <c r="D29" s="1393"/>
      <c r="E29" s="1393"/>
      <c r="F29" s="1393"/>
      <c r="G29" s="1393"/>
      <c r="H29" s="1393"/>
      <c r="I29" s="1393"/>
      <c r="J29" s="1393"/>
      <c r="K29" s="1393"/>
      <c r="L29" s="1493"/>
      <c r="M29" s="1494"/>
      <c r="N29" s="1486"/>
      <c r="O29" s="1989"/>
      <c r="P29" s="1393"/>
      <c r="Q29" s="1393"/>
      <c r="R29" s="1507"/>
    </row>
    <row r="30" spans="1:18" ht="15" customHeight="1">
      <c r="A30" s="1491"/>
      <c r="B30" s="1492" t="s">
        <v>642</v>
      </c>
      <c r="C30" s="1983">
        <v>-237</v>
      </c>
      <c r="D30" s="1394">
        <v>-240</v>
      </c>
      <c r="E30" s="1394">
        <v>-233</v>
      </c>
      <c r="F30" s="1394">
        <v>-224</v>
      </c>
      <c r="G30" s="1394">
        <v>-229</v>
      </c>
      <c r="H30" s="1394">
        <v>-233</v>
      </c>
      <c r="I30" s="1394">
        <v>-230</v>
      </c>
      <c r="J30" s="1394">
        <v>-234</v>
      </c>
      <c r="K30" s="1394">
        <v>-233</v>
      </c>
      <c r="L30" s="1493"/>
      <c r="M30" s="1494"/>
      <c r="N30" s="1495"/>
      <c r="O30" s="1984">
        <f>SUM(C30:F30)</f>
        <v>-934</v>
      </c>
      <c r="P30" s="1394">
        <v>-926</v>
      </c>
      <c r="Q30" s="1394">
        <v>-894</v>
      </c>
      <c r="R30" s="1507"/>
    </row>
    <row r="31" spans="1:18" ht="10.5" customHeight="1">
      <c r="A31" s="1491"/>
      <c r="B31" s="1492" t="s">
        <v>108</v>
      </c>
      <c r="C31" s="1986">
        <v>-30</v>
      </c>
      <c r="D31" s="1393">
        <v>-31</v>
      </c>
      <c r="E31" s="1393">
        <v>-44</v>
      </c>
      <c r="F31" s="1393">
        <v>-11</v>
      </c>
      <c r="G31" s="1393">
        <v>-39</v>
      </c>
      <c r="H31" s="1393">
        <v>-18</v>
      </c>
      <c r="I31" s="1393">
        <v>-28</v>
      </c>
      <c r="J31" s="1393">
        <v>-46</v>
      </c>
      <c r="K31" s="1393">
        <v>-124</v>
      </c>
      <c r="L31" s="1493"/>
      <c r="M31" s="1494"/>
      <c r="N31" s="1486"/>
      <c r="O31" s="1989">
        <f>SUM(C31:F31)</f>
        <v>-116</v>
      </c>
      <c r="P31" s="1393">
        <v>-131</v>
      </c>
      <c r="Q31" s="1393">
        <v>-259</v>
      </c>
      <c r="R31" s="1507"/>
    </row>
    <row r="32" spans="1:18" ht="10.5" customHeight="1">
      <c r="A32" s="1503"/>
      <c r="B32" s="1503"/>
      <c r="C32" s="1990">
        <f>SUM(C30:C31)</f>
        <v>-267</v>
      </c>
      <c r="D32" s="1392">
        <f>SUM(D30:D31)</f>
        <v>-271</v>
      </c>
      <c r="E32" s="1392">
        <f>SUM(E30:E31)</f>
        <v>-277</v>
      </c>
      <c r="F32" s="1392">
        <f>SUM(F30:F31)</f>
        <v>-235</v>
      </c>
      <c r="G32" s="1392">
        <f t="shared" ref="G32" si="20">SUM(G30:G31)</f>
        <v>-268</v>
      </c>
      <c r="H32" s="1392">
        <f t="shared" ref="H32" si="21">SUM(H30:H31)</f>
        <v>-251</v>
      </c>
      <c r="I32" s="1392">
        <f t="shared" ref="I32" si="22">SUM(I30:I31)</f>
        <v>-258</v>
      </c>
      <c r="J32" s="1392">
        <f t="shared" ref="J32" si="23">SUM(J30:J31)</f>
        <v>-280</v>
      </c>
      <c r="K32" s="1392">
        <f t="shared" ref="K32" si="24">SUM(K30:K31)</f>
        <v>-357</v>
      </c>
      <c r="L32" s="1504"/>
      <c r="M32" s="1494"/>
      <c r="N32" s="1505"/>
      <c r="O32" s="1991">
        <f>SUM(O30:O31)</f>
        <v>-1050</v>
      </c>
      <c r="P32" s="1392">
        <f t="shared" ref="P32:Q32" si="25">SUM(P30:P31)</f>
        <v>-1057</v>
      </c>
      <c r="Q32" s="1392">
        <f t="shared" si="25"/>
        <v>-1153</v>
      </c>
      <c r="R32" s="1506"/>
    </row>
    <row r="33" spans="1:18" ht="10.5" customHeight="1">
      <c r="A33" s="2593" t="s">
        <v>360</v>
      </c>
      <c r="B33" s="2593"/>
      <c r="C33" s="1986"/>
      <c r="D33" s="1393"/>
      <c r="E33" s="1393"/>
      <c r="F33" s="1393"/>
      <c r="G33" s="1393"/>
      <c r="H33" s="1393"/>
      <c r="I33" s="1393"/>
      <c r="J33" s="1393"/>
      <c r="K33" s="1393"/>
      <c r="L33" s="1493"/>
      <c r="M33" s="1494"/>
      <c r="N33" s="1486"/>
      <c r="O33" s="1989"/>
      <c r="P33" s="1393"/>
      <c r="Q33" s="1393"/>
      <c r="R33" s="1507"/>
    </row>
    <row r="34" spans="1:18" ht="10.5" customHeight="1">
      <c r="A34" s="1491"/>
      <c r="B34" s="1492" t="s">
        <v>335</v>
      </c>
      <c r="C34" s="1983">
        <v>0</v>
      </c>
      <c r="D34" s="1394">
        <v>0</v>
      </c>
      <c r="E34" s="1394">
        <v>0</v>
      </c>
      <c r="F34" s="1394">
        <v>0</v>
      </c>
      <c r="G34" s="1394">
        <v>0</v>
      </c>
      <c r="H34" s="1394">
        <v>12</v>
      </c>
      <c r="I34" s="1394">
        <v>0</v>
      </c>
      <c r="J34" s="1394">
        <v>0</v>
      </c>
      <c r="K34" s="1394">
        <v>0</v>
      </c>
      <c r="L34" s="1493"/>
      <c r="M34" s="1494"/>
      <c r="N34" s="1495"/>
      <c r="O34" s="1984">
        <f>SUM(C34:F34)</f>
        <v>0</v>
      </c>
      <c r="P34" s="1394">
        <v>12</v>
      </c>
      <c r="Q34" s="1394">
        <v>0</v>
      </c>
      <c r="R34" s="1507"/>
    </row>
    <row r="35" spans="1:18" ht="10.5" customHeight="1">
      <c r="A35" s="1491"/>
      <c r="B35" s="1492" t="s">
        <v>108</v>
      </c>
      <c r="C35" s="1986">
        <v>0</v>
      </c>
      <c r="D35" s="1393">
        <v>0</v>
      </c>
      <c r="E35" s="1393">
        <v>0</v>
      </c>
      <c r="F35" s="1393">
        <v>0</v>
      </c>
      <c r="G35" s="1393">
        <v>0</v>
      </c>
      <c r="H35" s="1393">
        <v>93</v>
      </c>
      <c r="I35" s="1393">
        <v>0</v>
      </c>
      <c r="J35" s="1393">
        <v>0</v>
      </c>
      <c r="K35" s="1393">
        <v>0</v>
      </c>
      <c r="L35" s="1493"/>
      <c r="M35" s="1494"/>
      <c r="N35" s="1486"/>
      <c r="O35" s="1984">
        <f>SUM(C35:F35)</f>
        <v>0</v>
      </c>
      <c r="P35" s="1394">
        <v>93</v>
      </c>
      <c r="Q35" s="1394">
        <v>0</v>
      </c>
      <c r="R35" s="1507"/>
    </row>
    <row r="36" spans="1:18" ht="10.5" customHeight="1">
      <c r="A36" s="1503"/>
      <c r="B36" s="1503"/>
      <c r="C36" s="1990">
        <f>SUM(C34:C35)</f>
        <v>0</v>
      </c>
      <c r="D36" s="1392">
        <f>SUM(D34:D35)</f>
        <v>0</v>
      </c>
      <c r="E36" s="1392">
        <f>SUM(E34:E35)</f>
        <v>0</v>
      </c>
      <c r="F36" s="1392">
        <f>SUM(F34:F35)</f>
        <v>0</v>
      </c>
      <c r="G36" s="1392">
        <f t="shared" ref="G36" si="26">SUM(G34:G35)</f>
        <v>0</v>
      </c>
      <c r="H36" s="1392">
        <f t="shared" ref="H36" si="27">SUM(H34:H35)</f>
        <v>105</v>
      </c>
      <c r="I36" s="1392">
        <f t="shared" ref="I36" si="28">SUM(I34:I35)</f>
        <v>0</v>
      </c>
      <c r="J36" s="1392">
        <f t="shared" ref="J36" si="29">SUM(J34:J35)</f>
        <v>0</v>
      </c>
      <c r="K36" s="1392">
        <f t="shared" ref="K36" si="30">SUM(K34:K35)</f>
        <v>0</v>
      </c>
      <c r="L36" s="1504"/>
      <c r="M36" s="1494"/>
      <c r="N36" s="1505"/>
      <c r="O36" s="1991">
        <f>SUM(O34:O35)</f>
        <v>0</v>
      </c>
      <c r="P36" s="1392">
        <f t="shared" ref="P36:Q36" si="31">SUM(P34:P35)</f>
        <v>105</v>
      </c>
      <c r="Q36" s="1392">
        <f t="shared" si="31"/>
        <v>0</v>
      </c>
      <c r="R36" s="1506"/>
    </row>
    <row r="37" spans="1:18" ht="10.5" customHeight="1">
      <c r="A37" s="2593" t="s">
        <v>361</v>
      </c>
      <c r="B37" s="2593"/>
      <c r="C37" s="1986"/>
      <c r="D37" s="1393"/>
      <c r="E37" s="1393"/>
      <c r="F37" s="1393"/>
      <c r="G37" s="1393"/>
      <c r="H37" s="1393"/>
      <c r="I37" s="1393"/>
      <c r="J37" s="1393"/>
      <c r="K37" s="1393"/>
      <c r="L37" s="1493"/>
      <c r="M37" s="1494"/>
      <c r="N37" s="1486"/>
      <c r="O37" s="1989"/>
      <c r="P37" s="1393"/>
      <c r="Q37" s="1393"/>
      <c r="R37" s="1507"/>
    </row>
    <row r="38" spans="1:18" ht="10.5" customHeight="1">
      <c r="A38" s="1491"/>
      <c r="B38" s="1492" t="s">
        <v>335</v>
      </c>
      <c r="C38" s="1983">
        <v>3</v>
      </c>
      <c r="D38" s="1394">
        <v>3</v>
      </c>
      <c r="E38" s="1394">
        <v>9</v>
      </c>
      <c r="F38" s="1394">
        <v>-13</v>
      </c>
      <c r="G38" s="1394">
        <v>11</v>
      </c>
      <c r="H38" s="1394">
        <v>-26</v>
      </c>
      <c r="I38" s="1394">
        <v>14</v>
      </c>
      <c r="J38" s="1394">
        <v>-9</v>
      </c>
      <c r="K38" s="1394">
        <v>9</v>
      </c>
      <c r="L38" s="1493"/>
      <c r="M38" s="1494"/>
      <c r="N38" s="1495"/>
      <c r="O38" s="1984">
        <f>SUM(C38:F38)</f>
        <v>2</v>
      </c>
      <c r="P38" s="1394">
        <v>-10</v>
      </c>
      <c r="Q38" s="1394">
        <v>10</v>
      </c>
      <c r="R38" s="1507"/>
    </row>
    <row r="39" spans="1:18" ht="10.5" customHeight="1">
      <c r="A39" s="1491"/>
      <c r="B39" s="1492" t="s">
        <v>108</v>
      </c>
      <c r="C39" s="1986">
        <v>6</v>
      </c>
      <c r="D39" s="1393">
        <v>6</v>
      </c>
      <c r="E39" s="1393">
        <v>19</v>
      </c>
      <c r="F39" s="1393">
        <v>-24</v>
      </c>
      <c r="G39" s="1393">
        <v>19</v>
      </c>
      <c r="H39" s="1393">
        <v>-40</v>
      </c>
      <c r="I39" s="1393">
        <v>20</v>
      </c>
      <c r="J39" s="1393">
        <v>-15</v>
      </c>
      <c r="K39" s="1393">
        <v>16</v>
      </c>
      <c r="L39" s="1493"/>
      <c r="M39" s="1494"/>
      <c r="N39" s="1486"/>
      <c r="O39" s="1989">
        <f>SUM(C39:F39)</f>
        <v>7</v>
      </c>
      <c r="P39" s="1393">
        <v>-16</v>
      </c>
      <c r="Q39" s="1393">
        <v>28</v>
      </c>
      <c r="R39" s="1507"/>
    </row>
    <row r="40" spans="1:18" ht="10.5" customHeight="1">
      <c r="A40" s="1503"/>
      <c r="B40" s="1503"/>
      <c r="C40" s="1990">
        <f>SUM(C38:C39)</f>
        <v>9</v>
      </c>
      <c r="D40" s="1392">
        <f>SUM(D38:D39)</f>
        <v>9</v>
      </c>
      <c r="E40" s="1392">
        <f>SUM(E38:E39)</f>
        <v>28</v>
      </c>
      <c r="F40" s="1392">
        <f>SUM(F38:F39)</f>
        <v>-37</v>
      </c>
      <c r="G40" s="1392">
        <f t="shared" ref="G40" si="32">SUM(G38:G39)</f>
        <v>30</v>
      </c>
      <c r="H40" s="1392">
        <f t="shared" ref="H40" si="33">SUM(H38:H39)</f>
        <v>-66</v>
      </c>
      <c r="I40" s="1392">
        <f t="shared" ref="I40" si="34">SUM(I38:I39)</f>
        <v>34</v>
      </c>
      <c r="J40" s="1392">
        <f t="shared" ref="J40" si="35">SUM(J38:J39)</f>
        <v>-24</v>
      </c>
      <c r="K40" s="1392">
        <f t="shared" ref="K40" si="36">SUM(K38:K39)</f>
        <v>25</v>
      </c>
      <c r="L40" s="1504"/>
      <c r="M40" s="1494"/>
      <c r="N40" s="1505"/>
      <c r="O40" s="1991">
        <f>SUM(O38:O39)</f>
        <v>9</v>
      </c>
      <c r="P40" s="1392">
        <f t="shared" ref="P40:Q40" si="37">SUM(P38:P39)</f>
        <v>-26</v>
      </c>
      <c r="Q40" s="1392">
        <f t="shared" si="37"/>
        <v>38</v>
      </c>
      <c r="R40" s="1506"/>
    </row>
    <row r="41" spans="1:18" ht="10.5" customHeight="1">
      <c r="A41" s="2593" t="s">
        <v>362</v>
      </c>
      <c r="B41" s="2593"/>
      <c r="C41" s="1986"/>
      <c r="D41" s="1393"/>
      <c r="E41" s="1393"/>
      <c r="F41" s="1393"/>
      <c r="G41" s="1393"/>
      <c r="H41" s="1393"/>
      <c r="I41" s="1393"/>
      <c r="J41" s="1393"/>
      <c r="K41" s="1393"/>
      <c r="L41" s="1493"/>
      <c r="M41" s="1494"/>
      <c r="N41" s="1486"/>
      <c r="O41" s="1989"/>
      <c r="P41" s="1393"/>
      <c r="Q41" s="1393"/>
      <c r="R41" s="1507"/>
    </row>
    <row r="42" spans="1:18" ht="10.5" customHeight="1">
      <c r="A42" s="1491"/>
      <c r="B42" s="1492" t="s">
        <v>335</v>
      </c>
      <c r="C42" s="1983">
        <f>C38+C34+C30+C26+C22+C18+C10</f>
        <v>859</v>
      </c>
      <c r="D42" s="1394">
        <f>D38+D34+D30+D26+D22+D18+D10</f>
        <v>871</v>
      </c>
      <c r="E42" s="1394">
        <f>E38+E34+E30+E26+E22+E18+E10</f>
        <v>883</v>
      </c>
      <c r="F42" s="1394">
        <f>F38+F34+F30+F26+F22+F18+F10</f>
        <v>845</v>
      </c>
      <c r="G42" s="1394">
        <f>G38+G34+G30+G26+G22+G18+G8</f>
        <v>684</v>
      </c>
      <c r="H42" s="1394">
        <f t="shared" ref="H42:K42" si="38">H38+H34+H30+H26+H22+H18+H8</f>
        <v>690</v>
      </c>
      <c r="I42" s="1394">
        <f t="shared" si="38"/>
        <v>729</v>
      </c>
      <c r="J42" s="1394">
        <f t="shared" si="38"/>
        <v>714</v>
      </c>
      <c r="K42" s="1394">
        <f t="shared" si="38"/>
        <v>707</v>
      </c>
      <c r="L42" s="1493"/>
      <c r="M42" s="1494"/>
      <c r="N42" s="1495"/>
      <c r="O42" s="1984">
        <f>O38+O34+O30+O26+O22+O18+O10</f>
        <v>859</v>
      </c>
      <c r="P42" s="1394">
        <f t="shared" ref="P42:Q42" si="39">P38+P34+P30+P26+P22+P18+P8</f>
        <v>684</v>
      </c>
      <c r="Q42" s="1394">
        <f t="shared" si="39"/>
        <v>707</v>
      </c>
      <c r="R42" s="1507"/>
    </row>
    <row r="43" spans="1:18" ht="10.5" customHeight="1">
      <c r="A43" s="1491"/>
      <c r="B43" s="1492" t="s">
        <v>108</v>
      </c>
      <c r="C43" s="1986">
        <f>C39+C35+C31+C27+C23+C19+C15</f>
        <v>621</v>
      </c>
      <c r="D43" s="1393">
        <f>D39+D35+D31+D27+D23+D19+D15</f>
        <v>781</v>
      </c>
      <c r="E43" s="1393">
        <f>E39+E35+E31+E27+E23+E19+E15</f>
        <v>640</v>
      </c>
      <c r="F43" s="1396">
        <f>F39+F35+F31+F27+F23+F19+F15</f>
        <v>629</v>
      </c>
      <c r="G43" s="1396">
        <f>G39+G35+G31+G27+G23+G19+G13</f>
        <v>626</v>
      </c>
      <c r="H43" s="1396">
        <f t="shared" ref="H43:K43" si="40">H39+H35+H31+H27+H23+H19+H13</f>
        <v>654</v>
      </c>
      <c r="I43" s="1396">
        <f t="shared" si="40"/>
        <v>604</v>
      </c>
      <c r="J43" s="1396">
        <f t="shared" si="40"/>
        <v>704</v>
      </c>
      <c r="K43" s="1396">
        <f t="shared" si="40"/>
        <v>951</v>
      </c>
      <c r="L43" s="1493"/>
      <c r="M43" s="1494"/>
      <c r="N43" s="1486"/>
      <c r="O43" s="1993">
        <f>O39+O35+O31+O27+O23+O19+O15</f>
        <v>621</v>
      </c>
      <c r="P43" s="1396">
        <f t="shared" ref="P43:Q43" si="41">P39+P35+P31+P27+P23+P19+P13</f>
        <v>626</v>
      </c>
      <c r="Q43" s="1396">
        <f t="shared" si="41"/>
        <v>951</v>
      </c>
      <c r="R43" s="1507"/>
    </row>
    <row r="44" spans="1:18" ht="10.5" customHeight="1">
      <c r="A44" s="1508"/>
      <c r="B44" s="1508"/>
      <c r="C44" s="1990">
        <f>SUM(C42:C43)</f>
        <v>1480</v>
      </c>
      <c r="D44" s="1392">
        <f>SUM(D42:D43)</f>
        <v>1652</v>
      </c>
      <c r="E44" s="1392">
        <f>SUM(E42:E43)</f>
        <v>1523</v>
      </c>
      <c r="F44" s="1392">
        <f>SUM(F42:F43)</f>
        <v>1474</v>
      </c>
      <c r="G44" s="1392">
        <f t="shared" ref="G44" si="42">SUM(G42:G43)</f>
        <v>1310</v>
      </c>
      <c r="H44" s="1392">
        <f t="shared" ref="H44" si="43">SUM(H42:H43)</f>
        <v>1344</v>
      </c>
      <c r="I44" s="1392">
        <f t="shared" ref="I44" si="44">SUM(I42:I43)</f>
        <v>1333</v>
      </c>
      <c r="J44" s="1392">
        <f t="shared" ref="J44" si="45">SUM(J42:J43)</f>
        <v>1418</v>
      </c>
      <c r="K44" s="1392">
        <f t="shared" ref="K44" si="46">SUM(K42:K43)</f>
        <v>1658</v>
      </c>
      <c r="L44" s="1504"/>
      <c r="M44" s="1494"/>
      <c r="N44" s="1505"/>
      <c r="O44" s="1991">
        <f>SUM(O42:O43)</f>
        <v>1480</v>
      </c>
      <c r="P44" s="1392">
        <f t="shared" ref="P44:Q44" si="47">SUM(P42:P43)</f>
        <v>1310</v>
      </c>
      <c r="Q44" s="1392">
        <f t="shared" si="47"/>
        <v>1658</v>
      </c>
      <c r="R44" s="1509"/>
    </row>
    <row r="45" spans="1:18" s="980" customFormat="1" ht="5.25" customHeight="1">
      <c r="A45" s="2594" t="s">
        <v>363</v>
      </c>
      <c r="B45" s="2594"/>
      <c r="C45" s="2594"/>
      <c r="D45" s="2594"/>
      <c r="E45" s="2594"/>
      <c r="F45" s="2594"/>
      <c r="G45" s="2594"/>
      <c r="H45" s="2594"/>
      <c r="I45" s="2594"/>
      <c r="J45" s="2594"/>
      <c r="K45" s="2594"/>
      <c r="L45" s="2594"/>
      <c r="M45" s="2594"/>
      <c r="N45" s="2594"/>
      <c r="O45" s="2594"/>
      <c r="P45" s="2594"/>
      <c r="Q45" s="2594"/>
      <c r="R45" s="2594"/>
    </row>
    <row r="46" spans="1:18" ht="42.75" customHeight="1">
      <c r="A46" s="1510" t="s">
        <v>153</v>
      </c>
      <c r="B46" s="2590" t="s">
        <v>790</v>
      </c>
      <c r="C46" s="2591"/>
      <c r="D46" s="2591"/>
      <c r="E46" s="2591"/>
      <c r="F46" s="2591"/>
      <c r="G46" s="2591"/>
      <c r="H46" s="2591"/>
      <c r="I46" s="2591"/>
      <c r="J46" s="2591"/>
      <c r="K46" s="2591"/>
      <c r="L46" s="2591"/>
      <c r="M46" s="2591"/>
      <c r="N46" s="2591"/>
      <c r="O46" s="2591"/>
      <c r="P46" s="2591"/>
      <c r="Q46" s="2591"/>
      <c r="R46" s="2591"/>
    </row>
    <row r="47" spans="1:18" ht="9" customHeight="1">
      <c r="A47" s="1510" t="s">
        <v>364</v>
      </c>
      <c r="B47" s="2590" t="s">
        <v>697</v>
      </c>
      <c r="C47" s="2590"/>
      <c r="D47" s="2590"/>
      <c r="E47" s="2590"/>
      <c r="F47" s="2590"/>
      <c r="G47" s="2590"/>
      <c r="H47" s="2590"/>
      <c r="I47" s="2590"/>
      <c r="J47" s="2590"/>
      <c r="K47" s="2590"/>
      <c r="L47" s="2590"/>
      <c r="M47" s="2590"/>
      <c r="N47" s="2590"/>
      <c r="O47" s="2590"/>
      <c r="P47" s="2590"/>
      <c r="Q47" s="2590"/>
      <c r="R47" s="2590"/>
    </row>
    <row r="48" spans="1:18" ht="7.5" customHeight="1">
      <c r="A48" s="981" t="s">
        <v>365</v>
      </c>
      <c r="B48" s="2589" t="s">
        <v>366</v>
      </c>
      <c r="C48" s="2589"/>
      <c r="D48" s="2589"/>
      <c r="E48" s="2589"/>
      <c r="F48" s="2589"/>
      <c r="G48" s="2589"/>
      <c r="H48" s="2589"/>
      <c r="I48" s="2589"/>
      <c r="J48" s="2589"/>
      <c r="K48" s="2589"/>
      <c r="L48" s="2589"/>
      <c r="M48" s="2589"/>
      <c r="N48" s="2589"/>
      <c r="O48" s="2589"/>
      <c r="P48" s="2589"/>
      <c r="Q48" s="2589"/>
      <c r="R48" s="2589"/>
    </row>
    <row r="49" spans="1:18" ht="7.5" customHeight="1">
      <c r="A49" s="1510" t="s">
        <v>887</v>
      </c>
      <c r="B49" s="2591" t="s">
        <v>944</v>
      </c>
      <c r="C49" s="2591"/>
      <c r="D49" s="2591"/>
      <c r="E49" s="2591"/>
      <c r="F49" s="2591"/>
      <c r="G49" s="2591"/>
      <c r="H49" s="2591"/>
      <c r="I49" s="2591"/>
      <c r="J49" s="2591"/>
      <c r="K49" s="2591"/>
      <c r="L49" s="2591"/>
      <c r="M49" s="2591"/>
      <c r="N49" s="2591"/>
      <c r="O49" s="2591"/>
      <c r="P49" s="2591"/>
      <c r="Q49" s="2591"/>
      <c r="R49" s="2591"/>
    </row>
    <row r="50" spans="1:18" ht="9" customHeight="1">
      <c r="A50" s="982" t="s">
        <v>222</v>
      </c>
      <c r="B50" s="2589" t="s">
        <v>522</v>
      </c>
      <c r="C50" s="2589"/>
      <c r="D50" s="2589"/>
      <c r="E50" s="2589"/>
      <c r="F50" s="2589"/>
      <c r="G50" s="2589"/>
      <c r="H50" s="2589"/>
      <c r="I50" s="2589"/>
      <c r="J50" s="2589"/>
      <c r="K50" s="2589"/>
      <c r="L50" s="2589"/>
      <c r="M50" s="2589"/>
      <c r="N50" s="2589"/>
      <c r="O50" s="2589"/>
      <c r="P50" s="2589"/>
      <c r="Q50" s="2589"/>
      <c r="R50" s="2589"/>
    </row>
  </sheetData>
  <mergeCells count="18">
    <mergeCell ref="A1:R1"/>
    <mergeCell ref="A37:B37"/>
    <mergeCell ref="A17:B17"/>
    <mergeCell ref="B50:R50"/>
    <mergeCell ref="B48:R48"/>
    <mergeCell ref="B47:R47"/>
    <mergeCell ref="A2:R2"/>
    <mergeCell ref="A3:B3"/>
    <mergeCell ref="B46:R46"/>
    <mergeCell ref="D3:K3"/>
    <mergeCell ref="A6:B6"/>
    <mergeCell ref="A21:B21"/>
    <mergeCell ref="A25:B25"/>
    <mergeCell ref="A29:B29"/>
    <mergeCell ref="A41:B41"/>
    <mergeCell ref="A33:B33"/>
    <mergeCell ref="B49:R49"/>
    <mergeCell ref="A45:R45"/>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2" max="4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6"/>
  <sheetViews>
    <sheetView zoomScaleNormal="100" workbookViewId="0">
      <selection activeCell="A9" sqref="A9:H9"/>
    </sheetView>
  </sheetViews>
  <sheetFormatPr defaultColWidth="9.140625" defaultRowHeight="12.75"/>
  <cols>
    <col min="1" max="1" width="2.5703125" style="983" customWidth="1"/>
    <col min="2" max="2" width="52.7109375" style="983" customWidth="1"/>
    <col min="3" max="3" width="6" style="984" customWidth="1"/>
    <col min="4" max="4" width="6" style="985" customWidth="1"/>
    <col min="5" max="11" width="6" style="983" customWidth="1"/>
    <col min="12" max="12" width="1.28515625" style="983" customWidth="1"/>
    <col min="13" max="13" width="1.7109375" style="985" customWidth="1"/>
    <col min="14" max="14" width="1.28515625" style="985" customWidth="1"/>
    <col min="15" max="15" width="6.7109375" style="983" customWidth="1"/>
    <col min="16" max="17" width="6" style="983" customWidth="1"/>
    <col min="18" max="18" width="1.28515625" style="983" customWidth="1"/>
    <col min="19" max="20" width="9.140625" style="983" customWidth="1"/>
    <col min="21" max="21" width="9.140625" style="986" customWidth="1"/>
    <col min="22" max="22" width="9.140625" style="983" customWidth="1"/>
    <col min="23" max="16384" width="9.140625" style="983"/>
  </cols>
  <sheetData>
    <row r="1" spans="1:19" ht="15" customHeight="1">
      <c r="A1" s="2372" t="s">
        <v>382</v>
      </c>
      <c r="B1" s="2372"/>
      <c r="C1" s="2372"/>
      <c r="D1" s="2372"/>
      <c r="E1" s="2372"/>
      <c r="F1" s="2372"/>
      <c r="G1" s="2372"/>
      <c r="H1" s="2372"/>
      <c r="I1" s="2372"/>
      <c r="J1" s="2372"/>
      <c r="K1" s="2372"/>
      <c r="L1" s="2372"/>
      <c r="M1" s="2372"/>
      <c r="N1" s="2372"/>
      <c r="O1" s="2372"/>
      <c r="P1" s="2372"/>
      <c r="Q1" s="2372"/>
      <c r="R1" s="2372"/>
    </row>
    <row r="2" spans="1:19" s="976" customFormat="1" ht="12" customHeight="1">
      <c r="A2" s="2496"/>
      <c r="B2" s="2496"/>
      <c r="C2" s="2496"/>
      <c r="D2" s="2496"/>
      <c r="E2" s="2496"/>
      <c r="F2" s="2496"/>
      <c r="G2" s="2496"/>
      <c r="H2" s="2496"/>
      <c r="I2" s="2496"/>
      <c r="J2" s="2496"/>
      <c r="K2" s="2496"/>
      <c r="L2" s="2496"/>
      <c r="M2" s="2496"/>
      <c r="N2" s="2496"/>
      <c r="O2" s="2496"/>
      <c r="P2" s="2496"/>
      <c r="Q2" s="2496"/>
      <c r="R2" s="2496"/>
    </row>
    <row r="3" spans="1:19" s="1053" customFormat="1" ht="11.25" customHeight="1">
      <c r="A3" s="2340" t="s">
        <v>505</v>
      </c>
      <c r="B3" s="2340"/>
      <c r="C3" s="171"/>
      <c r="D3" s="2521"/>
      <c r="E3" s="2521"/>
      <c r="F3" s="2521"/>
      <c r="G3" s="2521"/>
      <c r="H3" s="2521"/>
      <c r="I3" s="2521"/>
      <c r="J3" s="2521"/>
      <c r="K3" s="2521"/>
      <c r="L3" s="1054"/>
      <c r="M3" s="1055"/>
      <c r="N3" s="1056"/>
      <c r="O3" s="1324" t="s">
        <v>713</v>
      </c>
      <c r="P3" s="138" t="s">
        <v>22</v>
      </c>
      <c r="Q3" s="138" t="s">
        <v>23</v>
      </c>
      <c r="R3" s="1057"/>
    </row>
    <row r="4" spans="1:19" s="1053" customFormat="1" ht="11.25" customHeight="1">
      <c r="A4" s="140"/>
      <c r="B4" s="140"/>
      <c r="C4" s="142" t="s">
        <v>835</v>
      </c>
      <c r="D4" s="143" t="s">
        <v>799</v>
      </c>
      <c r="E4" s="143" t="s">
        <v>706</v>
      </c>
      <c r="F4" s="143" t="s">
        <v>236</v>
      </c>
      <c r="G4" s="143" t="s">
        <v>506</v>
      </c>
      <c r="H4" s="143" t="s">
        <v>507</v>
      </c>
      <c r="I4" s="143" t="s">
        <v>508</v>
      </c>
      <c r="J4" s="143" t="s">
        <v>509</v>
      </c>
      <c r="K4" s="143" t="s">
        <v>510</v>
      </c>
      <c r="L4" s="1058"/>
      <c r="M4" s="1059"/>
      <c r="N4" s="349"/>
      <c r="O4" s="1325" t="s">
        <v>24</v>
      </c>
      <c r="P4" s="143" t="s">
        <v>24</v>
      </c>
      <c r="Q4" s="143" t="s">
        <v>24</v>
      </c>
      <c r="R4" s="1060"/>
    </row>
    <row r="5" spans="1:19" ht="11.25" customHeight="1">
      <c r="A5" s="1061"/>
      <c r="B5" s="1061"/>
      <c r="C5" s="159"/>
      <c r="D5" s="159"/>
      <c r="E5" s="159"/>
      <c r="F5" s="159"/>
      <c r="G5" s="159"/>
      <c r="H5" s="159"/>
      <c r="I5" s="159"/>
      <c r="J5" s="159"/>
      <c r="K5" s="159"/>
      <c r="L5" s="1062"/>
      <c r="M5" s="1062"/>
      <c r="N5" s="159"/>
      <c r="O5" s="1352"/>
      <c r="P5" s="374"/>
      <c r="Q5" s="388"/>
      <c r="R5" s="1063"/>
    </row>
    <row r="6" spans="1:19" ht="11.25" customHeight="1">
      <c r="A6" s="2597" t="s">
        <v>383</v>
      </c>
      <c r="B6" s="2597"/>
      <c r="C6" s="2168" t="s">
        <v>222</v>
      </c>
      <c r="D6" s="1479" t="s">
        <v>222</v>
      </c>
      <c r="E6" s="1479" t="s">
        <v>222</v>
      </c>
      <c r="F6" s="1479">
        <v>1737</v>
      </c>
      <c r="G6" s="1479">
        <v>1720</v>
      </c>
      <c r="H6" s="1479">
        <v>1753</v>
      </c>
      <c r="I6" s="1479">
        <v>1761</v>
      </c>
      <c r="J6" s="1479">
        <v>1813</v>
      </c>
      <c r="K6" s="1479">
        <v>1896</v>
      </c>
      <c r="L6" s="2194"/>
      <c r="M6" s="1494"/>
      <c r="N6" s="1478"/>
      <c r="O6" s="2177">
        <v>1737</v>
      </c>
      <c r="P6" s="778">
        <v>1813</v>
      </c>
      <c r="Q6" s="778">
        <v>1762</v>
      </c>
      <c r="R6" s="1064"/>
    </row>
    <row r="7" spans="1:19" ht="11.25" customHeight="1">
      <c r="A7" s="2418" t="s">
        <v>758</v>
      </c>
      <c r="B7" s="2418"/>
      <c r="C7" s="1992" t="s">
        <v>222</v>
      </c>
      <c r="D7" s="1396" t="s">
        <v>222</v>
      </c>
      <c r="E7" s="1396" t="s">
        <v>222</v>
      </c>
      <c r="F7" s="1396">
        <v>63</v>
      </c>
      <c r="G7" s="1396" t="s">
        <v>222</v>
      </c>
      <c r="H7" s="1396" t="s">
        <v>222</v>
      </c>
      <c r="I7" s="1396" t="s">
        <v>222</v>
      </c>
      <c r="J7" s="1396" t="s">
        <v>222</v>
      </c>
      <c r="K7" s="1396" t="s">
        <v>222</v>
      </c>
      <c r="L7" s="1497"/>
      <c r="M7" s="1494"/>
      <c r="N7" s="1498"/>
      <c r="O7" s="1993">
        <v>63</v>
      </c>
      <c r="P7" s="166" t="s">
        <v>222</v>
      </c>
      <c r="Q7" s="166" t="s">
        <v>222</v>
      </c>
      <c r="R7" s="977"/>
    </row>
    <row r="8" spans="1:19" ht="11.25" customHeight="1">
      <c r="A8" s="2424" t="s">
        <v>199</v>
      </c>
      <c r="B8" s="2424"/>
      <c r="C8" s="1983">
        <f>D14</f>
        <v>1744</v>
      </c>
      <c r="D8" s="1394">
        <v>1728</v>
      </c>
      <c r="E8" s="1394">
        <v>1727</v>
      </c>
      <c r="F8" s="1394">
        <v>1800</v>
      </c>
      <c r="G8" s="1394" t="s">
        <v>222</v>
      </c>
      <c r="H8" s="1394" t="s">
        <v>222</v>
      </c>
      <c r="I8" s="1394" t="s">
        <v>222</v>
      </c>
      <c r="J8" s="1394" t="s">
        <v>222</v>
      </c>
      <c r="K8" s="1394" t="s">
        <v>222</v>
      </c>
      <c r="L8" s="1493"/>
      <c r="M8" s="1494"/>
      <c r="N8" s="1495"/>
      <c r="O8" s="1984">
        <v>1800</v>
      </c>
      <c r="P8" s="158" t="s">
        <v>222</v>
      </c>
      <c r="Q8" s="158" t="s">
        <v>222</v>
      </c>
      <c r="R8" s="978"/>
    </row>
    <row r="9" spans="1:19" ht="11.25" customHeight="1">
      <c r="A9" s="358"/>
      <c r="B9" s="601" t="s">
        <v>384</v>
      </c>
      <c r="C9" s="1985">
        <v>-267</v>
      </c>
      <c r="D9" s="1395">
        <v>-271</v>
      </c>
      <c r="E9" s="1395">
        <v>-277</v>
      </c>
      <c r="F9" s="1395">
        <v>-235</v>
      </c>
      <c r="G9" s="1395">
        <v>-268</v>
      </c>
      <c r="H9" s="1395">
        <v>-251</v>
      </c>
      <c r="I9" s="1395">
        <v>-258</v>
      </c>
      <c r="J9" s="1395">
        <v>-280</v>
      </c>
      <c r="K9" s="1395">
        <v>-357</v>
      </c>
      <c r="L9" s="1493"/>
      <c r="M9" s="1494"/>
      <c r="N9" s="1626"/>
      <c r="O9" s="2051">
        <f>SUM(C9:F9)</f>
        <v>-1050</v>
      </c>
      <c r="P9" s="161">
        <v>-1057</v>
      </c>
      <c r="Q9" s="161">
        <v>-1153</v>
      </c>
      <c r="R9" s="943"/>
    </row>
    <row r="10" spans="1:19" ht="11.25" customHeight="1">
      <c r="A10" s="1624"/>
      <c r="B10" s="1625" t="s">
        <v>385</v>
      </c>
      <c r="C10" s="1985">
        <v>48</v>
      </c>
      <c r="D10" s="1395">
        <v>47</v>
      </c>
      <c r="E10" s="1395">
        <v>47</v>
      </c>
      <c r="F10" s="1395">
        <v>48</v>
      </c>
      <c r="G10" s="1395">
        <v>48</v>
      </c>
      <c r="H10" s="1395">
        <v>48</v>
      </c>
      <c r="I10" s="1395">
        <v>50</v>
      </c>
      <c r="J10" s="1395">
        <v>47</v>
      </c>
      <c r="K10" s="1395">
        <v>44</v>
      </c>
      <c r="L10" s="1493"/>
      <c r="M10" s="1494"/>
      <c r="N10" s="1626"/>
      <c r="O10" s="2051">
        <f>SUM(C10:F10)</f>
        <v>190</v>
      </c>
      <c r="P10" s="1395">
        <v>193</v>
      </c>
      <c r="Q10" s="1395">
        <v>183</v>
      </c>
      <c r="R10" s="1507"/>
      <c r="S10" s="1627"/>
    </row>
    <row r="11" spans="1:19" ht="11.25" customHeight="1">
      <c r="A11" s="1624"/>
      <c r="B11" s="1625" t="s">
        <v>463</v>
      </c>
      <c r="C11" s="1985">
        <v>264</v>
      </c>
      <c r="D11" s="1395">
        <v>241</v>
      </c>
      <c r="E11" s="1395">
        <v>212</v>
      </c>
      <c r="F11" s="1395">
        <v>153</v>
      </c>
      <c r="G11" s="1395">
        <v>229</v>
      </c>
      <c r="H11" s="1395">
        <v>209</v>
      </c>
      <c r="I11" s="1395">
        <v>179</v>
      </c>
      <c r="J11" s="1395">
        <v>212</v>
      </c>
      <c r="K11" s="1395">
        <v>222</v>
      </c>
      <c r="L11" s="1493"/>
      <c r="M11" s="1494"/>
      <c r="N11" s="1626"/>
      <c r="O11" s="2051">
        <f>SUM(C11:F11)</f>
        <v>870</v>
      </c>
      <c r="P11" s="1395">
        <v>829</v>
      </c>
      <c r="Q11" s="1395">
        <v>1051</v>
      </c>
      <c r="R11" s="1507"/>
      <c r="S11" s="1627"/>
    </row>
    <row r="12" spans="1:19" ht="11.25" customHeight="1">
      <c r="A12" s="1624"/>
      <c r="B12" s="1625" t="s">
        <v>386</v>
      </c>
      <c r="C12" s="1985">
        <v>-5</v>
      </c>
      <c r="D12" s="1395">
        <v>-7</v>
      </c>
      <c r="E12" s="1395">
        <v>-6</v>
      </c>
      <c r="F12" s="1395">
        <v>-5</v>
      </c>
      <c r="G12" s="1395">
        <v>-5</v>
      </c>
      <c r="H12" s="1395">
        <v>-7</v>
      </c>
      <c r="I12" s="1395">
        <v>-6</v>
      </c>
      <c r="J12" s="1395">
        <v>-8</v>
      </c>
      <c r="K12" s="1395">
        <v>-9</v>
      </c>
      <c r="L12" s="1493"/>
      <c r="M12" s="1494"/>
      <c r="N12" s="1626"/>
      <c r="O12" s="2051">
        <f>SUM(C12:F12)</f>
        <v>-23</v>
      </c>
      <c r="P12" s="1395">
        <v>-26</v>
      </c>
      <c r="Q12" s="1395">
        <v>-29</v>
      </c>
      <c r="R12" s="1507"/>
      <c r="S12" s="1627"/>
    </row>
    <row r="13" spans="1:19" ht="11.25" customHeight="1">
      <c r="A13" s="1624"/>
      <c r="B13" s="1625" t="s">
        <v>889</v>
      </c>
      <c r="C13" s="1988">
        <v>-43</v>
      </c>
      <c r="D13" s="1570">
        <v>6</v>
      </c>
      <c r="E13" s="1570">
        <v>25</v>
      </c>
      <c r="F13" s="1570">
        <v>-34</v>
      </c>
      <c r="G13" s="1570">
        <v>13</v>
      </c>
      <c r="H13" s="1570">
        <v>-32</v>
      </c>
      <c r="I13" s="1570">
        <v>27</v>
      </c>
      <c r="J13" s="1570">
        <v>-23</v>
      </c>
      <c r="K13" s="1570">
        <v>17</v>
      </c>
      <c r="L13" s="1628"/>
      <c r="M13" s="1629"/>
      <c r="N13" s="1630"/>
      <c r="O13" s="2195">
        <f>SUM(C13:F13)</f>
        <v>-46</v>
      </c>
      <c r="P13" s="1553">
        <v>-15</v>
      </c>
      <c r="Q13" s="1553">
        <v>-1</v>
      </c>
      <c r="R13" s="1507"/>
      <c r="S13" s="1627"/>
    </row>
    <row r="14" spans="1:19" ht="11.25" customHeight="1">
      <c r="A14" s="2593" t="s">
        <v>890</v>
      </c>
      <c r="B14" s="2593"/>
      <c r="C14" s="2196">
        <f>SUM(C8:C13)</f>
        <v>1741</v>
      </c>
      <c r="D14" s="1631">
        <f>SUM(D8:D13)</f>
        <v>1744</v>
      </c>
      <c r="E14" s="1631">
        <f>SUM(E8:E13)</f>
        <v>1728</v>
      </c>
      <c r="F14" s="1631">
        <f t="shared" ref="F14" si="0">SUM(F8:F13)</f>
        <v>1727</v>
      </c>
      <c r="G14" s="1631">
        <f>SUM(G8:G13)+G6</f>
        <v>1737</v>
      </c>
      <c r="H14" s="1631">
        <f t="shared" ref="H14:K14" si="1">SUM(H8:H13)+H6</f>
        <v>1720</v>
      </c>
      <c r="I14" s="1631">
        <f t="shared" si="1"/>
        <v>1753</v>
      </c>
      <c r="J14" s="1631">
        <f t="shared" si="1"/>
        <v>1761</v>
      </c>
      <c r="K14" s="1631">
        <f t="shared" si="1"/>
        <v>1813</v>
      </c>
      <c r="L14" s="1632"/>
      <c r="M14" s="1629"/>
      <c r="N14" s="1633"/>
      <c r="O14" s="2197">
        <f>SUM(O8:O13)</f>
        <v>1741</v>
      </c>
      <c r="P14" s="1631">
        <f t="shared" ref="P14:Q14" si="2">SUM(P8:P13)+P6</f>
        <v>1737</v>
      </c>
      <c r="Q14" s="1631">
        <f t="shared" si="2"/>
        <v>1813</v>
      </c>
      <c r="R14" s="1506"/>
      <c r="S14" s="1627"/>
    </row>
    <row r="15" spans="1:19" ht="11.25" customHeight="1">
      <c r="A15" s="1624"/>
      <c r="B15" s="1625" t="s">
        <v>891</v>
      </c>
      <c r="C15" s="1985">
        <v>499</v>
      </c>
      <c r="D15" s="1395">
        <v>499</v>
      </c>
      <c r="E15" s="1395">
        <v>503</v>
      </c>
      <c r="F15" s="1395">
        <v>512</v>
      </c>
      <c r="G15" s="1394" t="s">
        <v>222</v>
      </c>
      <c r="H15" s="1394" t="s">
        <v>222</v>
      </c>
      <c r="I15" s="1394" t="s">
        <v>222</v>
      </c>
      <c r="J15" s="1394" t="s">
        <v>222</v>
      </c>
      <c r="K15" s="1394" t="s">
        <v>222</v>
      </c>
      <c r="L15" s="1493"/>
      <c r="M15" s="1494"/>
      <c r="N15" s="1495"/>
      <c r="O15" s="1984">
        <f>C15</f>
        <v>499</v>
      </c>
      <c r="P15" s="1394" t="s">
        <v>222</v>
      </c>
      <c r="Q15" s="1394" t="s">
        <v>222</v>
      </c>
      <c r="R15" s="1496"/>
      <c r="S15" s="1627"/>
    </row>
    <row r="16" spans="1:19" ht="11.25" customHeight="1">
      <c r="A16" s="1624"/>
      <c r="B16" s="1625" t="s">
        <v>892</v>
      </c>
      <c r="C16" s="1985">
        <v>760</v>
      </c>
      <c r="D16" s="1395">
        <v>751</v>
      </c>
      <c r="E16" s="1395">
        <v>776</v>
      </c>
      <c r="F16" s="1395">
        <v>758</v>
      </c>
      <c r="G16" s="1394" t="s">
        <v>222</v>
      </c>
      <c r="H16" s="1394" t="s">
        <v>222</v>
      </c>
      <c r="I16" s="1394" t="s">
        <v>222</v>
      </c>
      <c r="J16" s="1394" t="s">
        <v>222</v>
      </c>
      <c r="K16" s="1394" t="s">
        <v>222</v>
      </c>
      <c r="L16" s="1493"/>
      <c r="M16" s="1494"/>
      <c r="N16" s="1495"/>
      <c r="O16" s="1984">
        <f>C16</f>
        <v>760</v>
      </c>
      <c r="P16" s="1394" t="s">
        <v>222</v>
      </c>
      <c r="Q16" s="1394" t="s">
        <v>222</v>
      </c>
      <c r="R16" s="1496"/>
      <c r="S16" s="1627"/>
    </row>
    <row r="17" spans="1:19" ht="11.25" customHeight="1">
      <c r="A17" s="1624"/>
      <c r="B17" s="1625" t="s">
        <v>387</v>
      </c>
      <c r="C17" s="1985">
        <v>482</v>
      </c>
      <c r="D17" s="1395">
        <v>494</v>
      </c>
      <c r="E17" s="1395">
        <v>449</v>
      </c>
      <c r="F17" s="1395">
        <v>457</v>
      </c>
      <c r="G17" s="1394" t="s">
        <v>222</v>
      </c>
      <c r="H17" s="1394" t="s">
        <v>222</v>
      </c>
      <c r="I17" s="1394" t="s">
        <v>222</v>
      </c>
      <c r="J17" s="1394" t="s">
        <v>222</v>
      </c>
      <c r="K17" s="1394" t="s">
        <v>222</v>
      </c>
      <c r="L17" s="1493"/>
      <c r="M17" s="1494"/>
      <c r="N17" s="1495"/>
      <c r="O17" s="1984">
        <f>C17</f>
        <v>482</v>
      </c>
      <c r="P17" s="1394" t="s">
        <v>222</v>
      </c>
      <c r="Q17" s="1394" t="s">
        <v>222</v>
      </c>
      <c r="R17" s="1496"/>
      <c r="S17" s="1627"/>
    </row>
    <row r="18" spans="1:19" ht="11.25" customHeight="1">
      <c r="A18" s="1624"/>
      <c r="B18" s="1625" t="s">
        <v>388</v>
      </c>
      <c r="C18" s="1983" t="s">
        <v>222</v>
      </c>
      <c r="D18" s="1394" t="s">
        <v>222</v>
      </c>
      <c r="E18" s="1394" t="s">
        <v>222</v>
      </c>
      <c r="F18" s="1394" t="s">
        <v>222</v>
      </c>
      <c r="G18" s="1394">
        <v>192</v>
      </c>
      <c r="H18" s="1394">
        <v>188</v>
      </c>
      <c r="I18" s="1394">
        <v>200</v>
      </c>
      <c r="J18" s="1394">
        <v>212</v>
      </c>
      <c r="K18" s="1394">
        <v>258</v>
      </c>
      <c r="L18" s="1493"/>
      <c r="M18" s="1494"/>
      <c r="N18" s="1495"/>
      <c r="O18" s="1984" t="s">
        <v>718</v>
      </c>
      <c r="P18" s="1394">
        <v>192</v>
      </c>
      <c r="Q18" s="1394">
        <v>258</v>
      </c>
      <c r="R18" s="1496"/>
      <c r="S18" s="1627"/>
    </row>
    <row r="19" spans="1:19" ht="11.25" customHeight="1">
      <c r="A19" s="1624"/>
      <c r="B19" s="1625" t="s">
        <v>813</v>
      </c>
      <c r="C19" s="1986" t="s">
        <v>222</v>
      </c>
      <c r="D19" s="1393" t="s">
        <v>222</v>
      </c>
      <c r="E19" s="1393" t="s">
        <v>222</v>
      </c>
      <c r="F19" s="1393" t="s">
        <v>222</v>
      </c>
      <c r="G19" s="1393">
        <v>1545</v>
      </c>
      <c r="H19" s="1393">
        <v>1532</v>
      </c>
      <c r="I19" s="1393">
        <v>1553</v>
      </c>
      <c r="J19" s="1393">
        <v>1549</v>
      </c>
      <c r="K19" s="1393">
        <v>1555</v>
      </c>
      <c r="L19" s="1493"/>
      <c r="M19" s="1494"/>
      <c r="N19" s="1486"/>
      <c r="O19" s="1989" t="s">
        <v>718</v>
      </c>
      <c r="P19" s="1393">
        <v>1545</v>
      </c>
      <c r="Q19" s="1393">
        <v>1555</v>
      </c>
      <c r="R19" s="1507"/>
      <c r="S19" s="1627"/>
    </row>
    <row r="20" spans="1:19" ht="11.25" customHeight="1">
      <c r="A20" s="2487" t="s">
        <v>389</v>
      </c>
      <c r="B20" s="2487"/>
      <c r="C20" s="2196">
        <f>SUM(C15:C19)</f>
        <v>1741</v>
      </c>
      <c r="D20" s="1631">
        <f>SUM(D15:D19)</f>
        <v>1744</v>
      </c>
      <c r="E20" s="1631">
        <f>SUM(E15:E19)</f>
        <v>1728</v>
      </c>
      <c r="F20" s="1631">
        <f t="shared" ref="F20:K20" si="3">SUM(F15:F19)</f>
        <v>1727</v>
      </c>
      <c r="G20" s="1631">
        <f t="shared" si="3"/>
        <v>1737</v>
      </c>
      <c r="H20" s="1631">
        <f t="shared" si="3"/>
        <v>1720</v>
      </c>
      <c r="I20" s="1631">
        <f t="shared" si="3"/>
        <v>1753</v>
      </c>
      <c r="J20" s="1631">
        <f t="shared" si="3"/>
        <v>1761</v>
      </c>
      <c r="K20" s="1631">
        <f t="shared" si="3"/>
        <v>1813</v>
      </c>
      <c r="L20" s="1632"/>
      <c r="M20" s="1629"/>
      <c r="N20" s="1633"/>
      <c r="O20" s="2197">
        <f>SUM(O15:O19)</f>
        <v>1741</v>
      </c>
      <c r="P20" s="1631">
        <f t="shared" ref="P20:Q20" si="4">SUM(P15:P19)</f>
        <v>1737</v>
      </c>
      <c r="Q20" s="1631">
        <f t="shared" si="4"/>
        <v>1813</v>
      </c>
      <c r="R20" s="1634"/>
      <c r="S20" s="1627"/>
    </row>
    <row r="21" spans="1:19" s="976" customFormat="1" ht="4.5" customHeight="1">
      <c r="A21" s="2598"/>
      <c r="B21" s="2598"/>
      <c r="C21" s="2598"/>
      <c r="D21" s="2598"/>
      <c r="E21" s="2598"/>
      <c r="F21" s="2598"/>
      <c r="G21" s="2598"/>
      <c r="H21" s="2598"/>
      <c r="I21" s="2598"/>
      <c r="J21" s="2598"/>
      <c r="K21" s="2598"/>
      <c r="L21" s="2598"/>
      <c r="M21" s="2598"/>
      <c r="N21" s="2598"/>
      <c r="O21" s="2598"/>
      <c r="P21" s="2598"/>
      <c r="Q21" s="2598"/>
      <c r="R21" s="2598"/>
      <c r="S21" s="1635"/>
    </row>
    <row r="22" spans="1:19" ht="9.6" customHeight="1">
      <c r="A22" s="1510" t="s">
        <v>153</v>
      </c>
      <c r="B22" s="2596" t="s">
        <v>945</v>
      </c>
      <c r="C22" s="2596"/>
      <c r="D22" s="2596"/>
      <c r="E22" s="2596"/>
      <c r="F22" s="2596"/>
      <c r="G22" s="2596"/>
      <c r="H22" s="2596"/>
      <c r="I22" s="2596"/>
      <c r="J22" s="2596"/>
      <c r="K22" s="2596"/>
      <c r="L22" s="2596"/>
      <c r="M22" s="2596"/>
      <c r="N22" s="2596"/>
      <c r="O22" s="2596"/>
      <c r="P22" s="2596"/>
      <c r="Q22" s="2596"/>
      <c r="R22" s="2596"/>
      <c r="S22" s="1627"/>
    </row>
    <row r="23" spans="1:19" ht="9.6" customHeight="1">
      <c r="A23" s="1510" t="s">
        <v>364</v>
      </c>
      <c r="B23" s="2596" t="s">
        <v>906</v>
      </c>
      <c r="C23" s="2596"/>
      <c r="D23" s="2596"/>
      <c r="E23" s="2596"/>
      <c r="F23" s="2596"/>
      <c r="G23" s="2596"/>
      <c r="H23" s="2596"/>
      <c r="I23" s="2596"/>
      <c r="J23" s="2596"/>
      <c r="K23" s="2596"/>
      <c r="L23" s="2596"/>
      <c r="M23" s="2596"/>
      <c r="N23" s="2596"/>
      <c r="O23" s="2596"/>
      <c r="P23" s="2596"/>
      <c r="Q23" s="2596"/>
      <c r="R23" s="2596"/>
      <c r="S23" s="1627"/>
    </row>
    <row r="24" spans="1:19" ht="8.25" customHeight="1">
      <c r="A24" s="1636" t="s">
        <v>222</v>
      </c>
      <c r="B24" s="2595" t="s">
        <v>522</v>
      </c>
      <c r="C24" s="2595"/>
      <c r="D24" s="2595"/>
      <c r="E24" s="2595"/>
      <c r="F24" s="2595"/>
      <c r="G24" s="2595"/>
      <c r="H24" s="2595"/>
      <c r="I24" s="2595"/>
      <c r="J24" s="2595"/>
      <c r="K24" s="2595"/>
      <c r="L24" s="2595"/>
      <c r="M24" s="2595"/>
      <c r="N24" s="2595"/>
      <c r="O24" s="2595"/>
      <c r="P24" s="2595"/>
      <c r="Q24" s="2595"/>
      <c r="R24" s="2595"/>
      <c r="S24" s="1627"/>
    </row>
    <row r="25" spans="1:19">
      <c r="A25" s="1627"/>
      <c r="B25" s="1627"/>
      <c r="C25" s="1637"/>
      <c r="D25" s="1638"/>
      <c r="E25" s="1627"/>
      <c r="F25" s="1627"/>
      <c r="G25" s="1627"/>
      <c r="H25" s="1627"/>
      <c r="I25" s="1627"/>
      <c r="J25" s="1627"/>
      <c r="K25" s="1627"/>
      <c r="L25" s="1627"/>
      <c r="M25" s="1638"/>
      <c r="N25" s="1638"/>
      <c r="O25" s="1627"/>
      <c r="P25" s="1627"/>
      <c r="Q25" s="1627"/>
      <c r="R25" s="1627"/>
      <c r="S25" s="1627"/>
    </row>
    <row r="26" spans="1:19">
      <c r="A26" s="1627"/>
      <c r="B26" s="1627"/>
      <c r="C26" s="1637"/>
      <c r="D26" s="1638"/>
      <c r="E26" s="1627"/>
      <c r="F26" s="1627"/>
      <c r="G26" s="1627"/>
      <c r="H26" s="1627"/>
      <c r="I26" s="1627"/>
      <c r="J26" s="1627"/>
      <c r="K26" s="1627"/>
      <c r="L26" s="1627"/>
      <c r="M26" s="1638"/>
      <c r="N26" s="1638"/>
      <c r="O26" s="1627"/>
      <c r="P26" s="1627"/>
      <c r="Q26" s="1627"/>
      <c r="R26" s="1627"/>
      <c r="S26" s="1627"/>
    </row>
  </sheetData>
  <mergeCells count="13">
    <mergeCell ref="B24:R24"/>
    <mergeCell ref="A1:R1"/>
    <mergeCell ref="B23:R23"/>
    <mergeCell ref="A6:B6"/>
    <mergeCell ref="A14:B14"/>
    <mergeCell ref="A21:R21"/>
    <mergeCell ref="A2:R2"/>
    <mergeCell ref="A7:B7"/>
    <mergeCell ref="A20:B20"/>
    <mergeCell ref="A3:B3"/>
    <mergeCell ref="A8:B8"/>
    <mergeCell ref="D3:K3"/>
    <mergeCell ref="B22:R22"/>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2" max="4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zoomScaleNormal="100" workbookViewId="0">
      <selection activeCell="A9" sqref="A9:H9"/>
    </sheetView>
  </sheetViews>
  <sheetFormatPr defaultColWidth="9.140625" defaultRowHeight="12.75"/>
  <cols>
    <col min="1" max="1" width="2.85546875" style="951" customWidth="1"/>
    <col min="2" max="2" width="2.140625" style="951" customWidth="1"/>
    <col min="3" max="3" width="72.85546875" style="951" customWidth="1"/>
    <col min="4" max="4" width="5.42578125" style="951" customWidth="1"/>
    <col min="5" max="5" width="5" style="1006" customWidth="1"/>
    <col min="6" max="12" width="5" style="950" customWidth="1"/>
    <col min="13" max="14" width="1.28515625" style="950" customWidth="1"/>
    <col min="15" max="15" width="5.42578125" style="950" customWidth="1"/>
    <col min="16" max="17" width="5" style="950" customWidth="1"/>
    <col min="18" max="18" width="1.28515625" style="950" customWidth="1"/>
    <col min="19" max="19" width="9.140625" style="950" customWidth="1"/>
    <col min="20" max="20" width="9.140625" style="954" customWidth="1"/>
    <col min="21" max="21" width="9.140625" style="1007" customWidth="1"/>
    <col min="22" max="22" width="9.140625" style="950" customWidth="1"/>
    <col min="23" max="16384" width="9.140625" style="950"/>
  </cols>
  <sheetData>
    <row r="1" spans="1:18" ht="15.75" customHeight="1">
      <c r="A1" s="2372" t="s">
        <v>832</v>
      </c>
      <c r="B1" s="2372"/>
      <c r="C1" s="2372"/>
      <c r="D1" s="2372"/>
      <c r="E1" s="2372"/>
      <c r="F1" s="2372"/>
      <c r="G1" s="2372"/>
      <c r="H1" s="2372"/>
      <c r="I1" s="2372"/>
      <c r="J1" s="2372"/>
      <c r="K1" s="2372"/>
      <c r="L1" s="2372"/>
      <c r="M1" s="2372"/>
      <c r="N1" s="2372"/>
      <c r="O1" s="2372"/>
      <c r="P1" s="2372"/>
      <c r="Q1" s="2372"/>
      <c r="R1" s="2372"/>
    </row>
    <row r="2" spans="1:18" ht="4.5" customHeight="1">
      <c r="A2" s="2419"/>
      <c r="B2" s="2419"/>
      <c r="C2" s="2419"/>
      <c r="D2" s="2419"/>
      <c r="E2" s="2419"/>
      <c r="F2" s="2419"/>
      <c r="G2" s="2419"/>
      <c r="H2" s="2419"/>
      <c r="I2" s="2419"/>
      <c r="J2" s="2419"/>
      <c r="K2" s="2419"/>
      <c r="L2" s="2419"/>
      <c r="M2" s="2419"/>
      <c r="N2" s="2419"/>
      <c r="O2" s="2419"/>
      <c r="P2" s="2419"/>
      <c r="Q2" s="2419"/>
      <c r="R2" s="2419"/>
    </row>
    <row r="3" spans="1:18" ht="9.75" customHeight="1">
      <c r="A3" s="2419"/>
      <c r="B3" s="2419"/>
      <c r="C3" s="2419"/>
      <c r="D3" s="932"/>
      <c r="E3" s="933"/>
      <c r="F3" s="933"/>
      <c r="G3" s="933"/>
      <c r="H3" s="933"/>
      <c r="I3" s="933"/>
      <c r="J3" s="933"/>
      <c r="K3" s="933"/>
      <c r="L3" s="933"/>
      <c r="M3" s="928"/>
      <c r="N3" s="987"/>
      <c r="O3" s="1353" t="s">
        <v>713</v>
      </c>
      <c r="P3" s="988" t="s">
        <v>22</v>
      </c>
      <c r="Q3" s="988" t="s">
        <v>23</v>
      </c>
      <c r="R3" s="928"/>
    </row>
    <row r="4" spans="1:18" ht="9.9499999999999993" customHeight="1">
      <c r="A4" s="2419" t="s">
        <v>505</v>
      </c>
      <c r="B4" s="2419"/>
      <c r="C4" s="2419"/>
      <c r="D4" s="142" t="s">
        <v>835</v>
      </c>
      <c r="E4" s="143" t="s">
        <v>799</v>
      </c>
      <c r="F4" s="143" t="s">
        <v>706</v>
      </c>
      <c r="G4" s="143" t="s">
        <v>236</v>
      </c>
      <c r="H4" s="143" t="s">
        <v>506</v>
      </c>
      <c r="I4" s="143" t="s">
        <v>507</v>
      </c>
      <c r="J4" s="143" t="s">
        <v>508</v>
      </c>
      <c r="K4" s="143" t="s">
        <v>509</v>
      </c>
      <c r="L4" s="143" t="s">
        <v>510</v>
      </c>
      <c r="M4" s="989"/>
      <c r="N4" s="990"/>
      <c r="O4" s="1325" t="s">
        <v>24</v>
      </c>
      <c r="P4" s="143" t="s">
        <v>24</v>
      </c>
      <c r="Q4" s="143" t="s">
        <v>24</v>
      </c>
      <c r="R4" s="991"/>
    </row>
    <row r="5" spans="1:18" ht="9.9499999999999993" customHeight="1">
      <c r="A5" s="2461"/>
      <c r="B5" s="2461"/>
      <c r="C5" s="2461"/>
      <c r="D5" s="992"/>
      <c r="E5" s="993"/>
      <c r="F5" s="993"/>
      <c r="G5" s="993"/>
      <c r="H5" s="993"/>
      <c r="I5" s="993"/>
      <c r="J5" s="993"/>
      <c r="K5" s="993"/>
      <c r="L5" s="993"/>
      <c r="M5" s="994"/>
      <c r="N5" s="993"/>
      <c r="O5" s="1354"/>
      <c r="P5" s="993"/>
      <c r="Q5" s="993"/>
      <c r="R5" s="927"/>
    </row>
    <row r="6" spans="1:18" ht="9.9499999999999993" customHeight="1">
      <c r="A6" s="2461" t="s">
        <v>367</v>
      </c>
      <c r="B6" s="2461"/>
      <c r="C6" s="2461"/>
      <c r="D6" s="995"/>
      <c r="E6" s="517"/>
      <c r="F6" s="517"/>
      <c r="G6" s="517"/>
      <c r="H6" s="517"/>
      <c r="I6" s="517"/>
      <c r="J6" s="517"/>
      <c r="K6" s="517"/>
      <c r="L6" s="517"/>
      <c r="M6" s="796"/>
      <c r="N6" s="996"/>
      <c r="O6" s="1355"/>
      <c r="P6" s="517"/>
      <c r="Q6" s="517"/>
      <c r="R6" s="928"/>
    </row>
    <row r="7" spans="1:18" ht="9.9499999999999993" customHeight="1">
      <c r="A7" s="516"/>
      <c r="B7" s="2461" t="s">
        <v>335</v>
      </c>
      <c r="C7" s="2461"/>
      <c r="D7" s="394"/>
      <c r="E7" s="184"/>
      <c r="F7" s="184"/>
      <c r="G7" s="184"/>
      <c r="H7" s="184"/>
      <c r="I7" s="184"/>
      <c r="J7" s="184"/>
      <c r="K7" s="184"/>
      <c r="L7" s="184"/>
      <c r="M7" s="378"/>
      <c r="N7" s="996"/>
      <c r="O7" s="162"/>
      <c r="P7" s="184"/>
      <c r="Q7" s="184"/>
      <c r="R7" s="185"/>
    </row>
    <row r="8" spans="1:18" ht="9.9499999999999993" customHeight="1">
      <c r="A8" s="512"/>
      <c r="B8" s="512"/>
      <c r="C8" s="512" t="s">
        <v>392</v>
      </c>
      <c r="D8" s="1983">
        <v>16</v>
      </c>
      <c r="E8" s="1394">
        <v>21</v>
      </c>
      <c r="F8" s="1394">
        <v>13</v>
      </c>
      <c r="G8" s="1394">
        <v>9</v>
      </c>
      <c r="H8" s="1394">
        <v>6</v>
      </c>
      <c r="I8" s="1394">
        <v>8</v>
      </c>
      <c r="J8" s="1394">
        <v>9</v>
      </c>
      <c r="K8" s="1394">
        <v>11</v>
      </c>
      <c r="L8" s="1394">
        <v>8</v>
      </c>
      <c r="M8" s="1560"/>
      <c r="N8" s="2198"/>
      <c r="O8" s="1984">
        <f>SUM(D8:G8)</f>
        <v>59</v>
      </c>
      <c r="P8" s="158">
        <v>34</v>
      </c>
      <c r="Q8" s="158">
        <v>29</v>
      </c>
      <c r="R8" s="185"/>
    </row>
    <row r="9" spans="1:18" ht="9.9499999999999993" customHeight="1">
      <c r="A9" s="131"/>
      <c r="B9" s="131"/>
      <c r="C9" s="514" t="s">
        <v>64</v>
      </c>
      <c r="D9" s="1983">
        <v>95</v>
      </c>
      <c r="E9" s="1394">
        <v>102</v>
      </c>
      <c r="F9" s="1394">
        <v>101</v>
      </c>
      <c r="G9" s="1394">
        <v>94</v>
      </c>
      <c r="H9" s="1394">
        <v>95</v>
      </c>
      <c r="I9" s="1394">
        <v>102</v>
      </c>
      <c r="J9" s="1394">
        <v>102</v>
      </c>
      <c r="K9" s="1394">
        <v>111</v>
      </c>
      <c r="L9" s="1394">
        <v>101</v>
      </c>
      <c r="M9" s="1560"/>
      <c r="N9" s="2198"/>
      <c r="O9" s="1984">
        <f>SUM(D9:G9)</f>
        <v>392</v>
      </c>
      <c r="P9" s="158">
        <v>410</v>
      </c>
      <c r="Q9" s="158">
        <v>404</v>
      </c>
      <c r="R9" s="185"/>
    </row>
    <row r="10" spans="1:18" ht="9.9499999999999993" customHeight="1">
      <c r="A10" s="181"/>
      <c r="B10" s="181"/>
      <c r="C10" s="181" t="s">
        <v>164</v>
      </c>
      <c r="D10" s="1983">
        <v>78</v>
      </c>
      <c r="E10" s="1394">
        <v>84</v>
      </c>
      <c r="F10" s="1394">
        <v>78</v>
      </c>
      <c r="G10" s="1394">
        <v>73</v>
      </c>
      <c r="H10" s="1393">
        <v>75</v>
      </c>
      <c r="I10" s="1393">
        <v>76</v>
      </c>
      <c r="J10" s="1393">
        <v>80</v>
      </c>
      <c r="K10" s="1393">
        <v>76</v>
      </c>
      <c r="L10" s="1393">
        <v>75</v>
      </c>
      <c r="M10" s="1560"/>
      <c r="N10" s="2198"/>
      <c r="O10" s="1984">
        <f>SUM(D10:G10)</f>
        <v>313</v>
      </c>
      <c r="P10" s="158">
        <v>307</v>
      </c>
      <c r="Q10" s="158">
        <v>291</v>
      </c>
      <c r="R10" s="182"/>
    </row>
    <row r="11" spans="1:18" ht="10.5" customHeight="1">
      <c r="A11" s="601"/>
      <c r="B11" s="2430" t="s">
        <v>645</v>
      </c>
      <c r="C11" s="2430"/>
      <c r="D11" s="1990">
        <f>SUM(D8:D10)</f>
        <v>189</v>
      </c>
      <c r="E11" s="1392">
        <f>SUM(E8:E10)</f>
        <v>207</v>
      </c>
      <c r="F11" s="1392">
        <f>SUM(F8:F10)</f>
        <v>192</v>
      </c>
      <c r="G11" s="1392">
        <f t="shared" ref="G11:L11" si="0">SUM(G8:G10)</f>
        <v>176</v>
      </c>
      <c r="H11" s="1392">
        <f t="shared" si="0"/>
        <v>176</v>
      </c>
      <c r="I11" s="1392">
        <f t="shared" si="0"/>
        <v>186</v>
      </c>
      <c r="J11" s="1392">
        <f t="shared" si="0"/>
        <v>191</v>
      </c>
      <c r="K11" s="1392">
        <f t="shared" si="0"/>
        <v>198</v>
      </c>
      <c r="L11" s="1392">
        <f t="shared" si="0"/>
        <v>184</v>
      </c>
      <c r="M11" s="1563"/>
      <c r="N11" s="2198"/>
      <c r="O11" s="1991">
        <f>SUM(O8:O10)</f>
        <v>764</v>
      </c>
      <c r="P11" s="163">
        <f t="shared" ref="P11:Q11" si="1">SUM(P8:P10)</f>
        <v>751</v>
      </c>
      <c r="Q11" s="163">
        <f t="shared" si="1"/>
        <v>724</v>
      </c>
      <c r="R11" s="938"/>
    </row>
    <row r="12" spans="1:18" ht="9.9499999999999993" customHeight="1">
      <c r="A12" s="2420"/>
      <c r="B12" s="2420"/>
      <c r="C12" s="2420"/>
      <c r="D12" s="1986"/>
      <c r="E12" s="1393"/>
      <c r="F12" s="1393"/>
      <c r="G12" s="1393"/>
      <c r="H12" s="1393"/>
      <c r="I12" s="1393"/>
      <c r="J12" s="1393"/>
      <c r="K12" s="1393"/>
      <c r="L12" s="1393"/>
      <c r="M12" s="1560"/>
      <c r="N12" s="2198"/>
      <c r="O12" s="1989"/>
      <c r="P12" s="159"/>
      <c r="Q12" s="159"/>
      <c r="R12" s="185"/>
    </row>
    <row r="13" spans="1:18" ht="9.9499999999999993" customHeight="1">
      <c r="A13" s="516"/>
      <c r="B13" s="2461" t="s">
        <v>95</v>
      </c>
      <c r="C13" s="2461"/>
      <c r="D13" s="1986"/>
      <c r="E13" s="1393"/>
      <c r="F13" s="1393"/>
      <c r="G13" s="1393"/>
      <c r="H13" s="1393"/>
      <c r="I13" s="1393"/>
      <c r="J13" s="1393"/>
      <c r="K13" s="1393"/>
      <c r="L13" s="1393"/>
      <c r="M13" s="1560"/>
      <c r="N13" s="2198"/>
      <c r="O13" s="1989"/>
      <c r="P13" s="159"/>
      <c r="Q13" s="159"/>
      <c r="R13" s="185"/>
    </row>
    <row r="14" spans="1:18" ht="9.9499999999999993" customHeight="1">
      <c r="A14" s="131"/>
      <c r="B14" s="131"/>
      <c r="C14" s="512" t="s">
        <v>168</v>
      </c>
      <c r="D14" s="1983">
        <v>0</v>
      </c>
      <c r="E14" s="1394">
        <v>-1</v>
      </c>
      <c r="F14" s="1394">
        <v>0</v>
      </c>
      <c r="G14" s="1394">
        <v>0</v>
      </c>
      <c r="H14" s="1394">
        <v>0</v>
      </c>
      <c r="I14" s="1394">
        <v>0</v>
      </c>
      <c r="J14" s="1394">
        <v>0</v>
      </c>
      <c r="K14" s="1394">
        <v>1</v>
      </c>
      <c r="L14" s="1394">
        <v>-2</v>
      </c>
      <c r="M14" s="1560"/>
      <c r="N14" s="2198"/>
      <c r="O14" s="1984">
        <f t="shared" ref="O14:O27" si="2">SUM(D14:G14)</f>
        <v>-1</v>
      </c>
      <c r="P14" s="158">
        <v>1</v>
      </c>
      <c r="Q14" s="158">
        <v>1</v>
      </c>
      <c r="R14" s="185"/>
    </row>
    <row r="15" spans="1:18" ht="9.9499999999999993" customHeight="1">
      <c r="A15" s="937"/>
      <c r="B15" s="937"/>
      <c r="C15" s="514" t="s">
        <v>29</v>
      </c>
      <c r="D15" s="1983">
        <v>7</v>
      </c>
      <c r="E15" s="1394">
        <v>3</v>
      </c>
      <c r="F15" s="1394">
        <v>4</v>
      </c>
      <c r="G15" s="1394">
        <v>0</v>
      </c>
      <c r="H15" s="1394">
        <v>0</v>
      </c>
      <c r="I15" s="1394">
        <v>0</v>
      </c>
      <c r="J15" s="1394">
        <v>-1</v>
      </c>
      <c r="K15" s="1394">
        <v>0</v>
      </c>
      <c r="L15" s="1394">
        <v>1</v>
      </c>
      <c r="M15" s="1560"/>
      <c r="N15" s="2198"/>
      <c r="O15" s="1984">
        <f t="shared" si="2"/>
        <v>14</v>
      </c>
      <c r="P15" s="158">
        <v>-1</v>
      </c>
      <c r="Q15" s="158">
        <v>-1</v>
      </c>
      <c r="R15" s="185"/>
    </row>
    <row r="16" spans="1:18" ht="9.9499999999999993" customHeight="1">
      <c r="A16" s="514"/>
      <c r="B16" s="514"/>
      <c r="C16" s="514" t="s">
        <v>167</v>
      </c>
      <c r="D16" s="1983">
        <v>4</v>
      </c>
      <c r="E16" s="1394">
        <v>2</v>
      </c>
      <c r="F16" s="1394">
        <v>7</v>
      </c>
      <c r="G16" s="1394">
        <v>3</v>
      </c>
      <c r="H16" s="1395">
        <v>9</v>
      </c>
      <c r="I16" s="1395">
        <v>1</v>
      </c>
      <c r="J16" s="1395">
        <v>2</v>
      </c>
      <c r="K16" s="1395">
        <v>1</v>
      </c>
      <c r="L16" s="1395">
        <v>3</v>
      </c>
      <c r="M16" s="1560"/>
      <c r="N16" s="2198"/>
      <c r="O16" s="1984">
        <f t="shared" si="2"/>
        <v>16</v>
      </c>
      <c r="P16" s="158">
        <v>13</v>
      </c>
      <c r="Q16" s="158">
        <v>4</v>
      </c>
      <c r="R16" s="185"/>
    </row>
    <row r="17" spans="1:18" ht="9.9499999999999993" customHeight="1">
      <c r="A17" s="514"/>
      <c r="B17" s="514"/>
      <c r="C17" s="514" t="s">
        <v>342</v>
      </c>
      <c r="D17" s="1983">
        <v>18</v>
      </c>
      <c r="E17" s="1394">
        <v>4</v>
      </c>
      <c r="F17" s="1394">
        <v>-5</v>
      </c>
      <c r="G17" s="1394">
        <v>25</v>
      </c>
      <c r="H17" s="1395">
        <v>20</v>
      </c>
      <c r="I17" s="1395">
        <v>10</v>
      </c>
      <c r="J17" s="1395">
        <v>6</v>
      </c>
      <c r="K17" s="1395">
        <v>17</v>
      </c>
      <c r="L17" s="1395">
        <v>8</v>
      </c>
      <c r="M17" s="1560"/>
      <c r="N17" s="2198"/>
      <c r="O17" s="1984">
        <f t="shared" si="2"/>
        <v>42</v>
      </c>
      <c r="P17" s="158">
        <v>53</v>
      </c>
      <c r="Q17" s="158">
        <v>25</v>
      </c>
      <c r="R17" s="185"/>
    </row>
    <row r="18" spans="1:18" ht="9.9499999999999993" customHeight="1">
      <c r="A18" s="514"/>
      <c r="B18" s="514"/>
      <c r="C18" s="514" t="s">
        <v>155</v>
      </c>
      <c r="D18" s="1983">
        <v>1</v>
      </c>
      <c r="E18" s="1394">
        <v>0</v>
      </c>
      <c r="F18" s="1394">
        <v>1</v>
      </c>
      <c r="G18" s="1394">
        <v>0</v>
      </c>
      <c r="H18" s="1395">
        <v>-2</v>
      </c>
      <c r="I18" s="1395">
        <v>0</v>
      </c>
      <c r="J18" s="1395">
        <v>0</v>
      </c>
      <c r="K18" s="1395">
        <v>-2</v>
      </c>
      <c r="L18" s="1395">
        <v>16</v>
      </c>
      <c r="M18" s="1560"/>
      <c r="N18" s="2198"/>
      <c r="O18" s="1984">
        <f t="shared" si="2"/>
        <v>2</v>
      </c>
      <c r="P18" s="158">
        <v>-4</v>
      </c>
      <c r="Q18" s="158">
        <v>55</v>
      </c>
      <c r="R18" s="185"/>
    </row>
    <row r="19" spans="1:18" ht="9.9499999999999993" customHeight="1">
      <c r="A19" s="937"/>
      <c r="B19" s="937"/>
      <c r="C19" s="514" t="s">
        <v>200</v>
      </c>
      <c r="D19" s="1983">
        <v>0</v>
      </c>
      <c r="E19" s="1394">
        <v>3</v>
      </c>
      <c r="F19" s="1394">
        <v>1</v>
      </c>
      <c r="G19" s="1394">
        <v>-1</v>
      </c>
      <c r="H19" s="1394">
        <v>-1</v>
      </c>
      <c r="I19" s="1394">
        <v>1</v>
      </c>
      <c r="J19" s="1394">
        <v>0</v>
      </c>
      <c r="K19" s="1394">
        <v>0</v>
      </c>
      <c r="L19" s="1394">
        <v>0</v>
      </c>
      <c r="M19" s="1560"/>
      <c r="N19" s="2198"/>
      <c r="O19" s="1984">
        <f t="shared" si="2"/>
        <v>3</v>
      </c>
      <c r="P19" s="158">
        <v>0</v>
      </c>
      <c r="Q19" s="158">
        <v>5</v>
      </c>
      <c r="R19" s="185"/>
    </row>
    <row r="20" spans="1:18" ht="9.9499999999999993" customHeight="1">
      <c r="A20" s="514"/>
      <c r="B20" s="514"/>
      <c r="C20" s="514" t="s">
        <v>198</v>
      </c>
      <c r="D20" s="1983">
        <v>11</v>
      </c>
      <c r="E20" s="1394">
        <v>24</v>
      </c>
      <c r="F20" s="1394">
        <v>7</v>
      </c>
      <c r="G20" s="1394">
        <v>2</v>
      </c>
      <c r="H20" s="1395">
        <v>6</v>
      </c>
      <c r="I20" s="1395">
        <v>15</v>
      </c>
      <c r="J20" s="1395">
        <v>5</v>
      </c>
      <c r="K20" s="1395">
        <v>-5</v>
      </c>
      <c r="L20" s="1395">
        <v>6</v>
      </c>
      <c r="M20" s="1560"/>
      <c r="N20" s="2198"/>
      <c r="O20" s="1984">
        <f t="shared" si="2"/>
        <v>44</v>
      </c>
      <c r="P20" s="158">
        <v>21</v>
      </c>
      <c r="Q20" s="158">
        <v>12</v>
      </c>
      <c r="R20" s="185"/>
    </row>
    <row r="21" spans="1:18" ht="9.9499999999999993" customHeight="1">
      <c r="A21" s="514"/>
      <c r="B21" s="514"/>
      <c r="C21" s="514" t="s">
        <v>338</v>
      </c>
      <c r="D21" s="1983">
        <v>2</v>
      </c>
      <c r="E21" s="1394">
        <v>-1</v>
      </c>
      <c r="F21" s="1394">
        <v>1</v>
      </c>
      <c r="G21" s="1394">
        <v>0</v>
      </c>
      <c r="H21" s="1395">
        <v>1</v>
      </c>
      <c r="I21" s="1395">
        <v>0</v>
      </c>
      <c r="J21" s="1395">
        <v>0</v>
      </c>
      <c r="K21" s="1395">
        <v>0</v>
      </c>
      <c r="L21" s="1395">
        <v>2</v>
      </c>
      <c r="M21" s="1560"/>
      <c r="N21" s="2198"/>
      <c r="O21" s="1984">
        <f t="shared" si="2"/>
        <v>2</v>
      </c>
      <c r="P21" s="158">
        <v>1</v>
      </c>
      <c r="Q21" s="158">
        <v>2</v>
      </c>
      <c r="R21" s="185"/>
    </row>
    <row r="22" spans="1:18" ht="9.9499999999999993" customHeight="1">
      <c r="A22" s="514"/>
      <c r="B22" s="514"/>
      <c r="C22" s="514" t="s">
        <v>191</v>
      </c>
      <c r="D22" s="1983">
        <v>-1</v>
      </c>
      <c r="E22" s="1394">
        <v>2</v>
      </c>
      <c r="F22" s="1394">
        <v>-1</v>
      </c>
      <c r="G22" s="1394">
        <v>-1</v>
      </c>
      <c r="H22" s="1394">
        <v>4</v>
      </c>
      <c r="I22" s="1394">
        <v>-4</v>
      </c>
      <c r="J22" s="1394">
        <v>-6</v>
      </c>
      <c r="K22" s="1394">
        <v>1</v>
      </c>
      <c r="L22" s="1394">
        <v>-5</v>
      </c>
      <c r="M22" s="1560"/>
      <c r="N22" s="2198"/>
      <c r="O22" s="1984">
        <f t="shared" si="2"/>
        <v>-1</v>
      </c>
      <c r="P22" s="158">
        <v>-5</v>
      </c>
      <c r="Q22" s="158">
        <v>102</v>
      </c>
      <c r="R22" s="185"/>
    </row>
    <row r="23" spans="1:18" ht="9.9499999999999993" customHeight="1">
      <c r="A23" s="514"/>
      <c r="B23" s="514"/>
      <c r="C23" s="514" t="s">
        <v>196</v>
      </c>
      <c r="D23" s="1983">
        <v>-1</v>
      </c>
      <c r="E23" s="1394">
        <v>-2</v>
      </c>
      <c r="F23" s="1394">
        <v>2</v>
      </c>
      <c r="G23" s="1394">
        <v>0</v>
      </c>
      <c r="H23" s="1394">
        <v>0</v>
      </c>
      <c r="I23" s="1394">
        <v>0</v>
      </c>
      <c r="J23" s="1394">
        <v>0</v>
      </c>
      <c r="K23" s="1394">
        <v>0</v>
      </c>
      <c r="L23" s="1394">
        <v>0</v>
      </c>
      <c r="M23" s="1560"/>
      <c r="N23" s="2198"/>
      <c r="O23" s="1984">
        <f t="shared" si="2"/>
        <v>-1</v>
      </c>
      <c r="P23" s="158">
        <v>0</v>
      </c>
      <c r="Q23" s="158">
        <v>2</v>
      </c>
      <c r="R23" s="185"/>
    </row>
    <row r="24" spans="1:18" ht="9.9499999999999993" customHeight="1">
      <c r="A24" s="514"/>
      <c r="B24" s="514"/>
      <c r="C24" s="514" t="s">
        <v>193</v>
      </c>
      <c r="D24" s="1983">
        <v>-1</v>
      </c>
      <c r="E24" s="1394">
        <v>1</v>
      </c>
      <c r="F24" s="1394">
        <v>2</v>
      </c>
      <c r="G24" s="1394">
        <v>-1</v>
      </c>
      <c r="H24" s="1395">
        <v>3</v>
      </c>
      <c r="I24" s="1395">
        <v>0</v>
      </c>
      <c r="J24" s="1395">
        <v>0</v>
      </c>
      <c r="K24" s="1395">
        <v>0</v>
      </c>
      <c r="L24" s="1395">
        <v>0</v>
      </c>
      <c r="M24" s="1560"/>
      <c r="N24" s="2198"/>
      <c r="O24" s="1984">
        <f t="shared" si="2"/>
        <v>1</v>
      </c>
      <c r="P24" s="158">
        <v>3</v>
      </c>
      <c r="Q24" s="158">
        <v>1</v>
      </c>
      <c r="R24" s="185"/>
    </row>
    <row r="25" spans="1:18" ht="9.9499999999999993" customHeight="1">
      <c r="A25" s="514"/>
      <c r="B25" s="1455"/>
      <c r="C25" s="1455" t="s">
        <v>192</v>
      </c>
      <c r="D25" s="1983">
        <v>0</v>
      </c>
      <c r="E25" s="1394">
        <v>0</v>
      </c>
      <c r="F25" s="1394">
        <v>1</v>
      </c>
      <c r="G25" s="1394">
        <v>-1</v>
      </c>
      <c r="H25" s="1395">
        <v>-5</v>
      </c>
      <c r="I25" s="1395">
        <v>0</v>
      </c>
      <c r="J25" s="1395">
        <v>0</v>
      </c>
      <c r="K25" s="1395">
        <v>0</v>
      </c>
      <c r="L25" s="1395">
        <v>0</v>
      </c>
      <c r="M25" s="1560"/>
      <c r="N25" s="2198"/>
      <c r="O25" s="1984">
        <f t="shared" si="2"/>
        <v>0</v>
      </c>
      <c r="P25" s="158">
        <v>-5</v>
      </c>
      <c r="Q25" s="158">
        <v>0</v>
      </c>
      <c r="R25" s="185"/>
    </row>
    <row r="26" spans="1:18" ht="9.9499999999999993" customHeight="1">
      <c r="A26" s="1423"/>
      <c r="B26" s="1455"/>
      <c r="C26" s="1455" t="s">
        <v>31</v>
      </c>
      <c r="D26" s="1983">
        <v>3</v>
      </c>
      <c r="E26" s="1394">
        <v>7</v>
      </c>
      <c r="F26" s="1394">
        <v>5</v>
      </c>
      <c r="G26" s="1394">
        <v>0</v>
      </c>
      <c r="H26" s="1395">
        <v>1</v>
      </c>
      <c r="I26" s="1395">
        <v>0</v>
      </c>
      <c r="J26" s="1395">
        <v>0</v>
      </c>
      <c r="K26" s="1395">
        <v>0</v>
      </c>
      <c r="L26" s="1395">
        <v>0</v>
      </c>
      <c r="M26" s="1560"/>
      <c r="N26" s="2198"/>
      <c r="O26" s="1984">
        <f t="shared" si="2"/>
        <v>15</v>
      </c>
      <c r="P26" s="158">
        <v>1</v>
      </c>
      <c r="Q26" s="158">
        <v>0</v>
      </c>
      <c r="R26" s="185"/>
    </row>
    <row r="27" spans="1:18" ht="9.9499999999999993" customHeight="1">
      <c r="A27" s="514"/>
      <c r="B27" s="1455"/>
      <c r="C27" s="1455" t="s">
        <v>341</v>
      </c>
      <c r="D27" s="1983">
        <v>27</v>
      </c>
      <c r="E27" s="1394">
        <v>25</v>
      </c>
      <c r="F27" s="1394">
        <v>0</v>
      </c>
      <c r="G27" s="1394">
        <v>0</v>
      </c>
      <c r="H27" s="1393">
        <v>0</v>
      </c>
      <c r="I27" s="1393">
        <v>0</v>
      </c>
      <c r="J27" s="1393">
        <v>0</v>
      </c>
      <c r="K27" s="1393">
        <v>0</v>
      </c>
      <c r="L27" s="1393">
        <v>0</v>
      </c>
      <c r="M27" s="1560"/>
      <c r="N27" s="2198"/>
      <c r="O27" s="1984">
        <f t="shared" si="2"/>
        <v>52</v>
      </c>
      <c r="P27" s="158">
        <v>0</v>
      </c>
      <c r="Q27" s="158">
        <v>0</v>
      </c>
      <c r="R27" s="185"/>
    </row>
    <row r="28" spans="1:18" ht="10.5" customHeight="1">
      <c r="A28" s="149"/>
      <c r="B28" s="2573" t="s">
        <v>644</v>
      </c>
      <c r="C28" s="2573"/>
      <c r="D28" s="1990">
        <f>SUM(D14:D27)</f>
        <v>70</v>
      </c>
      <c r="E28" s="1392">
        <f>SUM(E14:E27)</f>
        <v>67</v>
      </c>
      <c r="F28" s="1392">
        <f>SUM(F14:F27)</f>
        <v>25</v>
      </c>
      <c r="G28" s="1392">
        <f t="shared" ref="G28:L28" si="3">SUM(G14:G27)</f>
        <v>26</v>
      </c>
      <c r="H28" s="1392">
        <f t="shared" si="3"/>
        <v>36</v>
      </c>
      <c r="I28" s="1392">
        <f t="shared" si="3"/>
        <v>23</v>
      </c>
      <c r="J28" s="1392">
        <f t="shared" si="3"/>
        <v>6</v>
      </c>
      <c r="K28" s="1392">
        <f t="shared" si="3"/>
        <v>13</v>
      </c>
      <c r="L28" s="1392">
        <f t="shared" si="3"/>
        <v>29</v>
      </c>
      <c r="M28" s="1563"/>
      <c r="N28" s="2198"/>
      <c r="O28" s="1991">
        <f>SUM(O14:O27)</f>
        <v>188</v>
      </c>
      <c r="P28" s="163">
        <f t="shared" ref="P28:Q28" si="4">SUM(P14:P27)</f>
        <v>78</v>
      </c>
      <c r="Q28" s="163">
        <f t="shared" si="4"/>
        <v>208</v>
      </c>
      <c r="R28" s="938"/>
    </row>
    <row r="29" spans="1:18" ht="9.9499999999999993" customHeight="1">
      <c r="A29" s="2599" t="s">
        <v>368</v>
      </c>
      <c r="B29" s="2599"/>
      <c r="C29" s="2599"/>
      <c r="D29" s="1990">
        <f>D11+D28</f>
        <v>259</v>
      </c>
      <c r="E29" s="1392">
        <f>E11+E28</f>
        <v>274</v>
      </c>
      <c r="F29" s="1392">
        <f>F11+F28</f>
        <v>217</v>
      </c>
      <c r="G29" s="1392">
        <f t="shared" ref="G29:L29" si="5">G11+G28</f>
        <v>202</v>
      </c>
      <c r="H29" s="1392">
        <f t="shared" si="5"/>
        <v>212</v>
      </c>
      <c r="I29" s="1392">
        <f t="shared" si="5"/>
        <v>209</v>
      </c>
      <c r="J29" s="1392">
        <f t="shared" si="5"/>
        <v>197</v>
      </c>
      <c r="K29" s="1392">
        <f t="shared" si="5"/>
        <v>211</v>
      </c>
      <c r="L29" s="1392">
        <f t="shared" si="5"/>
        <v>213</v>
      </c>
      <c r="M29" s="1563"/>
      <c r="N29" s="2198"/>
      <c r="O29" s="1991">
        <f>O11+O28</f>
        <v>952</v>
      </c>
      <c r="P29" s="163">
        <f t="shared" ref="P29:Q29" si="6">P11+P28</f>
        <v>829</v>
      </c>
      <c r="Q29" s="163">
        <f t="shared" si="6"/>
        <v>932</v>
      </c>
      <c r="R29" s="979"/>
    </row>
    <row r="30" spans="1:18" ht="6.75" customHeight="1">
      <c r="A30" s="2603"/>
      <c r="B30" s="2603"/>
      <c r="C30" s="2603"/>
      <c r="D30" s="1989"/>
      <c r="E30" s="1393"/>
      <c r="F30" s="1393"/>
      <c r="G30" s="1393"/>
      <c r="H30" s="1393"/>
      <c r="I30" s="1393"/>
      <c r="J30" s="1393"/>
      <c r="K30" s="1393"/>
      <c r="L30" s="1393"/>
      <c r="M30" s="1393"/>
      <c r="N30" s="1393"/>
      <c r="O30" s="1989"/>
      <c r="P30" s="159"/>
      <c r="Q30" s="159"/>
      <c r="R30" s="997"/>
    </row>
    <row r="31" spans="1:18" ht="9.9499999999999993" customHeight="1">
      <c r="A31" s="2335" t="s">
        <v>369</v>
      </c>
      <c r="B31" s="2335"/>
      <c r="C31" s="2335"/>
      <c r="D31" s="1418"/>
      <c r="E31" s="1712"/>
      <c r="F31" s="1712"/>
      <c r="G31" s="1712"/>
      <c r="H31" s="1712"/>
      <c r="I31" s="1712"/>
      <c r="J31" s="1712"/>
      <c r="K31" s="1712"/>
      <c r="L31" s="1712"/>
      <c r="M31" s="1480"/>
      <c r="N31" s="2199"/>
      <c r="O31" s="2087"/>
      <c r="P31" s="389"/>
      <c r="Q31" s="389"/>
      <c r="R31" s="998"/>
    </row>
    <row r="32" spans="1:18" ht="9.9499999999999993" customHeight="1">
      <c r="A32" s="516"/>
      <c r="B32" s="2461" t="s">
        <v>335</v>
      </c>
      <c r="C32" s="2461"/>
      <c r="D32" s="1986"/>
      <c r="E32" s="1393"/>
      <c r="F32" s="1393"/>
      <c r="G32" s="1393"/>
      <c r="H32" s="1393"/>
      <c r="I32" s="1393"/>
      <c r="J32" s="1393"/>
      <c r="K32" s="1393"/>
      <c r="L32" s="1393"/>
      <c r="M32" s="1560"/>
      <c r="N32" s="2198"/>
      <c r="O32" s="1989"/>
      <c r="P32" s="184"/>
      <c r="Q32" s="184"/>
      <c r="R32" s="940"/>
    </row>
    <row r="33" spans="1:18" ht="9.9499999999999993" customHeight="1">
      <c r="A33" s="178"/>
      <c r="B33" s="178"/>
      <c r="C33" s="178" t="s">
        <v>5</v>
      </c>
      <c r="D33" s="1983">
        <v>177</v>
      </c>
      <c r="E33" s="1394">
        <v>195</v>
      </c>
      <c r="F33" s="1394">
        <v>192</v>
      </c>
      <c r="G33" s="1394">
        <v>172</v>
      </c>
      <c r="H33" s="1394">
        <v>176</v>
      </c>
      <c r="I33" s="1394">
        <v>183</v>
      </c>
      <c r="J33" s="1394">
        <v>190</v>
      </c>
      <c r="K33" s="1394">
        <v>190</v>
      </c>
      <c r="L33" s="1394">
        <v>179</v>
      </c>
      <c r="M33" s="1560"/>
      <c r="N33" s="2198"/>
      <c r="O33" s="1984">
        <f>SUM(D33:G33)</f>
        <v>736</v>
      </c>
      <c r="P33" s="158">
        <v>739</v>
      </c>
      <c r="Q33" s="158">
        <v>705</v>
      </c>
      <c r="R33" s="943"/>
    </row>
    <row r="34" spans="1:18" ht="9.9499999999999993" customHeight="1">
      <c r="A34" s="512"/>
      <c r="B34" s="512"/>
      <c r="C34" s="514" t="s">
        <v>114</v>
      </c>
      <c r="D34" s="1983">
        <v>0</v>
      </c>
      <c r="E34" s="1394">
        <v>-1</v>
      </c>
      <c r="F34" s="1394">
        <v>0</v>
      </c>
      <c r="G34" s="1394">
        <v>1</v>
      </c>
      <c r="H34" s="1394">
        <v>0</v>
      </c>
      <c r="I34" s="1394">
        <v>0</v>
      </c>
      <c r="J34" s="1394">
        <v>0</v>
      </c>
      <c r="K34" s="1394">
        <v>0</v>
      </c>
      <c r="L34" s="1394">
        <v>0</v>
      </c>
      <c r="M34" s="1560"/>
      <c r="N34" s="2198"/>
      <c r="O34" s="1984">
        <f>SUM(D34:G34)</f>
        <v>0</v>
      </c>
      <c r="P34" s="158">
        <v>0</v>
      </c>
      <c r="Q34" s="158">
        <v>0</v>
      </c>
      <c r="R34" s="940"/>
    </row>
    <row r="35" spans="1:18" ht="9.9499999999999993" customHeight="1">
      <c r="A35" s="514"/>
      <c r="B35" s="514"/>
      <c r="C35" s="514" t="s">
        <v>112</v>
      </c>
      <c r="D35" s="1983">
        <v>12</v>
      </c>
      <c r="E35" s="1394">
        <v>13</v>
      </c>
      <c r="F35" s="1394">
        <v>0</v>
      </c>
      <c r="G35" s="1394">
        <v>3</v>
      </c>
      <c r="H35" s="1570">
        <v>0</v>
      </c>
      <c r="I35" s="1570">
        <v>3</v>
      </c>
      <c r="J35" s="1570">
        <v>1</v>
      </c>
      <c r="K35" s="1570">
        <v>8</v>
      </c>
      <c r="L35" s="1570">
        <v>5</v>
      </c>
      <c r="M35" s="1560"/>
      <c r="N35" s="2198"/>
      <c r="O35" s="1984">
        <f>SUM(D35:G35)</f>
        <v>28</v>
      </c>
      <c r="P35" s="158">
        <v>12</v>
      </c>
      <c r="Q35" s="158">
        <v>19</v>
      </c>
      <c r="R35" s="940"/>
    </row>
    <row r="36" spans="1:18" ht="9.9499999999999993" customHeight="1">
      <c r="A36" s="2519"/>
      <c r="B36" s="2519"/>
      <c r="C36" s="2519"/>
      <c r="D36" s="1990">
        <f>SUM(D33:D35)</f>
        <v>189</v>
      </c>
      <c r="E36" s="1392">
        <f>SUM(E33:E35)</f>
        <v>207</v>
      </c>
      <c r="F36" s="1392">
        <f>SUM(F33:F35)</f>
        <v>192</v>
      </c>
      <c r="G36" s="1392">
        <f t="shared" ref="G36:L36" si="7">SUM(G33:G35)</f>
        <v>176</v>
      </c>
      <c r="H36" s="1392">
        <f t="shared" si="7"/>
        <v>176</v>
      </c>
      <c r="I36" s="1392">
        <f t="shared" si="7"/>
        <v>186</v>
      </c>
      <c r="J36" s="1392">
        <f t="shared" si="7"/>
        <v>191</v>
      </c>
      <c r="K36" s="1392">
        <f t="shared" si="7"/>
        <v>198</v>
      </c>
      <c r="L36" s="1392">
        <f t="shared" si="7"/>
        <v>184</v>
      </c>
      <c r="M36" s="1563"/>
      <c r="N36" s="2198"/>
      <c r="O36" s="1991">
        <f>SUM(O33:O35)</f>
        <v>764</v>
      </c>
      <c r="P36" s="163">
        <f t="shared" ref="P36:Q36" si="8">SUM(P33:P35)</f>
        <v>751</v>
      </c>
      <c r="Q36" s="163">
        <f t="shared" si="8"/>
        <v>724</v>
      </c>
      <c r="R36" s="942"/>
    </row>
    <row r="37" spans="1:18" ht="9.9499999999999993" customHeight="1">
      <c r="A37" s="516"/>
      <c r="B37" s="2461" t="s">
        <v>108</v>
      </c>
      <c r="C37" s="2461"/>
      <c r="D37" s="1986"/>
      <c r="E37" s="1393"/>
      <c r="F37" s="1393"/>
      <c r="G37" s="1393"/>
      <c r="H37" s="1393"/>
      <c r="I37" s="1393"/>
      <c r="J37" s="1393"/>
      <c r="K37" s="1393"/>
      <c r="L37" s="1393"/>
      <c r="M37" s="1560"/>
      <c r="N37" s="2198"/>
      <c r="O37" s="1989"/>
      <c r="P37" s="184"/>
      <c r="Q37" s="184"/>
      <c r="R37" s="940"/>
    </row>
    <row r="38" spans="1:18" ht="9.9499999999999993" customHeight="1">
      <c r="A38" s="512"/>
      <c r="B38" s="512"/>
      <c r="C38" s="512" t="s">
        <v>5</v>
      </c>
      <c r="D38" s="1983">
        <v>11</v>
      </c>
      <c r="E38" s="1394">
        <v>2</v>
      </c>
      <c r="F38" s="1394">
        <v>9</v>
      </c>
      <c r="G38" s="1394">
        <v>13</v>
      </c>
      <c r="H38" s="1394">
        <v>10</v>
      </c>
      <c r="I38" s="1394">
        <v>1</v>
      </c>
      <c r="J38" s="1394">
        <v>2</v>
      </c>
      <c r="K38" s="1394">
        <v>7</v>
      </c>
      <c r="L38" s="1394">
        <v>18</v>
      </c>
      <c r="M38" s="1560"/>
      <c r="N38" s="2198"/>
      <c r="O38" s="1984">
        <f>SUM(D38:G38)</f>
        <v>35</v>
      </c>
      <c r="P38" s="158">
        <v>20</v>
      </c>
      <c r="Q38" s="158">
        <v>98</v>
      </c>
      <c r="R38" s="940"/>
    </row>
    <row r="39" spans="1:18" ht="9.9499999999999993" customHeight="1">
      <c r="A39" s="512"/>
      <c r="B39" s="512"/>
      <c r="C39" s="514" t="s">
        <v>114</v>
      </c>
      <c r="D39" s="1983">
        <v>26</v>
      </c>
      <c r="E39" s="1394">
        <v>34</v>
      </c>
      <c r="F39" s="1394">
        <v>14</v>
      </c>
      <c r="G39" s="1394">
        <v>4</v>
      </c>
      <c r="H39" s="1394">
        <v>21</v>
      </c>
      <c r="I39" s="1394">
        <v>22</v>
      </c>
      <c r="J39" s="1394">
        <v>5</v>
      </c>
      <c r="K39" s="1394">
        <v>6</v>
      </c>
      <c r="L39" s="1394">
        <v>6</v>
      </c>
      <c r="M39" s="1560"/>
      <c r="N39" s="2198"/>
      <c r="O39" s="1984">
        <f>SUM(D39:G39)</f>
        <v>78</v>
      </c>
      <c r="P39" s="158">
        <v>54</v>
      </c>
      <c r="Q39" s="158">
        <v>64</v>
      </c>
      <c r="R39" s="940"/>
    </row>
    <row r="40" spans="1:18" ht="9.9499999999999993" customHeight="1">
      <c r="A40" s="514"/>
      <c r="B40" s="514"/>
      <c r="C40" s="514" t="s">
        <v>112</v>
      </c>
      <c r="D40" s="1983">
        <v>33</v>
      </c>
      <c r="E40" s="1394">
        <v>31</v>
      </c>
      <c r="F40" s="1394">
        <v>2</v>
      </c>
      <c r="G40" s="1394">
        <v>9</v>
      </c>
      <c r="H40" s="1570">
        <v>5</v>
      </c>
      <c r="I40" s="1570">
        <v>0</v>
      </c>
      <c r="J40" s="1570">
        <v>-1</v>
      </c>
      <c r="K40" s="1570">
        <v>0</v>
      </c>
      <c r="L40" s="1570">
        <v>5</v>
      </c>
      <c r="M40" s="1560"/>
      <c r="N40" s="2198"/>
      <c r="O40" s="1984">
        <f>SUM(D40:G40)</f>
        <v>75</v>
      </c>
      <c r="P40" s="158">
        <v>4</v>
      </c>
      <c r="Q40" s="158">
        <v>46</v>
      </c>
      <c r="R40" s="940"/>
    </row>
    <row r="41" spans="1:18" ht="9.9499999999999993" customHeight="1">
      <c r="A41" s="2605"/>
      <c r="B41" s="2605"/>
      <c r="C41" s="2605"/>
      <c r="D41" s="1990">
        <f>SUM(D38:D40)</f>
        <v>70</v>
      </c>
      <c r="E41" s="1392">
        <f>SUM(E38:E40)</f>
        <v>67</v>
      </c>
      <c r="F41" s="1392">
        <f>SUM(F38:F40)</f>
        <v>25</v>
      </c>
      <c r="G41" s="1392">
        <f t="shared" ref="G41:L41" si="9">SUM(G38:G40)</f>
        <v>26</v>
      </c>
      <c r="H41" s="1392">
        <f t="shared" si="9"/>
        <v>36</v>
      </c>
      <c r="I41" s="1392">
        <f t="shared" si="9"/>
        <v>23</v>
      </c>
      <c r="J41" s="1392">
        <f t="shared" si="9"/>
        <v>6</v>
      </c>
      <c r="K41" s="1392">
        <f t="shared" si="9"/>
        <v>13</v>
      </c>
      <c r="L41" s="1392">
        <f t="shared" si="9"/>
        <v>29</v>
      </c>
      <c r="M41" s="1563"/>
      <c r="N41" s="2198"/>
      <c r="O41" s="1991">
        <f>SUM(O38:O40)</f>
        <v>188</v>
      </c>
      <c r="P41" s="163">
        <f t="shared" ref="P41:Q41" si="10">SUM(P38:P40)</f>
        <v>78</v>
      </c>
      <c r="Q41" s="163">
        <f t="shared" si="10"/>
        <v>208</v>
      </c>
      <c r="R41" s="979"/>
    </row>
    <row r="42" spans="1:18" ht="12.75" customHeight="1">
      <c r="A42" s="2604" t="s">
        <v>946</v>
      </c>
      <c r="B42" s="2599"/>
      <c r="C42" s="2599"/>
      <c r="D42" s="1992">
        <f>D41+D36</f>
        <v>259</v>
      </c>
      <c r="E42" s="1396">
        <f>E41+E36</f>
        <v>274</v>
      </c>
      <c r="F42" s="1396">
        <f>F41+F36</f>
        <v>217</v>
      </c>
      <c r="G42" s="1396">
        <f t="shared" ref="G42:L42" si="11">G41+G36</f>
        <v>202</v>
      </c>
      <c r="H42" s="1396">
        <f t="shared" si="11"/>
        <v>212</v>
      </c>
      <c r="I42" s="1396">
        <f t="shared" si="11"/>
        <v>209</v>
      </c>
      <c r="J42" s="1396">
        <f t="shared" si="11"/>
        <v>197</v>
      </c>
      <c r="K42" s="1396">
        <f t="shared" si="11"/>
        <v>211</v>
      </c>
      <c r="L42" s="1396">
        <f t="shared" si="11"/>
        <v>213</v>
      </c>
      <c r="M42" s="1564"/>
      <c r="N42" s="2198"/>
      <c r="O42" s="1993">
        <f>O41+O36</f>
        <v>952</v>
      </c>
      <c r="P42" s="166">
        <f t="shared" ref="P42:Q42" si="12">P41+P36</f>
        <v>829</v>
      </c>
      <c r="Q42" s="166">
        <f t="shared" si="12"/>
        <v>932</v>
      </c>
      <c r="R42" s="999"/>
    </row>
    <row r="43" spans="1:18" ht="6.75" customHeight="1">
      <c r="A43" s="2420"/>
      <c r="B43" s="2420"/>
      <c r="C43" s="2420"/>
      <c r="D43" s="1993"/>
      <c r="E43" s="1396"/>
      <c r="F43" s="1396"/>
      <c r="G43" s="1396"/>
      <c r="H43" s="1396"/>
      <c r="I43" s="1396"/>
      <c r="J43" s="1396"/>
      <c r="K43" s="1396"/>
      <c r="L43" s="1396"/>
      <c r="M43" s="1396"/>
      <c r="N43" s="1393"/>
      <c r="O43" s="1993"/>
      <c r="P43" s="166"/>
      <c r="Q43" s="166"/>
      <c r="R43" s="1000"/>
    </row>
    <row r="44" spans="1:18" ht="18.75" customHeight="1">
      <c r="A44" s="516"/>
      <c r="B44" s="2510" t="s">
        <v>791</v>
      </c>
      <c r="C44" s="2335"/>
      <c r="D44" s="1986"/>
      <c r="E44" s="1393"/>
      <c r="F44" s="1393"/>
      <c r="G44" s="1393"/>
      <c r="H44" s="1393"/>
      <c r="I44" s="1393"/>
      <c r="J44" s="1393"/>
      <c r="K44" s="1393"/>
      <c r="L44" s="1393"/>
      <c r="M44" s="1560"/>
      <c r="N44" s="2198"/>
      <c r="O44" s="1989"/>
      <c r="P44" s="159"/>
      <c r="Q44" s="159"/>
      <c r="R44" s="940"/>
    </row>
    <row r="45" spans="1:18" ht="9.9499999999999993" customHeight="1">
      <c r="A45" s="512"/>
      <c r="B45" s="131"/>
      <c r="C45" s="512" t="s">
        <v>335</v>
      </c>
      <c r="D45" s="1983">
        <v>4</v>
      </c>
      <c r="E45" s="1394">
        <v>4</v>
      </c>
      <c r="F45" s="1394">
        <v>-2</v>
      </c>
      <c r="G45" s="1394">
        <v>-27</v>
      </c>
      <c r="H45" s="1394">
        <v>-11</v>
      </c>
      <c r="I45" s="1394">
        <v>-2</v>
      </c>
      <c r="J45" s="1394">
        <v>-7</v>
      </c>
      <c r="K45" s="1394">
        <v>26</v>
      </c>
      <c r="L45" s="1394">
        <v>23</v>
      </c>
      <c r="M45" s="1560"/>
      <c r="N45" s="2200"/>
      <c r="O45" s="1984">
        <f>SUM(D45:G45)</f>
        <v>-21</v>
      </c>
      <c r="P45" s="158">
        <v>6</v>
      </c>
      <c r="Q45" s="158">
        <v>82</v>
      </c>
      <c r="R45" s="940"/>
    </row>
    <row r="46" spans="1:18" ht="9.9499999999999993" customHeight="1">
      <c r="A46" s="514"/>
      <c r="B46" s="188"/>
      <c r="C46" s="514" t="s">
        <v>108</v>
      </c>
      <c r="D46" s="1983">
        <v>1</v>
      </c>
      <c r="E46" s="1394">
        <v>-37</v>
      </c>
      <c r="F46" s="1394">
        <v>-3</v>
      </c>
      <c r="G46" s="1394">
        <v>-22</v>
      </c>
      <c r="H46" s="1394">
        <v>28</v>
      </c>
      <c r="I46" s="1394">
        <v>2</v>
      </c>
      <c r="J46" s="1394">
        <v>-11</v>
      </c>
      <c r="K46" s="1394">
        <v>-25</v>
      </c>
      <c r="L46" s="1394">
        <v>-14</v>
      </c>
      <c r="M46" s="1560"/>
      <c r="N46" s="2198"/>
      <c r="O46" s="1984">
        <f>SUM(D46:G46)</f>
        <v>-61</v>
      </c>
      <c r="P46" s="158">
        <v>-6</v>
      </c>
      <c r="Q46" s="158">
        <v>37</v>
      </c>
      <c r="R46" s="940"/>
    </row>
    <row r="47" spans="1:18" ht="20.25" customHeight="1">
      <c r="A47" s="190"/>
      <c r="B47" s="2601" t="s">
        <v>759</v>
      </c>
      <c r="C47" s="2424"/>
      <c r="D47" s="1990">
        <f>SUM(D45:D46)</f>
        <v>5</v>
      </c>
      <c r="E47" s="1392">
        <f>SUM(E45:E46)</f>
        <v>-33</v>
      </c>
      <c r="F47" s="1392">
        <f>SUM(F45:F46)</f>
        <v>-5</v>
      </c>
      <c r="G47" s="1392">
        <f t="shared" ref="G47:L47" si="13">SUM(G45:G46)</f>
        <v>-49</v>
      </c>
      <c r="H47" s="1392">
        <f t="shared" si="13"/>
        <v>17</v>
      </c>
      <c r="I47" s="1392">
        <f t="shared" si="13"/>
        <v>0</v>
      </c>
      <c r="J47" s="1392">
        <f t="shared" si="13"/>
        <v>-18</v>
      </c>
      <c r="K47" s="1392">
        <f t="shared" si="13"/>
        <v>1</v>
      </c>
      <c r="L47" s="1392">
        <f t="shared" si="13"/>
        <v>9</v>
      </c>
      <c r="M47" s="1563"/>
      <c r="N47" s="2198"/>
      <c r="O47" s="1991">
        <f>SUM(O45:O46)</f>
        <v>-82</v>
      </c>
      <c r="P47" s="163">
        <f t="shared" ref="P47:Q47" si="14">SUM(P45:P46)</f>
        <v>0</v>
      </c>
      <c r="Q47" s="163">
        <f t="shared" si="14"/>
        <v>119</v>
      </c>
      <c r="R47" s="942"/>
    </row>
    <row r="48" spans="1:18" ht="9.9499999999999993" customHeight="1">
      <c r="A48" s="2599" t="s">
        <v>370</v>
      </c>
      <c r="B48" s="2599"/>
      <c r="C48" s="2599"/>
      <c r="D48" s="1992">
        <f>D42+D47</f>
        <v>264</v>
      </c>
      <c r="E48" s="1396">
        <f>E42+E47</f>
        <v>241</v>
      </c>
      <c r="F48" s="1396">
        <f>F42+F47</f>
        <v>212</v>
      </c>
      <c r="G48" s="1396">
        <f t="shared" ref="G48:L48" si="15">G42+G47</f>
        <v>153</v>
      </c>
      <c r="H48" s="1396">
        <f t="shared" si="15"/>
        <v>229</v>
      </c>
      <c r="I48" s="1396">
        <f t="shared" si="15"/>
        <v>209</v>
      </c>
      <c r="J48" s="1396">
        <f t="shared" si="15"/>
        <v>179</v>
      </c>
      <c r="K48" s="1396">
        <f t="shared" si="15"/>
        <v>212</v>
      </c>
      <c r="L48" s="1396">
        <f t="shared" si="15"/>
        <v>222</v>
      </c>
      <c r="M48" s="1564"/>
      <c r="N48" s="2198"/>
      <c r="O48" s="1993">
        <f>O42+O47</f>
        <v>870</v>
      </c>
      <c r="P48" s="166">
        <f t="shared" ref="P48:Q48" si="16">P42+P47</f>
        <v>829</v>
      </c>
      <c r="Q48" s="166">
        <f t="shared" si="16"/>
        <v>1051</v>
      </c>
      <c r="R48" s="999"/>
    </row>
    <row r="49" spans="1:18" ht="6.75" customHeight="1">
      <c r="A49" s="2420"/>
      <c r="B49" s="2420"/>
      <c r="C49" s="2420"/>
      <c r="D49" s="1991"/>
      <c r="E49" s="1392"/>
      <c r="F49" s="1392"/>
      <c r="G49" s="1392"/>
      <c r="H49" s="1396"/>
      <c r="I49" s="1396"/>
      <c r="J49" s="1396"/>
      <c r="K49" s="1396"/>
      <c r="L49" s="1396"/>
      <c r="M49" s="1396"/>
      <c r="N49" s="1393"/>
      <c r="O49" s="1993"/>
      <c r="P49" s="166"/>
      <c r="Q49" s="166"/>
      <c r="R49" s="1000"/>
    </row>
    <row r="50" spans="1:18" ht="9.9499999999999993" customHeight="1">
      <c r="A50" s="1001"/>
      <c r="B50" s="2461" t="s">
        <v>337</v>
      </c>
      <c r="C50" s="2461"/>
      <c r="D50" s="1986"/>
      <c r="E50" s="1393"/>
      <c r="F50" s="1393"/>
      <c r="G50" s="1393"/>
      <c r="H50" s="1393"/>
      <c r="I50" s="1393"/>
      <c r="J50" s="1393"/>
      <c r="K50" s="1393"/>
      <c r="L50" s="1393"/>
      <c r="M50" s="1560"/>
      <c r="N50" s="2198"/>
      <c r="O50" s="1989"/>
      <c r="P50" s="159"/>
      <c r="Q50" s="159"/>
      <c r="R50" s="940"/>
    </row>
    <row r="51" spans="1:18" ht="9.9499999999999993" customHeight="1">
      <c r="A51" s="512"/>
      <c r="B51" s="157"/>
      <c r="C51" s="178" t="s">
        <v>371</v>
      </c>
      <c r="D51" s="1983" t="s">
        <v>222</v>
      </c>
      <c r="E51" s="1394" t="s">
        <v>222</v>
      </c>
      <c r="F51" s="1394" t="s">
        <v>222</v>
      </c>
      <c r="G51" s="1394" t="s">
        <v>222</v>
      </c>
      <c r="H51" s="1394">
        <v>196</v>
      </c>
      <c r="I51" s="1394">
        <v>190</v>
      </c>
      <c r="J51" s="1394">
        <v>178</v>
      </c>
      <c r="K51" s="1394">
        <v>204</v>
      </c>
      <c r="L51" s="1394">
        <v>201</v>
      </c>
      <c r="M51" s="1560"/>
      <c r="N51" s="2198"/>
      <c r="O51" s="1984" t="s">
        <v>718</v>
      </c>
      <c r="P51" s="158">
        <v>768</v>
      </c>
      <c r="Q51" s="158">
        <v>863</v>
      </c>
      <c r="R51" s="940"/>
    </row>
    <row r="52" spans="1:18" ht="9.9499999999999993" customHeight="1">
      <c r="A52" s="1002"/>
      <c r="B52" s="601"/>
      <c r="C52" s="181" t="s">
        <v>372</v>
      </c>
      <c r="D52" s="2052" t="s">
        <v>222</v>
      </c>
      <c r="E52" s="1546" t="s">
        <v>222</v>
      </c>
      <c r="F52" s="1546" t="s">
        <v>222</v>
      </c>
      <c r="G52" s="1546" t="s">
        <v>222</v>
      </c>
      <c r="H52" s="1396">
        <v>33</v>
      </c>
      <c r="I52" s="1396">
        <v>19</v>
      </c>
      <c r="J52" s="1396">
        <v>1</v>
      </c>
      <c r="K52" s="1396">
        <v>8</v>
      </c>
      <c r="L52" s="1396">
        <v>21</v>
      </c>
      <c r="M52" s="1564"/>
      <c r="N52" s="2198"/>
      <c r="O52" s="2054" t="s">
        <v>718</v>
      </c>
      <c r="P52" s="794">
        <v>61</v>
      </c>
      <c r="Q52" s="794">
        <v>188</v>
      </c>
      <c r="R52" s="1003"/>
    </row>
    <row r="53" spans="1:18" ht="4.5" customHeight="1">
      <c r="A53" s="2602"/>
      <c r="B53" s="2602"/>
      <c r="C53" s="2602"/>
      <c r="D53" s="2602"/>
      <c r="E53" s="2602"/>
      <c r="F53" s="2602"/>
      <c r="G53" s="2602"/>
      <c r="H53" s="2602"/>
      <c r="I53" s="2602"/>
      <c r="J53" s="2602"/>
      <c r="K53" s="2602"/>
      <c r="L53" s="2602"/>
      <c r="M53" s="2602"/>
      <c r="N53" s="2602"/>
      <c r="O53" s="2602"/>
      <c r="P53" s="2602"/>
      <c r="Q53" s="2602"/>
      <c r="R53" s="2602"/>
    </row>
    <row r="54" spans="1:18" ht="43.9" customHeight="1">
      <c r="A54" s="1004">
        <v>1</v>
      </c>
      <c r="B54" s="2600" t="s">
        <v>792</v>
      </c>
      <c r="C54" s="2589"/>
      <c r="D54" s="2589"/>
      <c r="E54" s="2589"/>
      <c r="F54" s="2589"/>
      <c r="G54" s="2589"/>
      <c r="H54" s="2589"/>
      <c r="I54" s="2589"/>
      <c r="J54" s="2589"/>
      <c r="K54" s="2589"/>
      <c r="L54" s="2589"/>
      <c r="M54" s="2589"/>
      <c r="N54" s="2589"/>
      <c r="O54" s="2589"/>
      <c r="P54" s="2589"/>
      <c r="Q54" s="2589"/>
      <c r="R54" s="2589"/>
    </row>
    <row r="55" spans="1:18" ht="9" customHeight="1">
      <c r="A55" s="1004">
        <v>2</v>
      </c>
      <c r="B55" s="2589" t="s">
        <v>373</v>
      </c>
      <c r="C55" s="2589"/>
      <c r="D55" s="2589"/>
      <c r="E55" s="2589"/>
      <c r="F55" s="2589"/>
      <c r="G55" s="2589"/>
      <c r="H55" s="2589"/>
      <c r="I55" s="2589"/>
      <c r="J55" s="2589"/>
      <c r="K55" s="2589"/>
      <c r="L55" s="2589"/>
      <c r="M55" s="2589"/>
      <c r="N55" s="2589"/>
      <c r="O55" s="2589"/>
      <c r="P55" s="2589"/>
      <c r="Q55" s="2589"/>
      <c r="R55" s="2589"/>
    </row>
    <row r="56" spans="1:18" ht="8.25" customHeight="1">
      <c r="A56" s="1005" t="s">
        <v>222</v>
      </c>
      <c r="B56" s="2589" t="s">
        <v>522</v>
      </c>
      <c r="C56" s="2589"/>
      <c r="D56" s="2589"/>
      <c r="E56" s="2589"/>
      <c r="F56" s="2589"/>
      <c r="G56" s="2589"/>
      <c r="H56" s="2589"/>
      <c r="I56" s="2589"/>
      <c r="J56" s="2589"/>
      <c r="K56" s="2589"/>
      <c r="L56" s="2589"/>
      <c r="M56" s="2589"/>
      <c r="N56" s="2589"/>
      <c r="O56" s="2589"/>
      <c r="P56" s="2589"/>
      <c r="Q56" s="2589"/>
      <c r="R56" s="2589"/>
    </row>
  </sheetData>
  <mergeCells count="29">
    <mergeCell ref="B56:R56"/>
    <mergeCell ref="A1:R1"/>
    <mergeCell ref="A4:C4"/>
    <mergeCell ref="A6:C6"/>
    <mergeCell ref="B7:C7"/>
    <mergeCell ref="A2:R2"/>
    <mergeCell ref="A3:C3"/>
    <mergeCell ref="A5:C5"/>
    <mergeCell ref="A36:C36"/>
    <mergeCell ref="A30:C30"/>
    <mergeCell ref="A31:C31"/>
    <mergeCell ref="A42:C42"/>
    <mergeCell ref="B55:R55"/>
    <mergeCell ref="B44:C44"/>
    <mergeCell ref="B37:C37"/>
    <mergeCell ref="A41:C41"/>
    <mergeCell ref="A43:C43"/>
    <mergeCell ref="B54:R54"/>
    <mergeCell ref="B47:C47"/>
    <mergeCell ref="A48:C48"/>
    <mergeCell ref="B50:C50"/>
    <mergeCell ref="A53:R53"/>
    <mergeCell ref="A49:C49"/>
    <mergeCell ref="B11:C11"/>
    <mergeCell ref="B32:C32"/>
    <mergeCell ref="B28:C28"/>
    <mergeCell ref="A29:C29"/>
    <mergeCell ref="A12:C12"/>
    <mergeCell ref="B13:C1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8" min="2" max="59"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zoomScaleNormal="100" workbookViewId="0">
      <selection activeCell="A9" sqref="A9:H9"/>
    </sheetView>
  </sheetViews>
  <sheetFormatPr defaultColWidth="9.140625" defaultRowHeight="12.75"/>
  <cols>
    <col min="1" max="2" width="2.140625" style="950" customWidth="1"/>
    <col min="3" max="3" width="54.5703125" style="950" customWidth="1"/>
    <col min="4" max="4" width="6.140625" style="950" bestFit="1" customWidth="1"/>
    <col min="5" max="5" width="6" style="1030" bestFit="1" customWidth="1"/>
    <col min="6" max="6" width="6" style="953" bestFit="1" customWidth="1"/>
    <col min="7" max="12" width="6" style="950" bestFit="1" customWidth="1"/>
    <col min="13" max="13" width="1.28515625" style="950" customWidth="1"/>
    <col min="14" max="14" width="1.7109375" style="950" customWidth="1"/>
    <col min="15" max="15" width="1.28515625" style="950" customWidth="1"/>
    <col min="16" max="18" width="5.7109375" style="950" customWidth="1"/>
    <col min="19" max="19" width="1.28515625" style="950" customWidth="1"/>
    <col min="20" max="20" width="9.140625" style="950" customWidth="1"/>
    <col min="21" max="21" width="9.140625" style="954" customWidth="1"/>
    <col min="22" max="22" width="9.140625" style="1007" customWidth="1"/>
    <col min="23" max="23" width="9.140625" style="950" customWidth="1"/>
    <col min="24" max="16384" width="9.140625" style="950"/>
  </cols>
  <sheetData>
    <row r="1" spans="1:19" ht="15.75" customHeight="1">
      <c r="A1" s="2372" t="s">
        <v>374</v>
      </c>
      <c r="B1" s="2372"/>
      <c r="C1" s="2372"/>
      <c r="D1" s="2372"/>
      <c r="E1" s="2372"/>
      <c r="F1" s="2372"/>
      <c r="G1" s="2372"/>
      <c r="H1" s="2372"/>
      <c r="I1" s="2372"/>
      <c r="J1" s="2372"/>
      <c r="K1" s="2372"/>
      <c r="L1" s="2372"/>
      <c r="M1" s="2372"/>
      <c r="N1" s="2372"/>
      <c r="O1" s="2372"/>
      <c r="P1" s="2372"/>
      <c r="Q1" s="2372"/>
      <c r="R1" s="2372"/>
      <c r="S1" s="2372"/>
    </row>
    <row r="2" spans="1:19" ht="9.9499999999999993" customHeight="1">
      <c r="A2" s="116"/>
      <c r="B2" s="116"/>
      <c r="C2" s="116"/>
      <c r="D2" s="116"/>
      <c r="E2" s="116"/>
      <c r="F2" s="116"/>
      <c r="G2" s="116"/>
      <c r="H2" s="116"/>
      <c r="I2" s="116"/>
      <c r="J2" s="116"/>
      <c r="K2" s="116"/>
      <c r="L2" s="116"/>
      <c r="M2" s="116"/>
      <c r="N2" s="116"/>
      <c r="O2" s="116"/>
      <c r="P2" s="116"/>
      <c r="Q2" s="116"/>
      <c r="R2" s="116"/>
      <c r="S2" s="116"/>
    </row>
    <row r="3" spans="1:19" ht="10.5" customHeight="1">
      <c r="A3" s="2437"/>
      <c r="B3" s="2437"/>
      <c r="C3" s="2611"/>
      <c r="D3" s="1008"/>
      <c r="E3" s="1009"/>
      <c r="F3" s="1009"/>
      <c r="G3" s="1009"/>
      <c r="H3" s="1009"/>
      <c r="I3" s="1009"/>
      <c r="J3" s="1009"/>
      <c r="K3" s="1009"/>
      <c r="L3" s="1009"/>
      <c r="M3" s="1010"/>
      <c r="N3" s="116"/>
      <c r="O3" s="1008"/>
      <c r="P3" s="1356" t="s">
        <v>713</v>
      </c>
      <c r="Q3" s="1011" t="s">
        <v>22</v>
      </c>
      <c r="R3" s="1011" t="s">
        <v>23</v>
      </c>
      <c r="S3" s="1010"/>
    </row>
    <row r="4" spans="1:19" ht="10.5" customHeight="1">
      <c r="A4" s="2609" t="s">
        <v>505</v>
      </c>
      <c r="B4" s="2609"/>
      <c r="C4" s="2610"/>
      <c r="D4" s="631" t="s">
        <v>835</v>
      </c>
      <c r="E4" s="632" t="s">
        <v>799</v>
      </c>
      <c r="F4" s="632" t="s">
        <v>706</v>
      </c>
      <c r="G4" s="632" t="s">
        <v>236</v>
      </c>
      <c r="H4" s="632" t="s">
        <v>506</v>
      </c>
      <c r="I4" s="632" t="s">
        <v>507</v>
      </c>
      <c r="J4" s="632" t="s">
        <v>508</v>
      </c>
      <c r="K4" s="632" t="s">
        <v>509</v>
      </c>
      <c r="L4" s="632" t="s">
        <v>510</v>
      </c>
      <c r="M4" s="914"/>
      <c r="N4" s="899"/>
      <c r="O4" s="1012"/>
      <c r="P4" s="1329" t="s">
        <v>24</v>
      </c>
      <c r="Q4" s="632" t="s">
        <v>24</v>
      </c>
      <c r="R4" s="632" t="s">
        <v>24</v>
      </c>
      <c r="S4" s="914"/>
    </row>
    <row r="5" spans="1:19" ht="10.5" customHeight="1">
      <c r="A5" s="898"/>
      <c r="B5" s="898"/>
      <c r="C5" s="898"/>
      <c r="D5" s="916"/>
      <c r="E5" s="916"/>
      <c r="F5" s="916"/>
      <c r="G5" s="916"/>
      <c r="H5" s="916"/>
      <c r="I5" s="916"/>
      <c r="J5" s="916"/>
      <c r="K5" s="916"/>
      <c r="L5" s="916"/>
      <c r="M5" s="898"/>
      <c r="N5" s="898"/>
      <c r="O5" s="898"/>
      <c r="P5" s="915"/>
      <c r="Q5" s="916"/>
      <c r="R5" s="916"/>
      <c r="S5" s="898"/>
    </row>
    <row r="6" spans="1:19" ht="10.5" customHeight="1">
      <c r="A6" s="2608" t="s">
        <v>375</v>
      </c>
      <c r="B6" s="2608"/>
      <c r="C6" s="2607"/>
      <c r="D6" s="1013"/>
      <c r="E6" s="917"/>
      <c r="F6" s="917"/>
      <c r="G6" s="917"/>
      <c r="H6" s="917"/>
      <c r="I6" s="917"/>
      <c r="J6" s="917"/>
      <c r="K6" s="917"/>
      <c r="L6" s="917"/>
      <c r="M6" s="895"/>
      <c r="N6" s="899"/>
      <c r="O6" s="900"/>
      <c r="P6" s="1357"/>
      <c r="Q6" s="917"/>
      <c r="R6" s="917"/>
      <c r="S6" s="895"/>
    </row>
    <row r="7" spans="1:19" ht="10.5" customHeight="1">
      <c r="A7" s="1014"/>
      <c r="B7" s="2568" t="s">
        <v>335</v>
      </c>
      <c r="C7" s="2607"/>
      <c r="D7" s="1015"/>
      <c r="E7" s="916"/>
      <c r="F7" s="916"/>
      <c r="G7" s="916"/>
      <c r="H7" s="916"/>
      <c r="I7" s="916"/>
      <c r="J7" s="916"/>
      <c r="K7" s="916"/>
      <c r="L7" s="916"/>
      <c r="M7" s="904"/>
      <c r="N7" s="899"/>
      <c r="O7" s="1016"/>
      <c r="P7" s="915"/>
      <c r="Q7" s="916"/>
      <c r="R7" s="916"/>
      <c r="S7" s="904"/>
    </row>
    <row r="8" spans="1:19" ht="10.5" customHeight="1">
      <c r="A8" s="1017"/>
      <c r="B8" s="1017"/>
      <c r="C8" s="906" t="s">
        <v>392</v>
      </c>
      <c r="D8" s="1995">
        <v>15</v>
      </c>
      <c r="E8" s="1698">
        <v>13</v>
      </c>
      <c r="F8" s="1698">
        <v>13</v>
      </c>
      <c r="G8" s="1698">
        <v>13</v>
      </c>
      <c r="H8" s="1420">
        <v>15</v>
      </c>
      <c r="I8" s="1420">
        <v>9</v>
      </c>
      <c r="J8" s="1420">
        <v>6</v>
      </c>
      <c r="K8" s="1420">
        <v>8</v>
      </c>
      <c r="L8" s="1420">
        <v>16</v>
      </c>
      <c r="M8" s="2201"/>
      <c r="N8" s="2202"/>
      <c r="O8" s="2203"/>
      <c r="P8" s="2000">
        <f>SUM(D8:G8)</f>
        <v>54</v>
      </c>
      <c r="Q8" s="1420">
        <v>38</v>
      </c>
      <c r="R8" s="649">
        <v>34</v>
      </c>
      <c r="S8" s="904"/>
    </row>
    <row r="9" spans="1:19" ht="10.5" customHeight="1">
      <c r="A9" s="1018"/>
      <c r="B9" s="1018"/>
      <c r="C9" s="913" t="s">
        <v>164</v>
      </c>
      <c r="D9" s="1998">
        <v>84</v>
      </c>
      <c r="E9" s="1420">
        <v>79</v>
      </c>
      <c r="F9" s="1420">
        <v>75</v>
      </c>
      <c r="G9" s="1420">
        <v>72</v>
      </c>
      <c r="H9" s="1526">
        <v>77</v>
      </c>
      <c r="I9" s="1526">
        <v>79</v>
      </c>
      <c r="J9" s="1526">
        <v>76</v>
      </c>
      <c r="K9" s="1526">
        <v>73</v>
      </c>
      <c r="L9" s="1526">
        <v>74</v>
      </c>
      <c r="M9" s="2201"/>
      <c r="N9" s="2202"/>
      <c r="O9" s="2204"/>
      <c r="P9" s="2205">
        <f>SUM(D9:G9)</f>
        <v>310</v>
      </c>
      <c r="Q9" s="1526">
        <v>305</v>
      </c>
      <c r="R9" s="1019">
        <v>287</v>
      </c>
      <c r="S9" s="904"/>
    </row>
    <row r="10" spans="1:19" ht="10.5" customHeight="1">
      <c r="A10" s="1018"/>
      <c r="B10" s="1018"/>
      <c r="C10" s="913" t="s">
        <v>64</v>
      </c>
      <c r="D10" s="1999">
        <v>95</v>
      </c>
      <c r="E10" s="1527">
        <v>102</v>
      </c>
      <c r="F10" s="1527">
        <v>101</v>
      </c>
      <c r="G10" s="1527">
        <v>94</v>
      </c>
      <c r="H10" s="1527">
        <v>95</v>
      </c>
      <c r="I10" s="1527">
        <v>102</v>
      </c>
      <c r="J10" s="1527">
        <v>103</v>
      </c>
      <c r="K10" s="1527">
        <v>110</v>
      </c>
      <c r="L10" s="1527">
        <v>101</v>
      </c>
      <c r="M10" s="2201"/>
      <c r="N10" s="2202"/>
      <c r="O10" s="2203"/>
      <c r="P10" s="2206">
        <f>SUM(D10:G10)</f>
        <v>392</v>
      </c>
      <c r="Q10" s="1527">
        <v>410</v>
      </c>
      <c r="R10" s="918">
        <v>404</v>
      </c>
      <c r="S10" s="904"/>
    </row>
    <row r="11" spans="1:19" ht="10.5" customHeight="1">
      <c r="A11" s="865"/>
      <c r="B11" s="2606" t="s">
        <v>376</v>
      </c>
      <c r="C11" s="2606"/>
      <c r="D11" s="2001">
        <f>SUM(D8:D10)</f>
        <v>194</v>
      </c>
      <c r="E11" s="1699">
        <f>SUM(E8:E10)</f>
        <v>194</v>
      </c>
      <c r="F11" s="1699">
        <f>SUM(F8:F10)</f>
        <v>189</v>
      </c>
      <c r="G11" s="1699">
        <f>SUM(G8:G10)</f>
        <v>179</v>
      </c>
      <c r="H11" s="1699">
        <f t="shared" ref="H11" si="0">SUM(H8:H10)</f>
        <v>187</v>
      </c>
      <c r="I11" s="1699">
        <f t="shared" ref="I11" si="1">SUM(I8:I10)</f>
        <v>190</v>
      </c>
      <c r="J11" s="1699">
        <f t="shared" ref="J11" si="2">SUM(J8:J10)</f>
        <v>185</v>
      </c>
      <c r="K11" s="1699">
        <f t="shared" ref="K11" si="3">SUM(K8:K10)</f>
        <v>191</v>
      </c>
      <c r="L11" s="1699">
        <f t="shared" ref="L11" si="4">SUM(L8:L10)</f>
        <v>191</v>
      </c>
      <c r="M11" s="2207"/>
      <c r="N11" s="2202"/>
      <c r="O11" s="2208"/>
      <c r="P11" s="2003">
        <f>SUM(P8:P10)</f>
        <v>756</v>
      </c>
      <c r="Q11" s="1699">
        <f t="shared" ref="Q11" si="5">SUM(Q8:Q10)</f>
        <v>753</v>
      </c>
      <c r="R11" s="1102">
        <f t="shared" ref="R11" si="6">SUM(R8:R10)</f>
        <v>725</v>
      </c>
      <c r="S11" s="653"/>
    </row>
    <row r="12" spans="1:19" ht="10.5" customHeight="1">
      <c r="A12" s="905"/>
      <c r="B12" s="905"/>
      <c r="C12" s="899"/>
      <c r="D12" s="1998"/>
      <c r="E12" s="1420"/>
      <c r="F12" s="1420"/>
      <c r="G12" s="1420"/>
      <c r="H12" s="1420"/>
      <c r="I12" s="1420"/>
      <c r="J12" s="1420"/>
      <c r="K12" s="1420"/>
      <c r="L12" s="1420"/>
      <c r="M12" s="2201"/>
      <c r="N12" s="2202"/>
      <c r="O12" s="2203"/>
      <c r="P12" s="2000"/>
      <c r="Q12" s="1420"/>
      <c r="R12" s="649"/>
      <c r="S12" s="904"/>
    </row>
    <row r="13" spans="1:19" ht="10.5" customHeight="1">
      <c r="A13" s="1014"/>
      <c r="B13" s="2570" t="s">
        <v>95</v>
      </c>
      <c r="C13" s="2570"/>
      <c r="D13" s="1998"/>
      <c r="E13" s="1420"/>
      <c r="F13" s="1420"/>
      <c r="G13" s="1420"/>
      <c r="H13" s="1420"/>
      <c r="I13" s="1420"/>
      <c r="J13" s="1420"/>
      <c r="K13" s="1420"/>
      <c r="L13" s="1420"/>
      <c r="M13" s="2201"/>
      <c r="N13" s="2202"/>
      <c r="O13" s="2203"/>
      <c r="P13" s="2000"/>
      <c r="Q13" s="1420"/>
      <c r="R13" s="649"/>
      <c r="S13" s="904"/>
    </row>
    <row r="14" spans="1:19" ht="10.5" customHeight="1">
      <c r="A14" s="1020"/>
      <c r="B14" s="1456"/>
      <c r="C14" s="1449" t="s">
        <v>168</v>
      </c>
      <c r="D14" s="1995">
        <v>0</v>
      </c>
      <c r="E14" s="1698">
        <v>1</v>
      </c>
      <c r="F14" s="1698">
        <v>2</v>
      </c>
      <c r="G14" s="1698">
        <v>1</v>
      </c>
      <c r="H14" s="1698">
        <v>1</v>
      </c>
      <c r="I14" s="1698">
        <v>0</v>
      </c>
      <c r="J14" s="1698">
        <v>0</v>
      </c>
      <c r="K14" s="1698">
        <v>0</v>
      </c>
      <c r="L14" s="1698">
        <v>0</v>
      </c>
      <c r="M14" s="2201"/>
      <c r="N14" s="2202"/>
      <c r="O14" s="2203"/>
      <c r="P14" s="1997">
        <f t="shared" ref="P14:P30" si="7">SUM(D14:G14)</f>
        <v>4</v>
      </c>
      <c r="Q14" s="1698">
        <v>1</v>
      </c>
      <c r="R14" s="643">
        <v>6</v>
      </c>
      <c r="S14" s="904"/>
    </row>
    <row r="15" spans="1:19" ht="10.5" customHeight="1">
      <c r="A15" s="1018"/>
      <c r="B15" s="1457"/>
      <c r="C15" s="1444" t="s">
        <v>29</v>
      </c>
      <c r="D15" s="2186">
        <v>0</v>
      </c>
      <c r="E15" s="1526">
        <v>1</v>
      </c>
      <c r="F15" s="1526">
        <v>0</v>
      </c>
      <c r="G15" s="1526">
        <v>0</v>
      </c>
      <c r="H15" s="1526">
        <v>0</v>
      </c>
      <c r="I15" s="1526">
        <v>0</v>
      </c>
      <c r="J15" s="1526">
        <v>0</v>
      </c>
      <c r="K15" s="1526">
        <v>0</v>
      </c>
      <c r="L15" s="1526">
        <v>0</v>
      </c>
      <c r="M15" s="2201"/>
      <c r="N15" s="2202"/>
      <c r="O15" s="2204"/>
      <c r="P15" s="2205">
        <f t="shared" si="7"/>
        <v>1</v>
      </c>
      <c r="Q15" s="1526">
        <v>0</v>
      </c>
      <c r="R15" s="20">
        <v>0</v>
      </c>
      <c r="S15" s="904"/>
    </row>
    <row r="16" spans="1:19" ht="10.5" customHeight="1">
      <c r="A16" s="1018"/>
      <c r="B16" s="1457"/>
      <c r="C16" s="1444" t="s">
        <v>167</v>
      </c>
      <c r="D16" s="2186">
        <v>2</v>
      </c>
      <c r="E16" s="1526">
        <v>2</v>
      </c>
      <c r="F16" s="1526">
        <v>2</v>
      </c>
      <c r="G16" s="1526">
        <v>0</v>
      </c>
      <c r="H16" s="1526">
        <v>5</v>
      </c>
      <c r="I16" s="1526">
        <v>1</v>
      </c>
      <c r="J16" s="1526">
        <v>0</v>
      </c>
      <c r="K16" s="1526">
        <v>1</v>
      </c>
      <c r="L16" s="1526">
        <v>3</v>
      </c>
      <c r="M16" s="2201"/>
      <c r="N16" s="2202"/>
      <c r="O16" s="2204"/>
      <c r="P16" s="2205">
        <f t="shared" si="7"/>
        <v>6</v>
      </c>
      <c r="Q16" s="1526">
        <v>7</v>
      </c>
      <c r="R16" s="20">
        <v>5</v>
      </c>
      <c r="S16" s="904"/>
    </row>
    <row r="17" spans="1:19" ht="10.5" customHeight="1">
      <c r="A17" s="1018"/>
      <c r="B17" s="1457"/>
      <c r="C17" s="1444" t="s">
        <v>202</v>
      </c>
      <c r="D17" s="2186">
        <v>5</v>
      </c>
      <c r="E17" s="1526">
        <v>6</v>
      </c>
      <c r="F17" s="1526">
        <v>5</v>
      </c>
      <c r="G17" s="1526">
        <v>2</v>
      </c>
      <c r="H17" s="1526">
        <v>16</v>
      </c>
      <c r="I17" s="1526">
        <v>9</v>
      </c>
      <c r="J17" s="1526">
        <v>2</v>
      </c>
      <c r="K17" s="1526">
        <v>2</v>
      </c>
      <c r="L17" s="1526">
        <v>6</v>
      </c>
      <c r="M17" s="2201"/>
      <c r="N17" s="2202"/>
      <c r="O17" s="2204"/>
      <c r="P17" s="2205">
        <f t="shared" si="7"/>
        <v>18</v>
      </c>
      <c r="Q17" s="1526">
        <v>29</v>
      </c>
      <c r="R17" s="20">
        <v>21</v>
      </c>
      <c r="S17" s="904"/>
    </row>
    <row r="18" spans="1:19" ht="10.5" customHeight="1">
      <c r="A18" s="1018"/>
      <c r="B18" s="1018"/>
      <c r="C18" s="913" t="s">
        <v>377</v>
      </c>
      <c r="D18" s="2186">
        <v>3</v>
      </c>
      <c r="E18" s="1526">
        <v>1</v>
      </c>
      <c r="F18" s="1526">
        <v>0</v>
      </c>
      <c r="G18" s="1526">
        <v>0</v>
      </c>
      <c r="H18" s="1526">
        <v>1</v>
      </c>
      <c r="I18" s="1526">
        <v>-3</v>
      </c>
      <c r="J18" s="1526">
        <v>2</v>
      </c>
      <c r="K18" s="1526">
        <v>38</v>
      </c>
      <c r="L18" s="1526">
        <v>52</v>
      </c>
      <c r="M18" s="2201"/>
      <c r="N18" s="2202"/>
      <c r="O18" s="2204"/>
      <c r="P18" s="2205">
        <f t="shared" si="7"/>
        <v>4</v>
      </c>
      <c r="Q18" s="1526">
        <v>38</v>
      </c>
      <c r="R18" s="20">
        <v>53</v>
      </c>
      <c r="S18" s="904"/>
    </row>
    <row r="19" spans="1:19" ht="10.5" customHeight="1">
      <c r="A19" s="1018"/>
      <c r="B19" s="1018"/>
      <c r="C19" s="913" t="s">
        <v>200</v>
      </c>
      <c r="D19" s="2186">
        <v>0</v>
      </c>
      <c r="E19" s="1526">
        <v>1</v>
      </c>
      <c r="F19" s="1526">
        <v>0</v>
      </c>
      <c r="G19" s="1526">
        <v>0</v>
      </c>
      <c r="H19" s="1526">
        <v>2</v>
      </c>
      <c r="I19" s="1526">
        <v>0</v>
      </c>
      <c r="J19" s="1526">
        <v>1</v>
      </c>
      <c r="K19" s="1526">
        <v>0</v>
      </c>
      <c r="L19" s="1526">
        <v>5</v>
      </c>
      <c r="M19" s="2201"/>
      <c r="N19" s="2202"/>
      <c r="O19" s="2204"/>
      <c r="P19" s="2205">
        <f t="shared" si="7"/>
        <v>1</v>
      </c>
      <c r="Q19" s="1526">
        <v>3</v>
      </c>
      <c r="R19" s="20">
        <v>7</v>
      </c>
      <c r="S19" s="904"/>
    </row>
    <row r="20" spans="1:19" ht="10.5" customHeight="1">
      <c r="A20" s="1018"/>
      <c r="B20" s="1018"/>
      <c r="C20" s="913" t="s">
        <v>198</v>
      </c>
      <c r="D20" s="2186">
        <v>8</v>
      </c>
      <c r="E20" s="1526">
        <v>18</v>
      </c>
      <c r="F20" s="1526">
        <v>25</v>
      </c>
      <c r="G20" s="1526">
        <v>4</v>
      </c>
      <c r="H20" s="1526">
        <v>7</v>
      </c>
      <c r="I20" s="1526">
        <v>3</v>
      </c>
      <c r="J20" s="1526">
        <v>8</v>
      </c>
      <c r="K20" s="1526">
        <v>1</v>
      </c>
      <c r="L20" s="1526">
        <v>4</v>
      </c>
      <c r="M20" s="2201"/>
      <c r="N20" s="2202"/>
      <c r="O20" s="2204"/>
      <c r="P20" s="2205">
        <f t="shared" si="7"/>
        <v>55</v>
      </c>
      <c r="Q20" s="1526">
        <v>19</v>
      </c>
      <c r="R20" s="20">
        <v>22</v>
      </c>
      <c r="S20" s="904"/>
    </row>
    <row r="21" spans="1:19" ht="10.5" customHeight="1">
      <c r="A21" s="1018"/>
      <c r="B21" s="1018"/>
      <c r="C21" s="913" t="s">
        <v>338</v>
      </c>
      <c r="D21" s="2186">
        <v>0</v>
      </c>
      <c r="E21" s="1526">
        <v>0</v>
      </c>
      <c r="F21" s="1526">
        <v>1</v>
      </c>
      <c r="G21" s="1526">
        <v>0</v>
      </c>
      <c r="H21" s="1526">
        <v>1</v>
      </c>
      <c r="I21" s="1526">
        <v>-1</v>
      </c>
      <c r="J21" s="1526">
        <v>0</v>
      </c>
      <c r="K21" s="1526">
        <v>1</v>
      </c>
      <c r="L21" s="1526">
        <v>1</v>
      </c>
      <c r="M21" s="2201"/>
      <c r="N21" s="2202"/>
      <c r="O21" s="2204"/>
      <c r="P21" s="2205">
        <f t="shared" si="7"/>
        <v>1</v>
      </c>
      <c r="Q21" s="1526">
        <v>1</v>
      </c>
      <c r="R21" s="20">
        <v>3</v>
      </c>
      <c r="S21" s="904"/>
    </row>
    <row r="22" spans="1:19" ht="10.5" customHeight="1">
      <c r="A22" s="1018"/>
      <c r="B22" s="1018"/>
      <c r="C22" s="913" t="s">
        <v>191</v>
      </c>
      <c r="D22" s="2186">
        <v>4</v>
      </c>
      <c r="E22" s="1526">
        <v>0</v>
      </c>
      <c r="F22" s="1526">
        <v>1</v>
      </c>
      <c r="G22" s="1526">
        <v>0</v>
      </c>
      <c r="H22" s="1526">
        <v>0</v>
      </c>
      <c r="I22" s="1526">
        <v>4</v>
      </c>
      <c r="J22" s="1526">
        <v>9</v>
      </c>
      <c r="K22" s="1526">
        <v>-1</v>
      </c>
      <c r="L22" s="1526">
        <v>48</v>
      </c>
      <c r="M22" s="2201"/>
      <c r="N22" s="2202"/>
      <c r="O22" s="2204"/>
      <c r="P22" s="2205">
        <f t="shared" si="7"/>
        <v>5</v>
      </c>
      <c r="Q22" s="1526">
        <v>12</v>
      </c>
      <c r="R22" s="20">
        <v>116</v>
      </c>
      <c r="S22" s="904"/>
    </row>
    <row r="23" spans="1:19" ht="10.5" customHeight="1">
      <c r="A23" s="1018"/>
      <c r="B23" s="1018"/>
      <c r="C23" s="913" t="s">
        <v>169</v>
      </c>
      <c r="D23" s="2186">
        <v>0</v>
      </c>
      <c r="E23" s="1526">
        <v>0</v>
      </c>
      <c r="F23" s="1526">
        <v>0</v>
      </c>
      <c r="G23" s="1526">
        <v>0</v>
      </c>
      <c r="H23" s="1526">
        <v>1</v>
      </c>
      <c r="I23" s="1526">
        <v>0</v>
      </c>
      <c r="J23" s="1526">
        <v>0</v>
      </c>
      <c r="K23" s="1526">
        <v>0</v>
      </c>
      <c r="L23" s="1526">
        <v>0</v>
      </c>
      <c r="M23" s="2201"/>
      <c r="N23" s="2202"/>
      <c r="O23" s="2204"/>
      <c r="P23" s="2205">
        <f t="shared" si="7"/>
        <v>0</v>
      </c>
      <c r="Q23" s="1526">
        <v>1</v>
      </c>
      <c r="R23" s="20">
        <v>1</v>
      </c>
      <c r="S23" s="904"/>
    </row>
    <row r="24" spans="1:19" ht="10.5" customHeight="1">
      <c r="A24" s="1018"/>
      <c r="B24" s="1018"/>
      <c r="C24" s="913" t="s">
        <v>196</v>
      </c>
      <c r="D24" s="2186">
        <v>-1</v>
      </c>
      <c r="E24" s="1526">
        <v>1</v>
      </c>
      <c r="F24" s="1526">
        <v>0</v>
      </c>
      <c r="G24" s="1526">
        <v>0</v>
      </c>
      <c r="H24" s="1526">
        <v>0</v>
      </c>
      <c r="I24" s="1526">
        <v>0</v>
      </c>
      <c r="J24" s="1526">
        <v>0</v>
      </c>
      <c r="K24" s="1526">
        <v>0</v>
      </c>
      <c r="L24" s="1526">
        <v>1</v>
      </c>
      <c r="M24" s="2201"/>
      <c r="N24" s="2202"/>
      <c r="O24" s="2204"/>
      <c r="P24" s="2205">
        <f t="shared" si="7"/>
        <v>0</v>
      </c>
      <c r="Q24" s="1526">
        <v>0</v>
      </c>
      <c r="R24" s="20">
        <v>1</v>
      </c>
      <c r="S24" s="904"/>
    </row>
    <row r="25" spans="1:19" ht="10.5" customHeight="1">
      <c r="A25" s="1018"/>
      <c r="B25" s="1018"/>
      <c r="C25" s="913" t="s">
        <v>195</v>
      </c>
      <c r="D25" s="2186">
        <v>0</v>
      </c>
      <c r="E25" s="1526">
        <v>0</v>
      </c>
      <c r="F25" s="1526">
        <v>-1</v>
      </c>
      <c r="G25" s="1526">
        <v>0</v>
      </c>
      <c r="H25" s="1526">
        <v>1</v>
      </c>
      <c r="I25" s="1526">
        <v>0</v>
      </c>
      <c r="J25" s="1526">
        <v>0</v>
      </c>
      <c r="K25" s="1526">
        <v>0</v>
      </c>
      <c r="L25" s="1526">
        <v>0</v>
      </c>
      <c r="M25" s="2201"/>
      <c r="N25" s="2202"/>
      <c r="O25" s="2204"/>
      <c r="P25" s="2205">
        <f t="shared" si="7"/>
        <v>-1</v>
      </c>
      <c r="Q25" s="1526">
        <v>1</v>
      </c>
      <c r="R25" s="20">
        <v>0</v>
      </c>
      <c r="S25" s="904"/>
    </row>
    <row r="26" spans="1:19" ht="10.5" customHeight="1">
      <c r="A26" s="1018"/>
      <c r="B26" s="1018"/>
      <c r="C26" s="913" t="s">
        <v>194</v>
      </c>
      <c r="D26" s="2186">
        <v>0</v>
      </c>
      <c r="E26" s="1526">
        <v>0</v>
      </c>
      <c r="F26" s="1526">
        <v>0</v>
      </c>
      <c r="G26" s="1526">
        <v>0</v>
      </c>
      <c r="H26" s="1526">
        <v>1</v>
      </c>
      <c r="I26" s="1526">
        <v>0</v>
      </c>
      <c r="J26" s="1526">
        <v>0</v>
      </c>
      <c r="K26" s="1526">
        <v>0</v>
      </c>
      <c r="L26" s="1526">
        <v>0</v>
      </c>
      <c r="M26" s="2201"/>
      <c r="N26" s="2202"/>
      <c r="O26" s="2204"/>
      <c r="P26" s="2205">
        <f t="shared" si="7"/>
        <v>0</v>
      </c>
      <c r="Q26" s="1526">
        <v>1</v>
      </c>
      <c r="R26" s="20">
        <v>0</v>
      </c>
      <c r="S26" s="904"/>
    </row>
    <row r="27" spans="1:19" ht="10.5" customHeight="1">
      <c r="A27" s="1018"/>
      <c r="B27" s="1018"/>
      <c r="C27" s="913" t="s">
        <v>193</v>
      </c>
      <c r="D27" s="2186">
        <v>1</v>
      </c>
      <c r="E27" s="1526">
        <v>0</v>
      </c>
      <c r="F27" s="1526">
        <v>0</v>
      </c>
      <c r="G27" s="1526">
        <v>1</v>
      </c>
      <c r="H27" s="1526">
        <v>1</v>
      </c>
      <c r="I27" s="1526">
        <v>0</v>
      </c>
      <c r="J27" s="1526">
        <v>1</v>
      </c>
      <c r="K27" s="1526">
        <v>0</v>
      </c>
      <c r="L27" s="1526">
        <v>1</v>
      </c>
      <c r="M27" s="2201"/>
      <c r="N27" s="2202"/>
      <c r="O27" s="2204"/>
      <c r="P27" s="2205">
        <f t="shared" si="7"/>
        <v>2</v>
      </c>
      <c r="Q27" s="1526">
        <v>2</v>
      </c>
      <c r="R27" s="20">
        <v>2</v>
      </c>
      <c r="S27" s="904"/>
    </row>
    <row r="28" spans="1:19" ht="10.5" customHeight="1">
      <c r="A28" s="1018"/>
      <c r="B28" s="1018"/>
      <c r="C28" s="913" t="s">
        <v>192</v>
      </c>
      <c r="D28" s="2186">
        <v>0</v>
      </c>
      <c r="E28" s="1526">
        <v>0</v>
      </c>
      <c r="F28" s="1526">
        <v>0</v>
      </c>
      <c r="G28" s="1526">
        <v>0</v>
      </c>
      <c r="H28" s="1526">
        <v>-5</v>
      </c>
      <c r="I28" s="1526">
        <v>0</v>
      </c>
      <c r="J28" s="1526">
        <v>0</v>
      </c>
      <c r="K28" s="1526">
        <v>0</v>
      </c>
      <c r="L28" s="1526">
        <v>0</v>
      </c>
      <c r="M28" s="2201"/>
      <c r="N28" s="2202"/>
      <c r="O28" s="2204"/>
      <c r="P28" s="2205">
        <f t="shared" si="7"/>
        <v>0</v>
      </c>
      <c r="Q28" s="1526">
        <v>-5</v>
      </c>
      <c r="R28" s="20">
        <v>7</v>
      </c>
      <c r="S28" s="904"/>
    </row>
    <row r="29" spans="1:19" ht="10.5" customHeight="1">
      <c r="A29" s="1018"/>
      <c r="B29" s="1018"/>
      <c r="C29" s="913" t="s">
        <v>31</v>
      </c>
      <c r="D29" s="1999">
        <v>3</v>
      </c>
      <c r="E29" s="1527">
        <v>-1</v>
      </c>
      <c r="F29" s="1527">
        <v>6</v>
      </c>
      <c r="G29" s="1527">
        <v>0</v>
      </c>
      <c r="H29" s="1527">
        <v>1</v>
      </c>
      <c r="I29" s="1527">
        <v>0</v>
      </c>
      <c r="J29" s="1527">
        <v>0</v>
      </c>
      <c r="K29" s="1527">
        <v>0</v>
      </c>
      <c r="L29" s="1527">
        <v>1</v>
      </c>
      <c r="M29" s="2209"/>
      <c r="N29" s="2210"/>
      <c r="O29" s="2211"/>
      <c r="P29" s="2206">
        <f t="shared" si="7"/>
        <v>8</v>
      </c>
      <c r="Q29" s="1527">
        <v>1</v>
      </c>
      <c r="R29" s="918">
        <v>1</v>
      </c>
      <c r="S29" s="1021"/>
    </row>
    <row r="30" spans="1:19" ht="10.5" hidden="1" customHeight="1">
      <c r="A30" s="1018"/>
      <c r="B30" s="1018"/>
      <c r="C30" s="1424" t="s">
        <v>341</v>
      </c>
      <c r="D30" s="1999">
        <v>0</v>
      </c>
      <c r="E30" s="1527">
        <v>0</v>
      </c>
      <c r="F30" s="1527">
        <v>0</v>
      </c>
      <c r="G30" s="1527">
        <v>0</v>
      </c>
      <c r="H30" s="1527">
        <v>0</v>
      </c>
      <c r="I30" s="1527">
        <v>0</v>
      </c>
      <c r="J30" s="1527">
        <v>0</v>
      </c>
      <c r="K30" s="1527">
        <v>0</v>
      </c>
      <c r="L30" s="1527">
        <v>0</v>
      </c>
      <c r="M30" s="2209"/>
      <c r="N30" s="2210"/>
      <c r="O30" s="2211"/>
      <c r="P30" s="2206">
        <f t="shared" si="7"/>
        <v>0</v>
      </c>
      <c r="Q30" s="1527">
        <v>0</v>
      </c>
      <c r="R30" s="918">
        <v>0</v>
      </c>
      <c r="S30" s="1021"/>
    </row>
    <row r="31" spans="1:19" ht="10.5" customHeight="1">
      <c r="A31" s="863"/>
      <c r="B31" s="2606" t="s">
        <v>378</v>
      </c>
      <c r="C31" s="2606"/>
      <c r="D31" s="2001">
        <f>SUM(D14:D30)</f>
        <v>25</v>
      </c>
      <c r="E31" s="1699">
        <f>SUM(E14:E30)</f>
        <v>30</v>
      </c>
      <c r="F31" s="1699">
        <f>SUM(F14:F30)</f>
        <v>41</v>
      </c>
      <c r="G31" s="1699">
        <f>SUM(G14:G30)</f>
        <v>8</v>
      </c>
      <c r="H31" s="1699">
        <f t="shared" ref="H31" si="8">SUM(H14:H30)</f>
        <v>33</v>
      </c>
      <c r="I31" s="1699">
        <f t="shared" ref="I31" si="9">SUM(I14:I30)</f>
        <v>13</v>
      </c>
      <c r="J31" s="1699">
        <f t="shared" ref="J31" si="10">SUM(J14:J30)</f>
        <v>23</v>
      </c>
      <c r="K31" s="1699">
        <f t="shared" ref="K31" si="11">SUM(K14:K30)</f>
        <v>42</v>
      </c>
      <c r="L31" s="1699">
        <f t="shared" ref="L31" si="12">SUM(L14:L30)</f>
        <v>122</v>
      </c>
      <c r="M31" s="2212"/>
      <c r="N31" s="2210"/>
      <c r="O31" s="2213"/>
      <c r="P31" s="2003">
        <f>SUM(P14:P30)</f>
        <v>104</v>
      </c>
      <c r="Q31" s="1699">
        <f t="shared" ref="Q31" si="13">SUM(Q14:Q30)</f>
        <v>111</v>
      </c>
      <c r="R31" s="1102">
        <f t="shared" ref="R31" si="14">SUM(R14:R30)</f>
        <v>245</v>
      </c>
      <c r="S31" s="1022"/>
    </row>
    <row r="32" spans="1:19" ht="10.5" customHeight="1">
      <c r="A32" s="2440" t="s">
        <v>340</v>
      </c>
      <c r="B32" s="2440"/>
      <c r="C32" s="2440"/>
      <c r="D32" s="2127">
        <f>D11+D31</f>
        <v>219</v>
      </c>
      <c r="E32" s="1522">
        <f>E11+E31</f>
        <v>224</v>
      </c>
      <c r="F32" s="1522">
        <f>F11+F31</f>
        <v>230</v>
      </c>
      <c r="G32" s="1522">
        <f>G11+G31</f>
        <v>187</v>
      </c>
      <c r="H32" s="1522">
        <f t="shared" ref="H32" si="15">H11+H31</f>
        <v>220</v>
      </c>
      <c r="I32" s="1522">
        <f t="shared" ref="I32" si="16">I11+I31</f>
        <v>203</v>
      </c>
      <c r="J32" s="1522">
        <f t="shared" ref="J32" si="17">J11+J31</f>
        <v>208</v>
      </c>
      <c r="K32" s="1522">
        <f t="shared" ref="K32" si="18">K11+K31</f>
        <v>233</v>
      </c>
      <c r="L32" s="1522">
        <f t="shared" ref="L32" si="19">L11+L31</f>
        <v>313</v>
      </c>
      <c r="M32" s="2214"/>
      <c r="N32" s="2210"/>
      <c r="O32" s="2215"/>
      <c r="P32" s="1421">
        <f>P11+P31</f>
        <v>860</v>
      </c>
      <c r="Q32" s="1522">
        <f t="shared" ref="Q32" si="20">Q11+Q31</f>
        <v>864</v>
      </c>
      <c r="R32" s="1094">
        <f t="shared" ref="R32" si="21">R11+R31</f>
        <v>970</v>
      </c>
      <c r="S32" s="1023"/>
    </row>
    <row r="33" spans="1:19" ht="10.5" customHeight="1">
      <c r="A33" s="898"/>
      <c r="B33" s="898"/>
      <c r="C33" s="898"/>
      <c r="D33" s="2216"/>
      <c r="E33" s="1778"/>
      <c r="F33" s="1778"/>
      <c r="G33" s="1778"/>
      <c r="H33" s="1777"/>
      <c r="I33" s="1777"/>
      <c r="J33" s="1777"/>
      <c r="K33" s="1777"/>
      <c r="L33" s="1777"/>
      <c r="M33" s="2217"/>
      <c r="N33" s="2217"/>
      <c r="O33" s="2217"/>
      <c r="P33" s="2218"/>
      <c r="Q33" s="1777"/>
      <c r="R33" s="1024"/>
      <c r="S33" s="1025"/>
    </row>
    <row r="34" spans="1:19" ht="10.5" customHeight="1">
      <c r="A34" s="2608" t="s">
        <v>379</v>
      </c>
      <c r="B34" s="2608"/>
      <c r="C34" s="2568"/>
      <c r="D34" s="2219"/>
      <c r="E34" s="1779"/>
      <c r="F34" s="1779"/>
      <c r="G34" s="1779"/>
      <c r="H34" s="1779"/>
      <c r="I34" s="1779"/>
      <c r="J34" s="1779"/>
      <c r="K34" s="1779"/>
      <c r="L34" s="1779"/>
      <c r="M34" s="2217"/>
      <c r="N34" s="2217"/>
      <c r="O34" s="2217"/>
      <c r="P34" s="2219"/>
      <c r="Q34" s="1779"/>
      <c r="R34" s="1026"/>
      <c r="S34" s="1025"/>
    </row>
    <row r="35" spans="1:19" ht="10.5" customHeight="1">
      <c r="A35" s="1014"/>
      <c r="B35" s="2568" t="s">
        <v>335</v>
      </c>
      <c r="C35" s="2607"/>
      <c r="D35" s="1998"/>
      <c r="E35" s="1420"/>
      <c r="F35" s="1420"/>
      <c r="G35" s="1420"/>
      <c r="H35" s="1420"/>
      <c r="I35" s="1420"/>
      <c r="J35" s="1420"/>
      <c r="K35" s="1420"/>
      <c r="L35" s="1420"/>
      <c r="M35" s="2220"/>
      <c r="N35" s="2210"/>
      <c r="O35" s="2221"/>
      <c r="P35" s="2000"/>
      <c r="Q35" s="1420"/>
      <c r="R35" s="649"/>
      <c r="S35" s="1027"/>
    </row>
    <row r="36" spans="1:19" ht="10.5" customHeight="1">
      <c r="A36" s="1020"/>
      <c r="B36" s="1020"/>
      <c r="C36" s="911" t="s">
        <v>5</v>
      </c>
      <c r="D36" s="1995">
        <v>179</v>
      </c>
      <c r="E36" s="1698">
        <v>182</v>
      </c>
      <c r="F36" s="1698">
        <v>180</v>
      </c>
      <c r="G36" s="1698">
        <v>170</v>
      </c>
      <c r="H36" s="1698">
        <v>170</v>
      </c>
      <c r="I36" s="1698">
        <v>187</v>
      </c>
      <c r="J36" s="1698">
        <v>182</v>
      </c>
      <c r="K36" s="1698">
        <v>183</v>
      </c>
      <c r="L36" s="1698">
        <v>175</v>
      </c>
      <c r="M36" s="2209"/>
      <c r="N36" s="2210"/>
      <c r="O36" s="2222"/>
      <c r="P36" s="1997">
        <f>SUM(D36:G36)</f>
        <v>711</v>
      </c>
      <c r="Q36" s="1698">
        <v>722</v>
      </c>
      <c r="R36" s="647">
        <v>692</v>
      </c>
      <c r="S36" s="1021"/>
    </row>
    <row r="37" spans="1:19" ht="10.5" customHeight="1">
      <c r="A37" s="1018"/>
      <c r="B37" s="1018"/>
      <c r="C37" s="913" t="s">
        <v>112</v>
      </c>
      <c r="D37" s="1999">
        <v>15</v>
      </c>
      <c r="E37" s="1527">
        <v>12</v>
      </c>
      <c r="F37" s="1527">
        <v>9</v>
      </c>
      <c r="G37" s="1527">
        <v>9</v>
      </c>
      <c r="H37" s="1527">
        <v>17</v>
      </c>
      <c r="I37" s="1527">
        <v>3</v>
      </c>
      <c r="J37" s="1527">
        <v>3</v>
      </c>
      <c r="K37" s="1527">
        <v>8</v>
      </c>
      <c r="L37" s="1527">
        <v>16</v>
      </c>
      <c r="M37" s="2209"/>
      <c r="N37" s="2210"/>
      <c r="O37" s="2211"/>
      <c r="P37" s="2206">
        <f>SUM(D37:G37)</f>
        <v>45</v>
      </c>
      <c r="Q37" s="1527">
        <v>31</v>
      </c>
      <c r="R37" s="918">
        <v>33</v>
      </c>
      <c r="S37" s="1021"/>
    </row>
    <row r="38" spans="1:19" ht="10.5" customHeight="1">
      <c r="A38" s="1014"/>
      <c r="B38" s="1014"/>
      <c r="C38" s="899"/>
      <c r="D38" s="2001">
        <f>SUM(D36:D37)</f>
        <v>194</v>
      </c>
      <c r="E38" s="1699">
        <f>SUM(E36:E37)</f>
        <v>194</v>
      </c>
      <c r="F38" s="1699">
        <f>SUM(F36:F37)</f>
        <v>189</v>
      </c>
      <c r="G38" s="1699">
        <f>SUM(G36:G37)</f>
        <v>179</v>
      </c>
      <c r="H38" s="1699">
        <f t="shared" ref="H38" si="22">SUM(H36:H37)</f>
        <v>187</v>
      </c>
      <c r="I38" s="1699">
        <f t="shared" ref="I38" si="23">SUM(I36:I37)</f>
        <v>190</v>
      </c>
      <c r="J38" s="1699">
        <f t="shared" ref="J38" si="24">SUM(J36:J37)</f>
        <v>185</v>
      </c>
      <c r="K38" s="1699">
        <f t="shared" ref="K38" si="25">SUM(K36:K37)</f>
        <v>191</v>
      </c>
      <c r="L38" s="1699">
        <f t="shared" ref="L38" si="26">SUM(L36:L37)</f>
        <v>191</v>
      </c>
      <c r="M38" s="2212"/>
      <c r="N38" s="2210"/>
      <c r="O38" s="2213"/>
      <c r="P38" s="2003">
        <f>SUM(P36:P37)</f>
        <v>756</v>
      </c>
      <c r="Q38" s="1699">
        <f t="shared" ref="Q38" si="27">SUM(Q36:Q37)</f>
        <v>753</v>
      </c>
      <c r="R38" s="1102">
        <f t="shared" ref="R38" si="28">SUM(R36:R37)</f>
        <v>725</v>
      </c>
      <c r="S38" s="1022"/>
    </row>
    <row r="39" spans="1:19" ht="10.5" customHeight="1">
      <c r="A39" s="1028"/>
      <c r="B39" s="2553" t="s">
        <v>108</v>
      </c>
      <c r="C39" s="2553"/>
      <c r="D39" s="1998"/>
      <c r="E39" s="1420"/>
      <c r="F39" s="1420"/>
      <c r="G39" s="1420"/>
      <c r="H39" s="1420"/>
      <c r="I39" s="1420"/>
      <c r="J39" s="1420"/>
      <c r="K39" s="1420"/>
      <c r="L39" s="1420"/>
      <c r="M39" s="2209"/>
      <c r="N39" s="2210"/>
      <c r="O39" s="2211"/>
      <c r="P39" s="2000"/>
      <c r="Q39" s="1420"/>
      <c r="R39" s="644"/>
      <c r="S39" s="1029"/>
    </row>
    <row r="40" spans="1:19" ht="10.5" customHeight="1">
      <c r="A40" s="1020"/>
      <c r="B40" s="1020"/>
      <c r="C40" s="911" t="s">
        <v>5</v>
      </c>
      <c r="D40" s="1995">
        <v>10</v>
      </c>
      <c r="E40" s="1698">
        <v>6</v>
      </c>
      <c r="F40" s="1698">
        <v>11</v>
      </c>
      <c r="G40" s="1698">
        <v>4</v>
      </c>
      <c r="H40" s="1698">
        <v>15</v>
      </c>
      <c r="I40" s="1698">
        <v>2</v>
      </c>
      <c r="J40" s="1698">
        <v>15</v>
      </c>
      <c r="K40" s="1698">
        <v>4</v>
      </c>
      <c r="L40" s="1698">
        <v>79</v>
      </c>
      <c r="M40" s="2209"/>
      <c r="N40" s="2210"/>
      <c r="O40" s="2211"/>
      <c r="P40" s="1997">
        <f>SUM(D40:G40)</f>
        <v>31</v>
      </c>
      <c r="Q40" s="1698">
        <v>36</v>
      </c>
      <c r="R40" s="647">
        <v>108</v>
      </c>
      <c r="S40" s="1021"/>
    </row>
    <row r="41" spans="1:19" ht="10.5" customHeight="1">
      <c r="A41" s="1020"/>
      <c r="B41" s="1020"/>
      <c r="C41" s="911" t="s">
        <v>114</v>
      </c>
      <c r="D41" s="1995">
        <v>7</v>
      </c>
      <c r="E41" s="1698">
        <v>17</v>
      </c>
      <c r="F41" s="1698">
        <v>24</v>
      </c>
      <c r="G41" s="1698">
        <v>-1</v>
      </c>
      <c r="H41" s="1698">
        <v>1</v>
      </c>
      <c r="I41" s="1698">
        <v>5</v>
      </c>
      <c r="J41" s="1698">
        <v>3</v>
      </c>
      <c r="K41" s="1698">
        <v>0</v>
      </c>
      <c r="L41" s="1698">
        <v>2</v>
      </c>
      <c r="M41" s="2209"/>
      <c r="N41" s="2210"/>
      <c r="O41" s="2223"/>
      <c r="P41" s="1997">
        <f>SUM(D41:G41)</f>
        <v>47</v>
      </c>
      <c r="Q41" s="1698">
        <v>9</v>
      </c>
      <c r="R41" s="647">
        <v>61</v>
      </c>
      <c r="S41" s="1021"/>
    </row>
    <row r="42" spans="1:19" ht="10.5" customHeight="1">
      <c r="A42" s="1018"/>
      <c r="B42" s="1018"/>
      <c r="C42" s="913" t="s">
        <v>112</v>
      </c>
      <c r="D42" s="1999">
        <v>8</v>
      </c>
      <c r="E42" s="1527">
        <v>7</v>
      </c>
      <c r="F42" s="1527">
        <v>6</v>
      </c>
      <c r="G42" s="1527">
        <v>5</v>
      </c>
      <c r="H42" s="1527">
        <v>17</v>
      </c>
      <c r="I42" s="1527">
        <v>6</v>
      </c>
      <c r="J42" s="1527">
        <v>5</v>
      </c>
      <c r="K42" s="1527">
        <v>38</v>
      </c>
      <c r="L42" s="1527">
        <v>41</v>
      </c>
      <c r="M42" s="2209"/>
      <c r="N42" s="2210"/>
      <c r="O42" s="2211"/>
      <c r="P42" s="2206">
        <f>SUM(D42:G42)</f>
        <v>26</v>
      </c>
      <c r="Q42" s="1527">
        <v>66</v>
      </c>
      <c r="R42" s="918">
        <v>76</v>
      </c>
      <c r="S42" s="1021"/>
    </row>
    <row r="43" spans="1:19" ht="10.5" customHeight="1">
      <c r="A43" s="1014"/>
      <c r="B43" s="1014"/>
      <c r="C43" s="899"/>
      <c r="D43" s="2001">
        <f>SUM(D40:D42)</f>
        <v>25</v>
      </c>
      <c r="E43" s="1699">
        <f>SUM(E40:E42)</f>
        <v>30</v>
      </c>
      <c r="F43" s="1699">
        <f>SUM(F40:F42)</f>
        <v>41</v>
      </c>
      <c r="G43" s="1699">
        <f>SUM(G40:G42)</f>
        <v>8</v>
      </c>
      <c r="H43" s="1699">
        <f t="shared" ref="H43" si="29">SUM(H40:H42)</f>
        <v>33</v>
      </c>
      <c r="I43" s="1699">
        <f t="shared" ref="I43" si="30">SUM(I40:I42)</f>
        <v>13</v>
      </c>
      <c r="J43" s="1699">
        <f t="shared" ref="J43" si="31">SUM(J40:J42)</f>
        <v>23</v>
      </c>
      <c r="K43" s="1699">
        <f t="shared" ref="K43" si="32">SUM(K40:K42)</f>
        <v>42</v>
      </c>
      <c r="L43" s="1699">
        <f t="shared" ref="L43" si="33">SUM(L40:L42)</f>
        <v>122</v>
      </c>
      <c r="M43" s="2212"/>
      <c r="N43" s="2210"/>
      <c r="O43" s="2213"/>
      <c r="P43" s="2003">
        <f>SUM(P40:P42)</f>
        <v>104</v>
      </c>
      <c r="Q43" s="1699">
        <f>SUM(Q40:Q42)</f>
        <v>111</v>
      </c>
      <c r="R43" s="651">
        <f>SUM(R40:R42)</f>
        <v>245</v>
      </c>
      <c r="S43" s="1022"/>
    </row>
    <row r="44" spans="1:19" ht="10.5" customHeight="1">
      <c r="A44" s="2552" t="s">
        <v>340</v>
      </c>
      <c r="B44" s="2552"/>
      <c r="C44" s="2552"/>
      <c r="D44" s="2127">
        <f>D38+D43</f>
        <v>219</v>
      </c>
      <c r="E44" s="1522">
        <f>E38+E43</f>
        <v>224</v>
      </c>
      <c r="F44" s="1522">
        <f>F38+F43</f>
        <v>230</v>
      </c>
      <c r="G44" s="1522">
        <f>G38+G43</f>
        <v>187</v>
      </c>
      <c r="H44" s="1522">
        <f t="shared" ref="H44" si="34">H38+H43</f>
        <v>220</v>
      </c>
      <c r="I44" s="1522">
        <f t="shared" ref="I44" si="35">I38+I43</f>
        <v>203</v>
      </c>
      <c r="J44" s="1522">
        <f t="shared" ref="J44" si="36">J38+J43</f>
        <v>208</v>
      </c>
      <c r="K44" s="1522">
        <f t="shared" ref="K44" si="37">K38+K43</f>
        <v>233</v>
      </c>
      <c r="L44" s="1522">
        <f t="shared" ref="L44" si="38">L38+L43</f>
        <v>313</v>
      </c>
      <c r="M44" s="2214"/>
      <c r="N44" s="2210"/>
      <c r="O44" s="2215"/>
      <c r="P44" s="1421">
        <f>P38+P43</f>
        <v>860</v>
      </c>
      <c r="Q44" s="1522">
        <f>Q38+Q43</f>
        <v>864</v>
      </c>
      <c r="R44" s="1094">
        <f>R38+R43</f>
        <v>970</v>
      </c>
      <c r="S44" s="1023"/>
    </row>
    <row r="45" spans="1:19" ht="9.9499999999999993" customHeight="1"/>
  </sheetData>
  <mergeCells count="13">
    <mergeCell ref="B13:C13"/>
    <mergeCell ref="A44:C44"/>
    <mergeCell ref="B31:C31"/>
    <mergeCell ref="B39:C39"/>
    <mergeCell ref="B35:C35"/>
    <mergeCell ref="A32:C32"/>
    <mergeCell ref="A34:C34"/>
    <mergeCell ref="B11:C11"/>
    <mergeCell ref="A1:S1"/>
    <mergeCell ref="B7:C7"/>
    <mergeCell ref="A6:C6"/>
    <mergeCell ref="A4:C4"/>
    <mergeCell ref="A3:C3"/>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Normal="100" workbookViewId="0">
      <selection activeCell="A9" sqref="A9:H9"/>
    </sheetView>
  </sheetViews>
  <sheetFormatPr defaultColWidth="9.140625" defaultRowHeight="12.75"/>
  <cols>
    <col min="1" max="2" width="2.140625" style="23" customWidth="1"/>
    <col min="3" max="3" width="39.85546875" style="23" customWidth="1"/>
    <col min="4" max="4" width="10.7109375" style="23" customWidth="1"/>
    <col min="5" max="7" width="7.85546875" style="23" customWidth="1"/>
    <col min="8" max="8" width="7.140625" style="24" customWidth="1"/>
    <col min="9" max="15" width="7.140625" style="25" customWidth="1"/>
    <col min="16" max="16" width="1.28515625" style="25" customWidth="1"/>
    <col min="17" max="17" width="9.140625" style="26" customWidth="1"/>
    <col min="18" max="18" width="9.140625" style="27" customWidth="1"/>
    <col min="19" max="19" width="9.140625" style="28" customWidth="1"/>
    <col min="20" max="28" width="9.140625" style="22" customWidth="1"/>
    <col min="29" max="36" width="9.140625" style="29" customWidth="1"/>
    <col min="37" max="37" width="9.140625" style="22" customWidth="1"/>
    <col min="38" max="16384" width="9.140625" style="22"/>
  </cols>
  <sheetData>
    <row r="1" spans="1:16" ht="16.5" customHeight="1">
      <c r="A1" s="2625" t="s">
        <v>0</v>
      </c>
      <c r="B1" s="2625"/>
      <c r="C1" s="2625"/>
      <c r="D1" s="2625"/>
      <c r="E1" s="2625"/>
      <c r="F1" s="2625"/>
      <c r="G1" s="2625"/>
      <c r="H1" s="2625"/>
      <c r="I1" s="2625"/>
      <c r="J1" s="2625"/>
      <c r="K1" s="2625"/>
      <c r="L1" s="2625"/>
      <c r="M1" s="2625"/>
      <c r="N1" s="2625"/>
      <c r="O1" s="2625"/>
      <c r="P1" s="2625"/>
    </row>
    <row r="2" spans="1:16" ht="11.25" customHeight="1">
      <c r="A2" s="2626"/>
      <c r="B2" s="2626"/>
      <c r="C2" s="2626"/>
      <c r="D2" s="2626"/>
      <c r="E2" s="2626"/>
      <c r="F2" s="2626"/>
      <c r="G2" s="2626"/>
      <c r="H2" s="2626"/>
      <c r="I2" s="2626"/>
      <c r="J2" s="2626"/>
      <c r="K2" s="2626"/>
      <c r="L2" s="2626"/>
      <c r="M2" s="2626"/>
      <c r="N2" s="2626"/>
      <c r="O2" s="2626"/>
      <c r="P2" s="2626"/>
    </row>
    <row r="3" spans="1:16" ht="11.25" customHeight="1">
      <c r="A3" s="1"/>
      <c r="B3" s="1"/>
      <c r="C3" s="1"/>
      <c r="D3" s="2"/>
      <c r="E3" s="2"/>
      <c r="F3" s="2"/>
      <c r="G3" s="4" t="s">
        <v>835</v>
      </c>
      <c r="H3" s="5" t="s">
        <v>799</v>
      </c>
      <c r="I3" s="5" t="s">
        <v>706</v>
      </c>
      <c r="J3" s="5" t="s">
        <v>236</v>
      </c>
      <c r="K3" s="5" t="s">
        <v>506</v>
      </c>
      <c r="L3" s="5" t="s">
        <v>507</v>
      </c>
      <c r="M3" s="5" t="s">
        <v>508</v>
      </c>
      <c r="N3" s="5" t="s">
        <v>509</v>
      </c>
      <c r="O3" s="5" t="s">
        <v>510</v>
      </c>
      <c r="P3" s="6"/>
    </row>
    <row r="4" spans="1:16" ht="10.5" customHeight="1">
      <c r="A4" s="2"/>
      <c r="B4" s="2"/>
      <c r="C4" s="2"/>
      <c r="D4" s="7"/>
      <c r="E4" s="7"/>
      <c r="F4" s="7"/>
      <c r="G4" s="8"/>
      <c r="H4" s="8"/>
      <c r="I4" s="8"/>
      <c r="J4" s="8"/>
      <c r="K4" s="8"/>
      <c r="L4" s="8"/>
      <c r="M4" s="8"/>
      <c r="N4" s="8"/>
      <c r="O4" s="8"/>
      <c r="P4" s="9"/>
    </row>
    <row r="5" spans="1:16" ht="10.5" customHeight="1">
      <c r="A5" s="2627" t="s">
        <v>1</v>
      </c>
      <c r="B5" s="2627"/>
      <c r="C5" s="2627"/>
      <c r="D5" s="2627"/>
      <c r="E5" s="2627"/>
      <c r="F5" s="2628"/>
      <c r="G5" s="10"/>
      <c r="H5" s="11"/>
      <c r="I5" s="11"/>
      <c r="J5" s="11"/>
      <c r="K5" s="11"/>
      <c r="L5" s="11"/>
      <c r="M5" s="11"/>
      <c r="N5" s="11"/>
      <c r="O5" s="11"/>
      <c r="P5" s="12"/>
    </row>
    <row r="6" spans="1:16" ht="10.5" customHeight="1">
      <c r="A6" s="13"/>
      <c r="B6" s="2627" t="s">
        <v>2</v>
      </c>
      <c r="C6" s="2627"/>
      <c r="D6" s="2627"/>
      <c r="E6" s="2627"/>
      <c r="F6" s="2628"/>
      <c r="G6" s="14"/>
      <c r="H6" s="903"/>
      <c r="I6" s="903"/>
      <c r="J6" s="903"/>
      <c r="K6" s="15"/>
      <c r="L6" s="15"/>
      <c r="M6" s="15"/>
      <c r="N6" s="15"/>
      <c r="O6" s="15"/>
      <c r="P6" s="16"/>
    </row>
    <row r="7" spans="1:16" ht="10.5" customHeight="1">
      <c r="A7" s="2224"/>
      <c r="B7" s="2224"/>
      <c r="C7" s="2619" t="s">
        <v>3</v>
      </c>
      <c r="D7" s="2619"/>
      <c r="E7" s="2619"/>
      <c r="F7" s="2620"/>
      <c r="G7" s="2225">
        <v>0.69</v>
      </c>
      <c r="H7" s="1780">
        <v>0.7</v>
      </c>
      <c r="I7" s="1780">
        <v>0.7</v>
      </c>
      <c r="J7" s="1780">
        <v>0.71</v>
      </c>
      <c r="K7" s="2226">
        <v>0.71</v>
      </c>
      <c r="L7" s="2226">
        <v>0.71</v>
      </c>
      <c r="M7" s="2226">
        <v>0.75</v>
      </c>
      <c r="N7" s="2226">
        <v>0.75</v>
      </c>
      <c r="O7" s="2226">
        <v>0.74</v>
      </c>
      <c r="P7" s="2227"/>
    </row>
    <row r="8" spans="1:16" ht="10.5" customHeight="1">
      <c r="A8" s="2228"/>
      <c r="B8" s="2228"/>
      <c r="C8" s="2613" t="s">
        <v>108</v>
      </c>
      <c r="D8" s="2613"/>
      <c r="E8" s="2613"/>
      <c r="F8" s="2614"/>
      <c r="G8" s="2225">
        <v>0.31</v>
      </c>
      <c r="H8" s="1780">
        <v>0.3</v>
      </c>
      <c r="I8" s="1780">
        <v>0.3</v>
      </c>
      <c r="J8" s="1780">
        <v>0.28999999999999998</v>
      </c>
      <c r="K8" s="2226">
        <v>0.28999999999999998</v>
      </c>
      <c r="L8" s="2226">
        <v>0.28999999999999998</v>
      </c>
      <c r="M8" s="2226">
        <v>0.25</v>
      </c>
      <c r="N8" s="2226">
        <v>0.25</v>
      </c>
      <c r="O8" s="2226">
        <v>0.26</v>
      </c>
      <c r="P8" s="2227"/>
    </row>
    <row r="9" spans="1:16" ht="10.5" customHeight="1">
      <c r="A9" s="2228"/>
      <c r="B9" s="2228"/>
      <c r="C9" s="2613" t="s">
        <v>5</v>
      </c>
      <c r="D9" s="2613"/>
      <c r="E9" s="2613"/>
      <c r="F9" s="2614"/>
      <c r="G9" s="2229">
        <v>0.85</v>
      </c>
      <c r="H9" s="1781">
        <v>0.86</v>
      </c>
      <c r="I9" s="1781">
        <v>0.86</v>
      </c>
      <c r="J9" s="1781">
        <v>0.86</v>
      </c>
      <c r="K9" s="2230">
        <v>0.86</v>
      </c>
      <c r="L9" s="2230">
        <v>0.86</v>
      </c>
      <c r="M9" s="2230">
        <v>0.91</v>
      </c>
      <c r="N9" s="2230">
        <v>0.91</v>
      </c>
      <c r="O9" s="2230">
        <v>0.9</v>
      </c>
      <c r="P9" s="2227"/>
    </row>
    <row r="10" spans="1:16" ht="10.5" customHeight="1">
      <c r="A10" s="2228"/>
      <c r="B10" s="2228"/>
      <c r="C10" s="2613" t="s">
        <v>6</v>
      </c>
      <c r="D10" s="2613"/>
      <c r="E10" s="2613"/>
      <c r="F10" s="2614"/>
      <c r="G10" s="2231">
        <v>0.11</v>
      </c>
      <c r="H10" s="1782">
        <v>0.1</v>
      </c>
      <c r="I10" s="1782">
        <v>0.1</v>
      </c>
      <c r="J10" s="1782">
        <v>0.1</v>
      </c>
      <c r="K10" s="2232">
        <v>0.1</v>
      </c>
      <c r="L10" s="2232">
        <v>0.1</v>
      </c>
      <c r="M10" s="2232">
        <v>0.05</v>
      </c>
      <c r="N10" s="2232">
        <v>0.05</v>
      </c>
      <c r="O10" s="2232">
        <v>0.05</v>
      </c>
      <c r="P10" s="2227"/>
    </row>
    <row r="11" spans="1:16" ht="10.5" customHeight="1">
      <c r="A11" s="2228"/>
      <c r="B11" s="2228"/>
      <c r="C11" s="2613" t="s">
        <v>112</v>
      </c>
      <c r="D11" s="2613"/>
      <c r="E11" s="2613"/>
      <c r="F11" s="2614"/>
      <c r="G11" s="2233">
        <v>0.04</v>
      </c>
      <c r="H11" s="1783">
        <v>0.04</v>
      </c>
      <c r="I11" s="1783">
        <v>0.04</v>
      </c>
      <c r="J11" s="1783">
        <v>0.04</v>
      </c>
      <c r="K11" s="2234">
        <v>0.04</v>
      </c>
      <c r="L11" s="2234">
        <v>0.04</v>
      </c>
      <c r="M11" s="2234">
        <v>0.04</v>
      </c>
      <c r="N11" s="2234">
        <v>0.04</v>
      </c>
      <c r="O11" s="2234">
        <v>0.05</v>
      </c>
      <c r="P11" s="2235"/>
    </row>
    <row r="12" spans="1:16" ht="10.5" customHeight="1">
      <c r="A12" s="2617"/>
      <c r="B12" s="2617"/>
      <c r="C12" s="2617"/>
      <c r="D12" s="2617"/>
      <c r="E12" s="2617"/>
      <c r="F12" s="2617"/>
      <c r="G12" s="2617"/>
      <c r="H12" s="2617"/>
      <c r="I12" s="2617"/>
      <c r="J12" s="2617"/>
      <c r="K12" s="2617"/>
      <c r="L12" s="2617"/>
      <c r="M12" s="2617"/>
      <c r="N12" s="2617"/>
      <c r="O12" s="2617"/>
      <c r="P12" s="2617"/>
    </row>
    <row r="13" spans="1:16" ht="10.5" customHeight="1">
      <c r="A13" s="2615" t="s">
        <v>7</v>
      </c>
      <c r="B13" s="2615"/>
      <c r="C13" s="2615"/>
      <c r="D13" s="2615"/>
      <c r="E13" s="2615"/>
      <c r="F13" s="2616"/>
      <c r="G13" s="2236"/>
      <c r="H13" s="2237"/>
      <c r="I13" s="2237"/>
      <c r="J13" s="2237"/>
      <c r="K13" s="2237"/>
      <c r="L13" s="2237"/>
      <c r="M13" s="2237"/>
      <c r="N13" s="2237"/>
      <c r="O13" s="2237"/>
      <c r="P13" s="2238"/>
    </row>
    <row r="14" spans="1:16" ht="22.5" customHeight="1">
      <c r="A14" s="2239"/>
      <c r="B14" s="2618" t="s">
        <v>705</v>
      </c>
      <c r="C14" s="2615"/>
      <c r="D14" s="2615"/>
      <c r="E14" s="2615"/>
      <c r="F14" s="2616"/>
      <c r="G14" s="2240"/>
      <c r="H14" s="2241"/>
      <c r="I14" s="2241"/>
      <c r="J14" s="2241"/>
      <c r="K14" s="2241"/>
      <c r="L14" s="2241"/>
      <c r="M14" s="2241"/>
      <c r="N14" s="2241"/>
      <c r="O14" s="2241"/>
      <c r="P14" s="2242"/>
    </row>
    <row r="15" spans="1:16" ht="10.5" customHeight="1">
      <c r="A15" s="2243"/>
      <c r="B15" s="2243"/>
      <c r="C15" s="2619" t="s">
        <v>335</v>
      </c>
      <c r="D15" s="2619"/>
      <c r="E15" s="2619"/>
      <c r="F15" s="2620"/>
      <c r="G15" s="2225">
        <v>0.28999999999999998</v>
      </c>
      <c r="H15" s="1780">
        <v>0.3</v>
      </c>
      <c r="I15" s="1780">
        <v>0.28999999999999998</v>
      </c>
      <c r="J15" s="1780">
        <v>0.28999999999999998</v>
      </c>
      <c r="K15" s="2226">
        <v>0.42</v>
      </c>
      <c r="L15" s="2226">
        <v>0.43</v>
      </c>
      <c r="M15" s="2226">
        <v>0.45</v>
      </c>
      <c r="N15" s="2226">
        <v>0.43</v>
      </c>
      <c r="O15" s="2226">
        <v>0.44</v>
      </c>
      <c r="P15" s="2242"/>
    </row>
    <row r="16" spans="1:16" ht="10.5" customHeight="1">
      <c r="A16" s="2228"/>
      <c r="B16" s="2228"/>
      <c r="C16" s="2613" t="s">
        <v>108</v>
      </c>
      <c r="D16" s="2613"/>
      <c r="E16" s="2613"/>
      <c r="F16" s="2614"/>
      <c r="G16" s="2231">
        <v>0.37</v>
      </c>
      <c r="H16" s="1782">
        <v>0.3</v>
      </c>
      <c r="I16" s="1782">
        <v>0.31</v>
      </c>
      <c r="J16" s="1782">
        <v>0.33</v>
      </c>
      <c r="K16" s="2232">
        <v>0.31</v>
      </c>
      <c r="L16" s="2232">
        <v>0.28999999999999998</v>
      </c>
      <c r="M16" s="2232">
        <v>0.33</v>
      </c>
      <c r="N16" s="2232">
        <v>0.3</v>
      </c>
      <c r="O16" s="2232">
        <v>0.27</v>
      </c>
      <c r="P16" s="2242"/>
    </row>
    <row r="17" spans="1:17" ht="10.5" customHeight="1">
      <c r="A17" s="2228"/>
      <c r="B17" s="2228"/>
      <c r="C17" s="2613" t="s">
        <v>8</v>
      </c>
      <c r="D17" s="2613"/>
      <c r="E17" s="2613"/>
      <c r="F17" s="2614"/>
      <c r="G17" s="2233">
        <v>0.33</v>
      </c>
      <c r="H17" s="1783">
        <v>0.3</v>
      </c>
      <c r="I17" s="1783">
        <v>0.28999999999999998</v>
      </c>
      <c r="J17" s="1783">
        <v>0.31</v>
      </c>
      <c r="K17" s="2234">
        <v>0.36</v>
      </c>
      <c r="L17" s="2234">
        <v>0.36</v>
      </c>
      <c r="M17" s="2234">
        <v>0.39</v>
      </c>
      <c r="N17" s="2234">
        <v>0.37</v>
      </c>
      <c r="O17" s="2234">
        <v>0.34</v>
      </c>
      <c r="P17" s="2244"/>
    </row>
    <row r="18" spans="1:17" ht="10.5" customHeight="1">
      <c r="A18" s="2617"/>
      <c r="B18" s="2617"/>
      <c r="C18" s="2617"/>
      <c r="D18" s="2617"/>
      <c r="E18" s="2617"/>
      <c r="F18" s="2617"/>
      <c r="G18" s="2617"/>
      <c r="H18" s="2617"/>
      <c r="I18" s="2617"/>
      <c r="J18" s="2617"/>
      <c r="K18" s="2617"/>
      <c r="L18" s="2617"/>
      <c r="M18" s="2617"/>
      <c r="N18" s="2617"/>
      <c r="O18" s="2617"/>
      <c r="P18" s="2617"/>
    </row>
    <row r="19" spans="1:17" ht="10.5" customHeight="1">
      <c r="A19" s="2615" t="s">
        <v>9</v>
      </c>
      <c r="B19" s="2615"/>
      <c r="C19" s="2615"/>
      <c r="D19" s="2615"/>
      <c r="E19" s="2615"/>
      <c r="F19" s="2616"/>
      <c r="G19" s="2236"/>
      <c r="H19" s="2237"/>
      <c r="I19" s="2237"/>
      <c r="J19" s="2237"/>
      <c r="K19" s="2237"/>
      <c r="L19" s="2237"/>
      <c r="M19" s="2237"/>
      <c r="N19" s="2237"/>
      <c r="O19" s="2237"/>
      <c r="P19" s="2238"/>
    </row>
    <row r="20" spans="1:17" ht="10.5" customHeight="1">
      <c r="A20" s="2245"/>
      <c r="B20" s="2623" t="s">
        <v>10</v>
      </c>
      <c r="C20" s="2623"/>
      <c r="D20" s="2623"/>
      <c r="E20" s="2623"/>
      <c r="F20" s="2624"/>
      <c r="G20" s="2246">
        <v>3.8999999999999998E-3</v>
      </c>
      <c r="H20" s="1784">
        <v>4.4000000000000003E-3</v>
      </c>
      <c r="I20" s="1784">
        <v>4.1000000000000003E-3</v>
      </c>
      <c r="J20" s="1784">
        <v>4.0000000000000001E-3</v>
      </c>
      <c r="K20" s="2247">
        <v>3.5999999999999999E-3</v>
      </c>
      <c r="L20" s="2247">
        <v>3.7000000000000002E-3</v>
      </c>
      <c r="M20" s="2247">
        <v>4.0000000000000001E-3</v>
      </c>
      <c r="N20" s="2247">
        <v>4.4000000000000003E-3</v>
      </c>
      <c r="O20" s="2247">
        <v>5.1999999999999998E-3</v>
      </c>
      <c r="P20" s="2248"/>
    </row>
    <row r="21" spans="1:17" ht="10.5" customHeight="1">
      <c r="A21" s="2249"/>
      <c r="B21" s="2629" t="s">
        <v>688</v>
      </c>
      <c r="C21" s="2629"/>
      <c r="D21" s="2629"/>
      <c r="E21" s="2629"/>
      <c r="F21" s="2630"/>
      <c r="G21" s="2246">
        <v>2.5999999999999999E-3</v>
      </c>
      <c r="H21" s="1784">
        <v>3.0999999999999999E-3</v>
      </c>
      <c r="I21" s="1784">
        <v>2.8999999999999998E-3</v>
      </c>
      <c r="J21" s="1784">
        <v>2.8E-3</v>
      </c>
      <c r="K21" s="2247">
        <v>2.3E-3</v>
      </c>
      <c r="L21" s="2247">
        <v>2.3999999999999998E-3</v>
      </c>
      <c r="M21" s="2247">
        <v>2.3999999999999998E-3</v>
      </c>
      <c r="N21" s="2247">
        <v>2.8E-3</v>
      </c>
      <c r="O21" s="2247">
        <v>3.3999999999999998E-3</v>
      </c>
      <c r="P21" s="2248"/>
    </row>
    <row r="22" spans="1:17" ht="10.5" customHeight="1">
      <c r="A22" s="2250"/>
      <c r="B22" s="2621" t="s">
        <v>11</v>
      </c>
      <c r="C22" s="2621"/>
      <c r="D22" s="2621"/>
      <c r="E22" s="2621"/>
      <c r="F22" s="2622"/>
      <c r="G22" s="2251"/>
      <c r="H22" s="1785"/>
      <c r="I22" s="1785"/>
      <c r="J22" s="1785"/>
      <c r="K22" s="2252"/>
      <c r="L22" s="2252"/>
      <c r="M22" s="2252"/>
      <c r="N22" s="2252"/>
      <c r="O22" s="2252"/>
      <c r="P22" s="2248"/>
    </row>
    <row r="23" spans="1:17" ht="10.5" customHeight="1">
      <c r="A23" s="2224"/>
      <c r="B23" s="2224"/>
      <c r="C23" s="2619" t="s">
        <v>335</v>
      </c>
      <c r="D23" s="2619"/>
      <c r="E23" s="2619"/>
      <c r="F23" s="2620"/>
      <c r="G23" s="2246">
        <v>2.3E-3</v>
      </c>
      <c r="H23" s="1784">
        <v>2.3E-3</v>
      </c>
      <c r="I23" s="1784">
        <v>2.3999999999999998E-3</v>
      </c>
      <c r="J23" s="1784">
        <v>2.3E-3</v>
      </c>
      <c r="K23" s="2247">
        <v>1.5E-3</v>
      </c>
      <c r="L23" s="2247">
        <v>1.5E-3</v>
      </c>
      <c r="M23" s="2247">
        <v>1.6000000000000001E-3</v>
      </c>
      <c r="N23" s="2247">
        <v>1.6999999999999999E-3</v>
      </c>
      <c r="O23" s="2247">
        <v>1.6999999999999999E-3</v>
      </c>
      <c r="P23" s="2248"/>
    </row>
    <row r="24" spans="1:17" ht="10.5" customHeight="1">
      <c r="A24" s="2228"/>
      <c r="B24" s="2228"/>
      <c r="C24" s="2613" t="s">
        <v>108</v>
      </c>
      <c r="D24" s="2613"/>
      <c r="E24" s="2613"/>
      <c r="F24" s="2614"/>
      <c r="G24" s="2251">
        <v>3.3E-3</v>
      </c>
      <c r="H24" s="1785">
        <v>4.7999999999999996E-3</v>
      </c>
      <c r="I24" s="1785">
        <v>3.8999999999999998E-3</v>
      </c>
      <c r="J24" s="1785">
        <v>4.0000000000000001E-3</v>
      </c>
      <c r="K24" s="2252">
        <v>4.1000000000000003E-3</v>
      </c>
      <c r="L24" s="2252">
        <v>4.4999999999999997E-3</v>
      </c>
      <c r="M24" s="2252">
        <v>4.7999999999999996E-3</v>
      </c>
      <c r="N24" s="2252">
        <v>6.1000000000000004E-3</v>
      </c>
      <c r="O24" s="2252">
        <v>8.3000000000000001E-3</v>
      </c>
      <c r="P24" s="2248"/>
    </row>
    <row r="25" spans="1:17" ht="10.5" customHeight="1">
      <c r="A25" s="2228"/>
      <c r="B25" s="2228"/>
      <c r="C25" s="2613" t="s">
        <v>5</v>
      </c>
      <c r="D25" s="2613"/>
      <c r="E25" s="2613"/>
      <c r="F25" s="2614"/>
      <c r="G25" s="2253">
        <v>1.8E-3</v>
      </c>
      <c r="H25" s="1786">
        <v>1.6999999999999999E-3</v>
      </c>
      <c r="I25" s="1786">
        <v>1.8E-3</v>
      </c>
      <c r="J25" s="1786">
        <v>1.6999999999999999E-3</v>
      </c>
      <c r="K25" s="2254">
        <v>1.1000000000000001E-3</v>
      </c>
      <c r="L25" s="2254">
        <v>1E-3</v>
      </c>
      <c r="M25" s="2254">
        <v>1.1000000000000001E-3</v>
      </c>
      <c r="N25" s="2254">
        <v>1.2999999999999999E-3</v>
      </c>
      <c r="O25" s="2254">
        <v>1.2999999999999999E-3</v>
      </c>
      <c r="P25" s="2248"/>
    </row>
    <row r="26" spans="1:17" ht="10.5" customHeight="1">
      <c r="A26" s="2228"/>
      <c r="B26" s="2228"/>
      <c r="C26" s="2613" t="s">
        <v>114</v>
      </c>
      <c r="D26" s="2613"/>
      <c r="E26" s="2613"/>
      <c r="F26" s="2614"/>
      <c r="G26" s="2251">
        <v>6.1999999999999998E-3</v>
      </c>
      <c r="H26" s="1785">
        <v>7.3000000000000001E-3</v>
      </c>
      <c r="I26" s="1785">
        <v>8.0000000000000002E-3</v>
      </c>
      <c r="J26" s="1785">
        <v>7.7999999999999996E-3</v>
      </c>
      <c r="K26" s="2252">
        <v>8.6E-3</v>
      </c>
      <c r="L26" s="2252">
        <v>9.2999999999999992E-3</v>
      </c>
      <c r="M26" s="2252">
        <v>1.5299999999999999E-2</v>
      </c>
      <c r="N26" s="2252">
        <v>1.9300000000000001E-2</v>
      </c>
      <c r="O26" s="2252">
        <v>1.72E-2</v>
      </c>
      <c r="P26" s="2248"/>
    </row>
    <row r="27" spans="1:17" ht="10.5" customHeight="1">
      <c r="A27" s="2228"/>
      <c r="B27" s="2228"/>
      <c r="C27" s="2613" t="s">
        <v>112</v>
      </c>
      <c r="D27" s="2613"/>
      <c r="E27" s="2613"/>
      <c r="F27" s="2614"/>
      <c r="G27" s="2255">
        <v>1.12E-2</v>
      </c>
      <c r="H27" s="1787">
        <v>2.2700000000000001E-2</v>
      </c>
      <c r="I27" s="1787">
        <v>1.4200000000000001E-2</v>
      </c>
      <c r="J27" s="1787">
        <v>1.52E-2</v>
      </c>
      <c r="K27" s="2256">
        <v>1.35E-2</v>
      </c>
      <c r="L27" s="2256">
        <v>1.5699999999999999E-2</v>
      </c>
      <c r="M27" s="2256">
        <v>1.7000000000000001E-2</v>
      </c>
      <c r="N27" s="2256">
        <v>1.78E-2</v>
      </c>
      <c r="O27" s="2256">
        <v>2.8799999999999999E-2</v>
      </c>
      <c r="P27" s="2257"/>
    </row>
    <row r="28" spans="1:17" ht="9.9499999999999993" customHeight="1">
      <c r="A28" s="2437"/>
      <c r="B28" s="2437"/>
      <c r="C28" s="2437"/>
      <c r="D28" s="2437"/>
      <c r="E28" s="2437"/>
      <c r="F28" s="2437"/>
      <c r="G28" s="2437"/>
      <c r="H28" s="2437"/>
      <c r="I28" s="2437"/>
      <c r="J28" s="2437"/>
      <c r="K28" s="2437"/>
      <c r="L28" s="2437"/>
      <c r="M28" s="2437"/>
      <c r="N28" s="2437"/>
      <c r="O28" s="2437"/>
      <c r="P28" s="2437"/>
    </row>
    <row r="29" spans="1:17" ht="15.75" customHeight="1">
      <c r="A29" s="2625" t="s">
        <v>687</v>
      </c>
      <c r="B29" s="2625"/>
      <c r="C29" s="2625"/>
      <c r="D29" s="2625"/>
      <c r="E29" s="2625"/>
      <c r="F29" s="2625"/>
      <c r="G29" s="2625"/>
      <c r="H29" s="2625"/>
      <c r="I29" s="2625"/>
      <c r="J29" s="2625"/>
      <c r="K29" s="2625"/>
      <c r="L29" s="2625"/>
      <c r="M29" s="2625"/>
      <c r="N29" s="2625"/>
      <c r="O29" s="2625"/>
      <c r="P29" s="2625"/>
    </row>
    <row r="30" spans="1:17" ht="9.9499999999999993" customHeight="1">
      <c r="A30" s="17"/>
      <c r="B30" s="17"/>
      <c r="C30" s="17"/>
      <c r="D30" s="17"/>
      <c r="E30" s="17"/>
      <c r="F30" s="17"/>
      <c r="G30" s="17"/>
      <c r="H30" s="17"/>
      <c r="I30" s="17"/>
      <c r="J30" s="17"/>
      <c r="K30" s="17"/>
      <c r="L30" s="17"/>
      <c r="M30" s="17"/>
      <c r="N30" s="17"/>
      <c r="O30" s="17"/>
      <c r="P30" s="17"/>
    </row>
    <row r="31" spans="1:17" ht="11.25" customHeight="1">
      <c r="A31" s="2632" t="s">
        <v>505</v>
      </c>
      <c r="B31" s="2632"/>
      <c r="C31" s="2632"/>
      <c r="D31" s="1511"/>
      <c r="E31" s="1512"/>
      <c r="F31" s="1512"/>
      <c r="G31" s="1513" t="s">
        <v>835</v>
      </c>
      <c r="H31" s="1512" t="s">
        <v>799</v>
      </c>
      <c r="I31" s="1512" t="s">
        <v>706</v>
      </c>
      <c r="J31" s="1512" t="s">
        <v>236</v>
      </c>
      <c r="K31" s="1512" t="s">
        <v>506</v>
      </c>
      <c r="L31" s="1512" t="s">
        <v>507</v>
      </c>
      <c r="M31" s="1512" t="s">
        <v>508</v>
      </c>
      <c r="N31" s="1512" t="s">
        <v>509</v>
      </c>
      <c r="O31" s="1512" t="s">
        <v>510</v>
      </c>
      <c r="P31" s="1514"/>
      <c r="Q31" s="1515"/>
    </row>
    <row r="32" spans="1:17" ht="11.25" customHeight="1">
      <c r="A32" s="1516"/>
      <c r="B32" s="1516"/>
      <c r="C32" s="1517"/>
      <c r="D32" s="1422" t="s">
        <v>12</v>
      </c>
      <c r="E32" s="1422" t="s">
        <v>793</v>
      </c>
      <c r="F32" s="1422" t="s">
        <v>13</v>
      </c>
      <c r="G32" s="1518"/>
      <c r="H32" s="2637" t="s">
        <v>14</v>
      </c>
      <c r="I32" s="2637"/>
      <c r="J32" s="2637"/>
      <c r="K32" s="2637"/>
      <c r="L32" s="2637"/>
      <c r="M32" s="2637"/>
      <c r="N32" s="2637"/>
      <c r="O32" s="2637"/>
      <c r="P32" s="1519"/>
      <c r="Q32" s="1515"/>
    </row>
    <row r="33" spans="1:17" ht="11.25" customHeight="1">
      <c r="A33" s="1520"/>
      <c r="B33" s="1521"/>
      <c r="C33" s="1517"/>
      <c r="D33" s="1421" t="s">
        <v>15</v>
      </c>
      <c r="E33" s="1421" t="s">
        <v>646</v>
      </c>
      <c r="F33" s="1421" t="s">
        <v>646</v>
      </c>
      <c r="G33" s="1421" t="s">
        <v>8</v>
      </c>
      <c r="H33" s="1522"/>
      <c r="I33" s="1522"/>
      <c r="J33" s="1522"/>
      <c r="K33" s="1522"/>
      <c r="L33" s="1522"/>
      <c r="M33" s="1522"/>
      <c r="N33" s="1522"/>
      <c r="O33" s="1522"/>
      <c r="P33" s="1523"/>
      <c r="Q33" s="1515"/>
    </row>
    <row r="34" spans="1:17" ht="11.25" customHeight="1">
      <c r="A34" s="2636" t="s">
        <v>392</v>
      </c>
      <c r="B34" s="2636"/>
      <c r="C34" s="2636"/>
      <c r="D34" s="2258">
        <v>2505</v>
      </c>
      <c r="E34" s="1518">
        <v>849</v>
      </c>
      <c r="F34" s="1518">
        <v>0</v>
      </c>
      <c r="G34" s="2259">
        <f>SUM(D34:F34)</f>
        <v>3354</v>
      </c>
      <c r="H34" s="1524">
        <v>3497</v>
      </c>
      <c r="I34" s="1524">
        <v>3477</v>
      </c>
      <c r="J34" s="1524">
        <v>3340</v>
      </c>
      <c r="K34" s="1524">
        <v>3546</v>
      </c>
      <c r="L34" s="1524">
        <v>3683</v>
      </c>
      <c r="M34" s="1524">
        <v>3266</v>
      </c>
      <c r="N34" s="1524">
        <v>3217</v>
      </c>
      <c r="O34" s="1524">
        <v>3262</v>
      </c>
      <c r="P34" s="1525"/>
      <c r="Q34" s="1515"/>
    </row>
    <row r="35" spans="1:17" ht="11.25" customHeight="1">
      <c r="A35" s="2634" t="s">
        <v>391</v>
      </c>
      <c r="B35" s="2634"/>
      <c r="C35" s="2634"/>
      <c r="D35" s="2260">
        <v>751</v>
      </c>
      <c r="E35" s="2261">
        <v>186</v>
      </c>
      <c r="F35" s="2261">
        <v>0</v>
      </c>
      <c r="G35" s="2205">
        <f>SUM(D35:F35)</f>
        <v>937</v>
      </c>
      <c r="H35" s="1526">
        <v>950</v>
      </c>
      <c r="I35" s="1526">
        <v>930</v>
      </c>
      <c r="J35" s="1526">
        <v>912</v>
      </c>
      <c r="K35" s="1526">
        <v>915</v>
      </c>
      <c r="L35" s="1526">
        <v>928</v>
      </c>
      <c r="M35" s="1526">
        <v>809</v>
      </c>
      <c r="N35" s="1526">
        <v>827</v>
      </c>
      <c r="O35" s="1526">
        <v>810</v>
      </c>
      <c r="P35" s="1525"/>
      <c r="Q35" s="1515"/>
    </row>
    <row r="36" spans="1:17" ht="11.25" customHeight="1">
      <c r="A36" s="2634" t="s">
        <v>64</v>
      </c>
      <c r="B36" s="2634"/>
      <c r="C36" s="2634"/>
      <c r="D36" s="2260">
        <v>547</v>
      </c>
      <c r="E36" s="2261">
        <v>172</v>
      </c>
      <c r="F36" s="2261">
        <v>103</v>
      </c>
      <c r="G36" s="2205">
        <f>SUM(D36:F36)</f>
        <v>822</v>
      </c>
      <c r="H36" s="1526">
        <v>834</v>
      </c>
      <c r="I36" s="1526">
        <v>854</v>
      </c>
      <c r="J36" s="1526">
        <v>836</v>
      </c>
      <c r="K36" s="1526">
        <v>853</v>
      </c>
      <c r="L36" s="1526">
        <v>860</v>
      </c>
      <c r="M36" s="1526">
        <v>890</v>
      </c>
      <c r="N36" s="1526">
        <v>825</v>
      </c>
      <c r="O36" s="1526">
        <v>890</v>
      </c>
      <c r="P36" s="1525"/>
      <c r="Q36" s="1515"/>
    </row>
    <row r="37" spans="1:17" ht="11.25" customHeight="1">
      <c r="A37" s="2634" t="s">
        <v>108</v>
      </c>
      <c r="B37" s="2634"/>
      <c r="C37" s="2634"/>
      <c r="D37" s="2262">
        <v>525</v>
      </c>
      <c r="E37" s="2261">
        <v>158</v>
      </c>
      <c r="F37" s="2261">
        <v>0</v>
      </c>
      <c r="G37" s="2205">
        <f>SUM(D37:F37)</f>
        <v>683</v>
      </c>
      <c r="H37" s="1527">
        <v>899</v>
      </c>
      <c r="I37" s="1527">
        <v>686</v>
      </c>
      <c r="J37" s="1527">
        <v>913</v>
      </c>
      <c r="K37" s="1527">
        <v>811</v>
      </c>
      <c r="L37" s="1527">
        <v>598</v>
      </c>
      <c r="M37" s="1527">
        <v>394</v>
      </c>
      <c r="N37" s="1527">
        <v>334</v>
      </c>
      <c r="O37" s="1527">
        <v>363</v>
      </c>
      <c r="P37" s="1525"/>
      <c r="Q37" s="1515"/>
    </row>
    <row r="38" spans="1:17" ht="11.25" customHeight="1">
      <c r="A38" s="1517"/>
      <c r="B38" s="1517"/>
      <c r="C38" s="1517"/>
      <c r="D38" s="2263">
        <f t="shared" ref="D38:H38" si="0">SUM(D34:D37)</f>
        <v>4328</v>
      </c>
      <c r="E38" s="2264">
        <f t="shared" si="0"/>
        <v>1365</v>
      </c>
      <c r="F38" s="2264">
        <f t="shared" si="0"/>
        <v>103</v>
      </c>
      <c r="G38" s="2264">
        <f t="shared" si="0"/>
        <v>5796</v>
      </c>
      <c r="H38" s="1528">
        <f t="shared" si="0"/>
        <v>6180</v>
      </c>
      <c r="I38" s="1528">
        <f t="shared" ref="I38:L38" si="1">SUM(I34:I37)</f>
        <v>5947</v>
      </c>
      <c r="J38" s="1528">
        <f t="shared" si="1"/>
        <v>6001</v>
      </c>
      <c r="K38" s="1528">
        <f t="shared" si="1"/>
        <v>6125</v>
      </c>
      <c r="L38" s="1528">
        <f t="shared" si="1"/>
        <v>6069</v>
      </c>
      <c r="M38" s="1528">
        <f t="shared" ref="M38" si="2">SUM(M34:M37)</f>
        <v>5359</v>
      </c>
      <c r="N38" s="1528">
        <f t="shared" ref="N38" si="3">SUM(N34:N37)</f>
        <v>5203</v>
      </c>
      <c r="O38" s="1528">
        <f t="shared" ref="O38" si="4">SUM(O34:O37)</f>
        <v>5325</v>
      </c>
      <c r="P38" s="1514"/>
      <c r="Q38" s="1515"/>
    </row>
    <row r="39" spans="1:17" ht="7.5" customHeight="1">
      <c r="A39" s="2635"/>
      <c r="B39" s="2635"/>
      <c r="C39" s="2635"/>
      <c r="D39" s="2635"/>
      <c r="E39" s="2635"/>
      <c r="F39" s="2635"/>
      <c r="G39" s="2635"/>
      <c r="H39" s="2635"/>
      <c r="I39" s="2635"/>
      <c r="J39" s="2635"/>
      <c r="K39" s="2635"/>
      <c r="L39" s="2635"/>
      <c r="M39" s="2635"/>
      <c r="N39" s="2635"/>
      <c r="O39" s="2635"/>
      <c r="P39" s="2635"/>
      <c r="Q39" s="1515"/>
    </row>
    <row r="40" spans="1:17" ht="17.25" customHeight="1">
      <c r="A40" s="1458">
        <v>1</v>
      </c>
      <c r="B40" s="2633" t="s">
        <v>905</v>
      </c>
      <c r="C40" s="2633"/>
      <c r="D40" s="2633"/>
      <c r="E40" s="2633"/>
      <c r="F40" s="2633"/>
      <c r="G40" s="2633"/>
      <c r="H40" s="2633"/>
      <c r="I40" s="2633"/>
      <c r="J40" s="2633"/>
      <c r="K40" s="2633"/>
      <c r="L40" s="2633"/>
      <c r="M40" s="2633"/>
      <c r="N40" s="2633"/>
      <c r="O40" s="2633"/>
      <c r="P40" s="2633"/>
    </row>
    <row r="41" spans="1:17" ht="9" customHeight="1">
      <c r="A41" s="1257">
        <v>2</v>
      </c>
      <c r="B41" s="2631" t="s">
        <v>686</v>
      </c>
      <c r="C41" s="2631"/>
      <c r="D41" s="2631"/>
      <c r="E41" s="2631"/>
      <c r="F41" s="2631"/>
      <c r="G41" s="2631"/>
      <c r="H41" s="2631"/>
      <c r="I41" s="2631"/>
      <c r="J41" s="2631"/>
      <c r="K41" s="2631"/>
      <c r="L41" s="2631"/>
      <c r="M41" s="2631"/>
      <c r="N41" s="2631"/>
      <c r="O41" s="2631"/>
      <c r="P41" s="2631"/>
    </row>
    <row r="42" spans="1:17" ht="42" customHeight="1">
      <c r="A42" s="1257">
        <v>3</v>
      </c>
      <c r="B42" s="2612" t="s">
        <v>783</v>
      </c>
      <c r="C42" s="2612"/>
      <c r="D42" s="2612"/>
      <c r="E42" s="2612"/>
      <c r="F42" s="2612"/>
      <c r="G42" s="2612"/>
      <c r="H42" s="2612"/>
      <c r="I42" s="2612"/>
      <c r="J42" s="2612"/>
      <c r="K42" s="2612"/>
      <c r="L42" s="2612"/>
      <c r="M42" s="2612"/>
      <c r="N42" s="2612"/>
      <c r="O42" s="2612"/>
      <c r="P42" s="2612"/>
    </row>
  </sheetData>
  <mergeCells count="37">
    <mergeCell ref="B21:F21"/>
    <mergeCell ref="B41:P41"/>
    <mergeCell ref="A28:P28"/>
    <mergeCell ref="C24:F24"/>
    <mergeCell ref="C26:F26"/>
    <mergeCell ref="C25:F25"/>
    <mergeCell ref="C27:F27"/>
    <mergeCell ref="A31:C31"/>
    <mergeCell ref="A29:P29"/>
    <mergeCell ref="B40:P40"/>
    <mergeCell ref="A35:C35"/>
    <mergeCell ref="A39:P39"/>
    <mergeCell ref="A34:C34"/>
    <mergeCell ref="H32:O32"/>
    <mergeCell ref="A37:C37"/>
    <mergeCell ref="A36:C36"/>
    <mergeCell ref="A1:P1"/>
    <mergeCell ref="A2:P2"/>
    <mergeCell ref="B6:F6"/>
    <mergeCell ref="A5:F5"/>
    <mergeCell ref="C7:F7"/>
    <mergeCell ref="B42:P42"/>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6" min="2" max="3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zoomScaleNormal="100" workbookViewId="0">
      <selection activeCell="A9" sqref="A9:H9"/>
    </sheetView>
  </sheetViews>
  <sheetFormatPr defaultColWidth="9.140625" defaultRowHeight="12.75"/>
  <cols>
    <col min="1" max="1" width="2.140625" style="1218" customWidth="1"/>
    <col min="2" max="2" width="28" style="1218" customWidth="1"/>
    <col min="3" max="3" width="1.7109375" style="1218" customWidth="1"/>
    <col min="4" max="4" width="9" style="1218" bestFit="1" customWidth="1"/>
    <col min="5" max="5" width="9" style="1219" bestFit="1" customWidth="1"/>
    <col min="6" max="6" width="8" style="1220" bestFit="1" customWidth="1"/>
    <col min="7" max="8" width="9.140625" style="1220" bestFit="1" customWidth="1"/>
    <col min="9" max="9" width="7.85546875" style="1220" customWidth="1"/>
    <col min="10" max="10" width="1.28515625" style="1220" customWidth="1"/>
    <col min="11" max="15" width="7.7109375" style="1220" customWidth="1"/>
    <col min="16" max="18" width="7.7109375" style="1218" customWidth="1"/>
    <col min="19" max="19" width="1.28515625" style="1218" customWidth="1"/>
    <col min="20" max="21" width="9.140625" style="1218" customWidth="1"/>
    <col min="22" max="23" width="9.140625" style="1221" customWidth="1"/>
    <col min="24" max="24" width="9.140625" style="1218" customWidth="1"/>
    <col min="25" max="16384" width="9.140625" style="1218"/>
  </cols>
  <sheetData>
    <row r="1" spans="1:27" ht="16.5">
      <c r="A1" s="2372" t="s">
        <v>413</v>
      </c>
      <c r="B1" s="2372"/>
      <c r="C1" s="2372"/>
      <c r="D1" s="2372"/>
      <c r="E1" s="2372"/>
      <c r="F1" s="2372"/>
      <c r="G1" s="2372"/>
      <c r="H1" s="2372"/>
      <c r="I1" s="2372"/>
      <c r="J1" s="2372"/>
      <c r="K1" s="2372"/>
      <c r="L1" s="2372"/>
      <c r="M1" s="2372"/>
      <c r="N1" s="2372"/>
      <c r="O1" s="2372"/>
      <c r="P1" s="2372"/>
      <c r="Q1" s="2372"/>
      <c r="R1" s="2372"/>
      <c r="S1" s="2372"/>
    </row>
    <row r="2" spans="1:27" s="1143" customFormat="1" ht="7.5" customHeight="1">
      <c r="A2" s="2654"/>
      <c r="B2" s="2654"/>
      <c r="C2" s="2654"/>
      <c r="D2" s="2654"/>
      <c r="E2" s="2654"/>
      <c r="F2" s="2654"/>
      <c r="G2" s="2654"/>
      <c r="H2" s="2654"/>
      <c r="I2" s="2654"/>
      <c r="J2" s="2654"/>
      <c r="K2" s="2654"/>
      <c r="L2" s="2654"/>
      <c r="M2" s="2654"/>
      <c r="N2" s="2654"/>
      <c r="O2" s="2654"/>
      <c r="P2" s="2654"/>
      <c r="Q2" s="2654"/>
      <c r="R2" s="2654"/>
      <c r="S2" s="2654"/>
    </row>
    <row r="3" spans="1:27" ht="9.9499999999999993" customHeight="1">
      <c r="A3" s="2460" t="s">
        <v>505</v>
      </c>
      <c r="B3" s="2460"/>
      <c r="C3" s="2652" t="s">
        <v>835</v>
      </c>
      <c r="D3" s="2653"/>
      <c r="E3" s="2653"/>
      <c r="F3" s="2653"/>
      <c r="G3" s="2653"/>
      <c r="H3" s="2653"/>
      <c r="I3" s="2653"/>
      <c r="J3" s="1144"/>
      <c r="K3" s="1145" t="s">
        <v>799</v>
      </c>
      <c r="L3" s="1145" t="s">
        <v>706</v>
      </c>
      <c r="M3" s="1145" t="s">
        <v>236</v>
      </c>
      <c r="N3" s="1145" t="s">
        <v>506</v>
      </c>
      <c r="O3" s="1145" t="s">
        <v>507</v>
      </c>
      <c r="P3" s="1145" t="s">
        <v>508</v>
      </c>
      <c r="Q3" s="1145" t="s">
        <v>509</v>
      </c>
      <c r="R3" s="1145" t="s">
        <v>510</v>
      </c>
      <c r="S3" s="1146"/>
      <c r="W3" s="2639"/>
      <c r="X3" s="2640"/>
      <c r="Y3" s="2640"/>
      <c r="Z3" s="2640"/>
      <c r="AA3" s="2640"/>
    </row>
    <row r="4" spans="1:27" ht="9.9499999999999993" customHeight="1">
      <c r="A4" s="506"/>
      <c r="B4" s="506"/>
      <c r="C4" s="506"/>
      <c r="D4" s="2647" t="s">
        <v>414</v>
      </c>
      <c r="E4" s="2647"/>
      <c r="F4" s="2647"/>
      <c r="G4" s="2648" t="s">
        <v>701</v>
      </c>
      <c r="H4" s="2650" t="s">
        <v>415</v>
      </c>
      <c r="I4" s="2650"/>
      <c r="J4" s="1147"/>
      <c r="K4" s="2647" t="s">
        <v>416</v>
      </c>
      <c r="L4" s="2647"/>
      <c r="M4" s="2647"/>
      <c r="N4" s="2647"/>
      <c r="O4" s="2647"/>
      <c r="P4" s="2647"/>
      <c r="Q4" s="2647"/>
      <c r="R4" s="2647"/>
      <c r="S4" s="946"/>
    </row>
    <row r="5" spans="1:27" ht="18.75" customHeight="1">
      <c r="A5" s="506"/>
      <c r="B5" s="506"/>
      <c r="C5" s="506"/>
      <c r="D5" s="1289" t="s">
        <v>702</v>
      </c>
      <c r="E5" s="1288" t="s">
        <v>699</v>
      </c>
      <c r="F5" s="1289" t="s">
        <v>700</v>
      </c>
      <c r="G5" s="2649"/>
      <c r="H5" s="1148" t="s">
        <v>417</v>
      </c>
      <c r="I5" s="1149" t="s">
        <v>418</v>
      </c>
      <c r="J5" s="1259" t="s">
        <v>153</v>
      </c>
      <c r="K5" s="2651"/>
      <c r="L5" s="2651"/>
      <c r="M5" s="2651"/>
      <c r="N5" s="2651"/>
      <c r="O5" s="2651"/>
      <c r="P5" s="2651"/>
      <c r="Q5" s="2651"/>
      <c r="R5" s="2651"/>
      <c r="S5" s="946"/>
    </row>
    <row r="6" spans="1:27" ht="9" customHeight="1">
      <c r="A6" s="2495" t="s">
        <v>649</v>
      </c>
      <c r="B6" s="2495"/>
      <c r="C6" s="1150"/>
      <c r="D6" s="1151"/>
      <c r="E6" s="1151"/>
      <c r="F6" s="1151"/>
      <c r="G6" s="1151"/>
      <c r="H6" s="1151"/>
      <c r="I6" s="1151"/>
      <c r="J6" s="1151"/>
      <c r="K6" s="1151"/>
      <c r="L6" s="1151"/>
      <c r="M6" s="1152"/>
      <c r="N6" s="1151"/>
      <c r="O6" s="1151"/>
      <c r="P6" s="1151"/>
      <c r="Q6" s="1151"/>
      <c r="R6" s="1151"/>
      <c r="S6" s="509"/>
    </row>
    <row r="7" spans="1:27" ht="9" customHeight="1">
      <c r="A7" s="2460" t="s">
        <v>16</v>
      </c>
      <c r="B7" s="2460"/>
      <c r="C7" s="1153"/>
      <c r="D7" s="1154"/>
      <c r="E7" s="1154"/>
      <c r="F7" s="1154"/>
      <c r="G7" s="1154"/>
      <c r="H7" s="1154"/>
      <c r="I7" s="1154"/>
      <c r="J7" s="1154"/>
      <c r="K7" s="1154"/>
      <c r="L7" s="1154"/>
      <c r="M7" s="1155"/>
      <c r="N7" s="1154"/>
      <c r="O7" s="1154"/>
      <c r="P7" s="1154"/>
      <c r="Q7" s="1154"/>
      <c r="R7" s="1154"/>
      <c r="S7" s="1156"/>
    </row>
    <row r="8" spans="1:27" ht="9" customHeight="1">
      <c r="A8" s="1157"/>
      <c r="B8" s="1158" t="s">
        <v>419</v>
      </c>
      <c r="C8" s="1159"/>
      <c r="D8" s="2278">
        <v>13843</v>
      </c>
      <c r="E8" s="2278">
        <v>25</v>
      </c>
      <c r="F8" s="2278">
        <v>0</v>
      </c>
      <c r="G8" s="2278">
        <f t="shared" ref="G8:G13" si="0">SUM(D8:F8)</f>
        <v>13868</v>
      </c>
      <c r="H8" s="2278">
        <v>5925</v>
      </c>
      <c r="I8" s="2278">
        <f t="shared" ref="I8:I13" si="1">G8-H8</f>
        <v>7943</v>
      </c>
      <c r="J8" s="1161"/>
      <c r="K8" s="1171">
        <v>15579</v>
      </c>
      <c r="L8" s="1171">
        <v>43214</v>
      </c>
      <c r="M8" s="1171">
        <v>9806</v>
      </c>
      <c r="N8" s="1162">
        <v>9848</v>
      </c>
      <c r="O8" s="1162">
        <v>10537</v>
      </c>
      <c r="P8" s="1162">
        <v>10726</v>
      </c>
      <c r="Q8" s="1162">
        <v>13021</v>
      </c>
      <c r="R8" s="1162">
        <v>13001</v>
      </c>
      <c r="S8" s="1163"/>
    </row>
    <row r="9" spans="1:27" ht="27" customHeight="1">
      <c r="A9" s="1164"/>
      <c r="B9" s="1260" t="s">
        <v>648</v>
      </c>
      <c r="C9" s="1166"/>
      <c r="D9" s="2278">
        <v>230383</v>
      </c>
      <c r="E9" s="2278">
        <v>43145</v>
      </c>
      <c r="F9" s="2278">
        <v>0</v>
      </c>
      <c r="G9" s="2278">
        <f t="shared" si="0"/>
        <v>273528</v>
      </c>
      <c r="H9" s="2278">
        <v>273528</v>
      </c>
      <c r="I9" s="2278">
        <f t="shared" si="1"/>
        <v>0</v>
      </c>
      <c r="J9" s="1162"/>
      <c r="K9" s="1171">
        <v>265565</v>
      </c>
      <c r="L9" s="1171">
        <v>287516</v>
      </c>
      <c r="M9" s="1171">
        <v>241968</v>
      </c>
      <c r="N9" s="1162">
        <v>235787</v>
      </c>
      <c r="O9" s="1162">
        <v>209917</v>
      </c>
      <c r="P9" s="1162">
        <v>168019</v>
      </c>
      <c r="Q9" s="1162">
        <v>146154</v>
      </c>
      <c r="R9" s="1162">
        <v>201237</v>
      </c>
      <c r="S9" s="1163"/>
    </row>
    <row r="10" spans="1:27" ht="9" customHeight="1">
      <c r="A10" s="1167"/>
      <c r="B10" s="1168" t="s">
        <v>496</v>
      </c>
      <c r="C10" s="1169"/>
      <c r="D10" s="2278">
        <v>49556</v>
      </c>
      <c r="E10" s="2278">
        <v>171052</v>
      </c>
      <c r="F10" s="2278">
        <v>74089</v>
      </c>
      <c r="G10" s="2278">
        <f t="shared" si="0"/>
        <v>294697</v>
      </c>
      <c r="H10" s="2278">
        <v>242620</v>
      </c>
      <c r="I10" s="2278">
        <f t="shared" si="1"/>
        <v>52077</v>
      </c>
      <c r="J10" s="1170"/>
      <c r="K10" s="1171">
        <v>294310</v>
      </c>
      <c r="L10" s="1171">
        <v>303210</v>
      </c>
      <c r="M10" s="1171">
        <v>306173</v>
      </c>
      <c r="N10" s="1171">
        <v>320565</v>
      </c>
      <c r="O10" s="1171">
        <v>335930</v>
      </c>
      <c r="P10" s="1171">
        <v>327823</v>
      </c>
      <c r="Q10" s="1171">
        <v>333798</v>
      </c>
      <c r="R10" s="1171">
        <v>352045</v>
      </c>
      <c r="S10" s="1172"/>
    </row>
    <row r="11" spans="1:27" ht="21" customHeight="1">
      <c r="A11" s="1167"/>
      <c r="B11" s="1258" t="s">
        <v>647</v>
      </c>
      <c r="C11" s="1169"/>
      <c r="D11" s="2278">
        <v>1166780</v>
      </c>
      <c r="E11" s="2278">
        <v>1079707</v>
      </c>
      <c r="F11" s="2278">
        <v>327149</v>
      </c>
      <c r="G11" s="2278">
        <f t="shared" si="0"/>
        <v>2573636</v>
      </c>
      <c r="H11" s="2278">
        <v>2264721</v>
      </c>
      <c r="I11" s="2278">
        <f t="shared" si="1"/>
        <v>308915</v>
      </c>
      <c r="J11" s="1170"/>
      <c r="K11" s="1171">
        <v>2368633</v>
      </c>
      <c r="L11" s="1171">
        <v>2155474</v>
      </c>
      <c r="M11" s="1171">
        <v>2140173</v>
      </c>
      <c r="N11" s="1171">
        <v>2046398</v>
      </c>
      <c r="O11" s="1171">
        <v>1899044</v>
      </c>
      <c r="P11" s="1171">
        <v>1477238</v>
      </c>
      <c r="Q11" s="1171">
        <v>1449069</v>
      </c>
      <c r="R11" s="1171">
        <v>1389095</v>
      </c>
      <c r="S11" s="1172"/>
    </row>
    <row r="12" spans="1:27" ht="9" customHeight="1">
      <c r="A12" s="1173"/>
      <c r="B12" s="1174" t="s">
        <v>4</v>
      </c>
      <c r="C12" s="1175"/>
      <c r="D12" s="2278">
        <v>6308</v>
      </c>
      <c r="E12" s="2278">
        <v>4688</v>
      </c>
      <c r="F12" s="2278">
        <v>792</v>
      </c>
      <c r="G12" s="2278">
        <f t="shared" si="0"/>
        <v>11788</v>
      </c>
      <c r="H12" s="2278">
        <v>8697</v>
      </c>
      <c r="I12" s="2278">
        <f t="shared" si="1"/>
        <v>3091</v>
      </c>
      <c r="J12" s="1170"/>
      <c r="K12" s="1171">
        <v>12599</v>
      </c>
      <c r="L12" s="1171">
        <v>9119</v>
      </c>
      <c r="M12" s="1171">
        <v>10289</v>
      </c>
      <c r="N12" s="1171">
        <v>12851</v>
      </c>
      <c r="O12" s="1171">
        <v>13613</v>
      </c>
      <c r="P12" s="1171">
        <v>10489</v>
      </c>
      <c r="Q12" s="1171">
        <v>9816</v>
      </c>
      <c r="R12" s="1171">
        <v>10044</v>
      </c>
      <c r="S12" s="1172"/>
    </row>
    <row r="13" spans="1:27" ht="9" customHeight="1">
      <c r="A13" s="1173"/>
      <c r="B13" s="1174" t="s">
        <v>19</v>
      </c>
      <c r="C13" s="1176"/>
      <c r="D13" s="2279">
        <v>7396</v>
      </c>
      <c r="E13" s="2279">
        <v>4278</v>
      </c>
      <c r="F13" s="2279">
        <v>584</v>
      </c>
      <c r="G13" s="2279">
        <f t="shared" si="0"/>
        <v>12258</v>
      </c>
      <c r="H13" s="2279">
        <v>10417</v>
      </c>
      <c r="I13" s="2279">
        <f t="shared" si="1"/>
        <v>1841</v>
      </c>
      <c r="J13" s="1178"/>
      <c r="K13" s="1206">
        <v>10210</v>
      </c>
      <c r="L13" s="1206">
        <v>8881</v>
      </c>
      <c r="M13" s="1206">
        <v>8820</v>
      </c>
      <c r="N13" s="1179">
        <v>8158</v>
      </c>
      <c r="O13" s="1179">
        <v>6987</v>
      </c>
      <c r="P13" s="1179">
        <v>5612</v>
      </c>
      <c r="Q13" s="1179">
        <v>4851</v>
      </c>
      <c r="R13" s="1179">
        <v>4737</v>
      </c>
      <c r="S13" s="1172"/>
    </row>
    <row r="14" spans="1:27" ht="9.75" customHeight="1">
      <c r="A14" s="507"/>
      <c r="B14" s="507"/>
      <c r="C14" s="1180"/>
      <c r="D14" s="2280">
        <f>SUM(D8:D13)</f>
        <v>1474266</v>
      </c>
      <c r="E14" s="2280">
        <f t="shared" ref="E14:I14" si="2">SUM(E8:E13)</f>
        <v>1302895</v>
      </c>
      <c r="F14" s="2280">
        <f t="shared" si="2"/>
        <v>402614</v>
      </c>
      <c r="G14" s="2280">
        <f t="shared" si="2"/>
        <v>3179775</v>
      </c>
      <c r="H14" s="2280">
        <f t="shared" si="2"/>
        <v>2805908</v>
      </c>
      <c r="I14" s="2280">
        <f t="shared" si="2"/>
        <v>373867</v>
      </c>
      <c r="J14" s="1181"/>
      <c r="K14" s="1182">
        <f>SUM(K8:K13)</f>
        <v>2966896</v>
      </c>
      <c r="L14" s="1182">
        <f>SUM(L8:L13)</f>
        <v>2807414</v>
      </c>
      <c r="M14" s="1182">
        <f>SUM(M8:M13)</f>
        <v>2717229</v>
      </c>
      <c r="N14" s="1182">
        <f t="shared" ref="N14" si="3">SUM(N8:N13)</f>
        <v>2633607</v>
      </c>
      <c r="O14" s="1182">
        <f t="shared" ref="O14" si="4">SUM(O8:O13)</f>
        <v>2476028</v>
      </c>
      <c r="P14" s="1182">
        <f t="shared" ref="P14" si="5">SUM(P8:P13)</f>
        <v>1999907</v>
      </c>
      <c r="Q14" s="1182">
        <f t="shared" ref="Q14" si="6">SUM(Q8:Q13)</f>
        <v>1956709</v>
      </c>
      <c r="R14" s="1182">
        <f t="shared" ref="R14" si="7">SUM(R8:R13)</f>
        <v>1970159</v>
      </c>
      <c r="S14" s="1183"/>
    </row>
    <row r="15" spans="1:27" ht="9" customHeight="1">
      <c r="A15" s="2460" t="s">
        <v>18</v>
      </c>
      <c r="B15" s="2460"/>
      <c r="C15" s="1153"/>
      <c r="D15" s="2281"/>
      <c r="E15" s="2281"/>
      <c r="F15" s="2281"/>
      <c r="G15" s="2281"/>
      <c r="H15" s="2281"/>
      <c r="I15" s="2281"/>
      <c r="J15" s="1178"/>
      <c r="K15" s="1179"/>
      <c r="L15" s="1179"/>
      <c r="M15" s="1179"/>
      <c r="N15" s="1179"/>
      <c r="O15" s="1179"/>
      <c r="P15" s="1179"/>
      <c r="Q15" s="1179"/>
      <c r="R15" s="1179"/>
      <c r="S15" s="1184"/>
    </row>
    <row r="16" spans="1:27" ht="9" customHeight="1">
      <c r="A16" s="1164"/>
      <c r="B16" s="1165" t="s">
        <v>17</v>
      </c>
      <c r="C16" s="1166"/>
      <c r="D16" s="2278">
        <v>74461</v>
      </c>
      <c r="E16" s="2278">
        <v>26765</v>
      </c>
      <c r="F16" s="2278">
        <v>78</v>
      </c>
      <c r="G16" s="2278">
        <f>SUM(D16:F16)</f>
        <v>101304</v>
      </c>
      <c r="H16" s="2278">
        <v>99156</v>
      </c>
      <c r="I16" s="2278">
        <f>G16-H16</f>
        <v>2148</v>
      </c>
      <c r="J16" s="1170"/>
      <c r="K16" s="1171">
        <v>111588</v>
      </c>
      <c r="L16" s="1171">
        <v>114434</v>
      </c>
      <c r="M16" s="1171">
        <v>66200</v>
      </c>
      <c r="N16" s="1171">
        <v>73398</v>
      </c>
      <c r="O16" s="1171">
        <v>88978</v>
      </c>
      <c r="P16" s="1171">
        <v>75239</v>
      </c>
      <c r="Q16" s="1171">
        <v>71307</v>
      </c>
      <c r="R16" s="1171">
        <v>73699</v>
      </c>
      <c r="S16" s="1172"/>
    </row>
    <row r="17" spans="1:19" ht="9" customHeight="1">
      <c r="A17" s="1167"/>
      <c r="B17" s="1168" t="s">
        <v>4</v>
      </c>
      <c r="C17" s="1169"/>
      <c r="D17" s="2278">
        <v>7273</v>
      </c>
      <c r="E17" s="2278">
        <v>0</v>
      </c>
      <c r="F17" s="2278">
        <v>0</v>
      </c>
      <c r="G17" s="2278">
        <f>SUM(D17:F17)</f>
        <v>7273</v>
      </c>
      <c r="H17" s="2278">
        <v>7273</v>
      </c>
      <c r="I17" s="2278">
        <f>G17-H17</f>
        <v>0</v>
      </c>
      <c r="J17" s="1170"/>
      <c r="K17" s="1171">
        <v>6905</v>
      </c>
      <c r="L17" s="1171">
        <v>1847</v>
      </c>
      <c r="M17" s="1171">
        <v>3960</v>
      </c>
      <c r="N17" s="1171">
        <v>3850</v>
      </c>
      <c r="O17" s="1171">
        <v>4875</v>
      </c>
      <c r="P17" s="1171">
        <v>12571</v>
      </c>
      <c r="Q17" s="1171">
        <v>26</v>
      </c>
      <c r="R17" s="1171">
        <v>536</v>
      </c>
      <c r="S17" s="1172"/>
    </row>
    <row r="18" spans="1:19" ht="9" customHeight="1">
      <c r="A18" s="1167"/>
      <c r="B18" s="1168" t="s">
        <v>19</v>
      </c>
      <c r="C18" s="1166"/>
      <c r="D18" s="2278">
        <v>2500</v>
      </c>
      <c r="E18" s="2278">
        <v>0</v>
      </c>
      <c r="F18" s="2278">
        <v>0</v>
      </c>
      <c r="G18" s="2278">
        <f>SUM(D18:F18)</f>
        <v>2500</v>
      </c>
      <c r="H18" s="2278">
        <v>2500</v>
      </c>
      <c r="I18" s="2278">
        <f>G18-H18</f>
        <v>0</v>
      </c>
      <c r="J18" s="1178"/>
      <c r="K18" s="1171">
        <v>3407</v>
      </c>
      <c r="L18" s="1171">
        <v>2281</v>
      </c>
      <c r="M18" s="1171">
        <v>1894</v>
      </c>
      <c r="N18" s="1179">
        <v>2500</v>
      </c>
      <c r="O18" s="1179">
        <v>5627</v>
      </c>
      <c r="P18" s="1179">
        <v>6100</v>
      </c>
      <c r="Q18" s="1179">
        <v>26</v>
      </c>
      <c r="R18" s="1179">
        <v>0</v>
      </c>
      <c r="S18" s="1172"/>
    </row>
    <row r="19" spans="1:19" ht="9.75" customHeight="1">
      <c r="A19" s="507"/>
      <c r="B19" s="507"/>
      <c r="C19" s="1180"/>
      <c r="D19" s="2280">
        <f>SUM(D16:D18)</f>
        <v>84234</v>
      </c>
      <c r="E19" s="2280">
        <f t="shared" ref="E19:I19" si="8">SUM(E16:E18)</f>
        <v>26765</v>
      </c>
      <c r="F19" s="2280">
        <f t="shared" si="8"/>
        <v>78</v>
      </c>
      <c r="G19" s="2280">
        <f t="shared" si="8"/>
        <v>111077</v>
      </c>
      <c r="H19" s="2280">
        <f t="shared" si="8"/>
        <v>108929</v>
      </c>
      <c r="I19" s="2280">
        <f t="shared" si="8"/>
        <v>2148</v>
      </c>
      <c r="J19" s="1181"/>
      <c r="K19" s="1182">
        <f>SUM(K16:K18)</f>
        <v>121900</v>
      </c>
      <c r="L19" s="1182">
        <f>SUM(L16:L18)</f>
        <v>118562</v>
      </c>
      <c r="M19" s="1182">
        <f>SUM(M16:M18)</f>
        <v>72054</v>
      </c>
      <c r="N19" s="1182">
        <f t="shared" ref="N19" si="9">SUM(N16:N18)</f>
        <v>79748</v>
      </c>
      <c r="O19" s="1182">
        <f t="shared" ref="O19" si="10">SUM(O16:O18)</f>
        <v>99480</v>
      </c>
      <c r="P19" s="1182">
        <f t="shared" ref="P19" si="11">SUM(P16:P18)</f>
        <v>93910</v>
      </c>
      <c r="Q19" s="1182">
        <f t="shared" ref="Q19" si="12">SUM(Q16:Q18)</f>
        <v>71359</v>
      </c>
      <c r="R19" s="1182">
        <f t="shared" ref="R19" si="13">SUM(R16:R18)</f>
        <v>74235</v>
      </c>
      <c r="S19" s="1183"/>
    </row>
    <row r="20" spans="1:19" ht="9.75" customHeight="1">
      <c r="A20" s="2638" t="s">
        <v>420</v>
      </c>
      <c r="B20" s="2638"/>
      <c r="C20" s="1185"/>
      <c r="D20" s="2280">
        <f>D19+D14</f>
        <v>1558500</v>
      </c>
      <c r="E20" s="2280">
        <f>E19+E14</f>
        <v>1329660</v>
      </c>
      <c r="F20" s="2280">
        <f t="shared" ref="F20:I20" si="14">F19+F14</f>
        <v>402692</v>
      </c>
      <c r="G20" s="2280">
        <f t="shared" si="14"/>
        <v>3290852</v>
      </c>
      <c r="H20" s="2280">
        <f t="shared" si="14"/>
        <v>2914837</v>
      </c>
      <c r="I20" s="2280">
        <f t="shared" si="14"/>
        <v>376015</v>
      </c>
      <c r="J20" s="1181"/>
      <c r="K20" s="1182">
        <f>K19+K14</f>
        <v>3088796</v>
      </c>
      <c r="L20" s="1182">
        <f>L19+L14</f>
        <v>2925976</v>
      </c>
      <c r="M20" s="1182">
        <f>M19+M14</f>
        <v>2789283</v>
      </c>
      <c r="N20" s="1182">
        <f t="shared" ref="N20" si="15">N19+N14</f>
        <v>2713355</v>
      </c>
      <c r="O20" s="1182">
        <f t="shared" ref="O20" si="16">O19+O14</f>
        <v>2575508</v>
      </c>
      <c r="P20" s="1182">
        <f t="shared" ref="P20" si="17">P19+P14</f>
        <v>2093817</v>
      </c>
      <c r="Q20" s="1182">
        <f t="shared" ref="Q20" si="18">Q19+Q14</f>
        <v>2028068</v>
      </c>
      <c r="R20" s="1182">
        <f t="shared" ref="R20" si="19">R19+R14</f>
        <v>2044394</v>
      </c>
      <c r="S20" s="1183"/>
    </row>
    <row r="21" spans="1:19" ht="9" customHeight="1">
      <c r="A21" s="2460" t="s">
        <v>421</v>
      </c>
      <c r="B21" s="2460"/>
      <c r="C21" s="1186"/>
      <c r="D21" s="2281"/>
      <c r="E21" s="2281"/>
      <c r="F21" s="2281"/>
      <c r="G21" s="2281"/>
      <c r="H21" s="2281"/>
      <c r="I21" s="2281"/>
      <c r="J21" s="1178"/>
      <c r="K21" s="1179"/>
      <c r="L21" s="1179"/>
      <c r="M21" s="1179"/>
      <c r="N21" s="1179"/>
      <c r="O21" s="1179"/>
      <c r="P21" s="1179"/>
      <c r="Q21" s="1179"/>
      <c r="R21" s="1179"/>
      <c r="S21" s="1184"/>
    </row>
    <row r="22" spans="1:19" ht="9" customHeight="1">
      <c r="A22" s="2460" t="s">
        <v>16</v>
      </c>
      <c r="B22" s="2460"/>
      <c r="C22" s="1153"/>
      <c r="D22" s="2282"/>
      <c r="E22" s="2282"/>
      <c r="F22" s="2282"/>
      <c r="G22" s="2282"/>
      <c r="H22" s="2282"/>
      <c r="I22" s="2282"/>
      <c r="J22" s="1178"/>
      <c r="K22" s="1179"/>
      <c r="L22" s="1179"/>
      <c r="M22" s="1179"/>
      <c r="N22" s="1179"/>
      <c r="O22" s="1179"/>
      <c r="P22" s="1179"/>
      <c r="Q22" s="1179"/>
      <c r="R22" s="1179"/>
      <c r="S22" s="1184"/>
    </row>
    <row r="23" spans="1:19" ht="9" customHeight="1">
      <c r="A23" s="1164"/>
      <c r="B23" s="1165" t="s">
        <v>422</v>
      </c>
      <c r="C23" s="1166"/>
      <c r="D23" s="2278">
        <v>400397</v>
      </c>
      <c r="E23" s="2278">
        <v>7462</v>
      </c>
      <c r="F23" s="2278">
        <v>839</v>
      </c>
      <c r="G23" s="2278">
        <f>SUM(D23:F23)</f>
        <v>408698</v>
      </c>
      <c r="H23" s="2278">
        <v>387509</v>
      </c>
      <c r="I23" s="2278">
        <f>G23-H23</f>
        <v>21189</v>
      </c>
      <c r="J23" s="1170"/>
      <c r="K23" s="1171">
        <v>387351</v>
      </c>
      <c r="L23" s="1171">
        <v>427242</v>
      </c>
      <c r="M23" s="1171">
        <v>382159</v>
      </c>
      <c r="N23" s="1171">
        <v>299532</v>
      </c>
      <c r="O23" s="1171">
        <v>275093</v>
      </c>
      <c r="P23" s="1171">
        <v>332161</v>
      </c>
      <c r="Q23" s="1171">
        <v>283844</v>
      </c>
      <c r="R23" s="1171">
        <v>278192</v>
      </c>
      <c r="S23" s="1172"/>
    </row>
    <row r="24" spans="1:19" ht="9" customHeight="1">
      <c r="A24" s="1167"/>
      <c r="B24" s="1168" t="s">
        <v>496</v>
      </c>
      <c r="C24" s="1169"/>
      <c r="D24" s="2278">
        <v>273924</v>
      </c>
      <c r="E24" s="2278">
        <v>60250</v>
      </c>
      <c r="F24" s="2278">
        <v>24108</v>
      </c>
      <c r="G24" s="2278">
        <f>SUM(D24:F24)</f>
        <v>358282</v>
      </c>
      <c r="H24" s="2278">
        <v>299073</v>
      </c>
      <c r="I24" s="2278">
        <f>G24-H24</f>
        <v>59209</v>
      </c>
      <c r="J24" s="1170"/>
      <c r="K24" s="1171">
        <v>357068</v>
      </c>
      <c r="L24" s="1171">
        <v>342766</v>
      </c>
      <c r="M24" s="1171">
        <v>322478</v>
      </c>
      <c r="N24" s="1171">
        <v>320053</v>
      </c>
      <c r="O24" s="1171">
        <v>319882</v>
      </c>
      <c r="P24" s="1171">
        <v>298285</v>
      </c>
      <c r="Q24" s="1171">
        <v>274491</v>
      </c>
      <c r="R24" s="1171">
        <v>254448</v>
      </c>
      <c r="S24" s="1172"/>
    </row>
    <row r="25" spans="1:19" ht="9" customHeight="1">
      <c r="A25" s="1173"/>
      <c r="B25" s="1174" t="s">
        <v>4</v>
      </c>
      <c r="C25" s="1175"/>
      <c r="D25" s="2278">
        <v>19096</v>
      </c>
      <c r="E25" s="2278">
        <v>1405</v>
      </c>
      <c r="F25" s="2278">
        <v>63</v>
      </c>
      <c r="G25" s="2278">
        <f>SUM(D25:F25)</f>
        <v>20564</v>
      </c>
      <c r="H25" s="2278">
        <v>20562</v>
      </c>
      <c r="I25" s="2278">
        <f>G25-H25</f>
        <v>2</v>
      </c>
      <c r="J25" s="1170"/>
      <c r="K25" s="1171">
        <v>19887</v>
      </c>
      <c r="L25" s="1171">
        <v>21034</v>
      </c>
      <c r="M25" s="1171">
        <v>21218</v>
      </c>
      <c r="N25" s="1171">
        <v>22877</v>
      </c>
      <c r="O25" s="1171">
        <v>17949</v>
      </c>
      <c r="P25" s="1171">
        <v>21143</v>
      </c>
      <c r="Q25" s="1171">
        <v>20306</v>
      </c>
      <c r="R25" s="1171">
        <v>23395</v>
      </c>
      <c r="S25" s="1172"/>
    </row>
    <row r="26" spans="1:19" ht="9" customHeight="1">
      <c r="A26" s="1173"/>
      <c r="B26" s="1174" t="s">
        <v>19</v>
      </c>
      <c r="C26" s="1176"/>
      <c r="D26" s="2278">
        <v>21060</v>
      </c>
      <c r="E26" s="2278">
        <v>1419</v>
      </c>
      <c r="F26" s="2278">
        <v>64</v>
      </c>
      <c r="G26" s="2278">
        <f>SUM(D26:F26)</f>
        <v>22543</v>
      </c>
      <c r="H26" s="2278">
        <v>22513</v>
      </c>
      <c r="I26" s="2278">
        <f>G26-H26</f>
        <v>30</v>
      </c>
      <c r="J26" s="1178"/>
      <c r="K26" s="1171">
        <v>23877</v>
      </c>
      <c r="L26" s="1171">
        <v>23526</v>
      </c>
      <c r="M26" s="1171">
        <v>23140</v>
      </c>
      <c r="N26" s="1179">
        <v>23034</v>
      </c>
      <c r="O26" s="1179">
        <v>20945</v>
      </c>
      <c r="P26" s="1179">
        <v>24178</v>
      </c>
      <c r="Q26" s="1179">
        <v>22865</v>
      </c>
      <c r="R26" s="1179">
        <v>23715</v>
      </c>
      <c r="S26" s="1172"/>
    </row>
    <row r="27" spans="1:19" ht="9.75" customHeight="1">
      <c r="A27" s="507"/>
      <c r="B27" s="507"/>
      <c r="C27" s="1180"/>
      <c r="D27" s="2280">
        <f>SUM(D23:D26)</f>
        <v>714477</v>
      </c>
      <c r="E27" s="2280">
        <f>SUM(E23:E26)</f>
        <v>70536</v>
      </c>
      <c r="F27" s="2280">
        <f t="shared" ref="F27:I27" si="20">SUM(F23:F26)</f>
        <v>25074</v>
      </c>
      <c r="G27" s="2280">
        <f t="shared" si="20"/>
        <v>810087</v>
      </c>
      <c r="H27" s="2280">
        <f t="shared" si="20"/>
        <v>729657</v>
      </c>
      <c r="I27" s="2280">
        <f t="shared" si="20"/>
        <v>80430</v>
      </c>
      <c r="J27" s="1181"/>
      <c r="K27" s="1182">
        <f>SUM(K23:K26)</f>
        <v>788183</v>
      </c>
      <c r="L27" s="1182">
        <f>SUM(L23:L26)</f>
        <v>814568</v>
      </c>
      <c r="M27" s="1182">
        <f>SUM(M23:M26)</f>
        <v>748995</v>
      </c>
      <c r="N27" s="1182">
        <f t="shared" ref="N27" si="21">SUM(N23:N26)</f>
        <v>665496</v>
      </c>
      <c r="O27" s="1182">
        <f t="shared" ref="O27" si="22">SUM(O23:O26)</f>
        <v>633869</v>
      </c>
      <c r="P27" s="1182">
        <f t="shared" ref="P27" si="23">SUM(P23:P26)</f>
        <v>675767</v>
      </c>
      <c r="Q27" s="1182">
        <f t="shared" ref="Q27" si="24">SUM(Q23:Q26)</f>
        <v>601506</v>
      </c>
      <c r="R27" s="1182">
        <f t="shared" ref="R27" si="25">SUM(R23:R26)</f>
        <v>579750</v>
      </c>
      <c r="S27" s="1183"/>
    </row>
    <row r="28" spans="1:19" ht="9" customHeight="1">
      <c r="A28" s="2460" t="s">
        <v>18</v>
      </c>
      <c r="B28" s="2460"/>
      <c r="C28" s="1153"/>
      <c r="D28" s="2281"/>
      <c r="E28" s="2281"/>
      <c r="F28" s="2281"/>
      <c r="G28" s="2281"/>
      <c r="H28" s="2281"/>
      <c r="I28" s="2281"/>
      <c r="J28" s="1178"/>
      <c r="K28" s="1179"/>
      <c r="L28" s="1179"/>
      <c r="M28" s="1179"/>
      <c r="N28" s="1179"/>
      <c r="O28" s="1179"/>
      <c r="P28" s="1179"/>
      <c r="Q28" s="1179"/>
      <c r="R28" s="1179"/>
      <c r="S28" s="1184"/>
    </row>
    <row r="29" spans="1:19" ht="9" customHeight="1">
      <c r="A29" s="1187"/>
      <c r="B29" s="1158" t="s">
        <v>17</v>
      </c>
      <c r="C29" s="1166"/>
      <c r="D29" s="2278">
        <v>11</v>
      </c>
      <c r="E29" s="2278">
        <v>0</v>
      </c>
      <c r="F29" s="2278">
        <v>0</v>
      </c>
      <c r="G29" s="2278">
        <f>SUM(D29:F29)</f>
        <v>11</v>
      </c>
      <c r="H29" s="2278">
        <v>11</v>
      </c>
      <c r="I29" s="2278">
        <f>G29-H29</f>
        <v>0</v>
      </c>
      <c r="J29" s="1178"/>
      <c r="K29" s="1171">
        <v>10</v>
      </c>
      <c r="L29" s="1171">
        <v>5</v>
      </c>
      <c r="M29" s="1171">
        <v>1</v>
      </c>
      <c r="N29" s="1179">
        <v>1</v>
      </c>
      <c r="O29" s="1179">
        <v>1</v>
      </c>
      <c r="P29" s="1179">
        <v>0</v>
      </c>
      <c r="Q29" s="1179">
        <v>0</v>
      </c>
      <c r="R29" s="1179">
        <v>0</v>
      </c>
      <c r="S29" s="1172"/>
    </row>
    <row r="30" spans="1:19" ht="9.75" customHeight="1">
      <c r="A30" s="2638" t="s">
        <v>423</v>
      </c>
      <c r="B30" s="2638"/>
      <c r="C30" s="1188"/>
      <c r="D30" s="2280">
        <f>D27+D29</f>
        <v>714488</v>
      </c>
      <c r="E30" s="2280">
        <f t="shared" ref="E30:I30" si="26">E27+E29</f>
        <v>70536</v>
      </c>
      <c r="F30" s="2280">
        <f t="shared" si="26"/>
        <v>25074</v>
      </c>
      <c r="G30" s="2280">
        <f t="shared" si="26"/>
        <v>810098</v>
      </c>
      <c r="H30" s="2280">
        <f t="shared" si="26"/>
        <v>729668</v>
      </c>
      <c r="I30" s="2280">
        <f t="shared" si="26"/>
        <v>80430</v>
      </c>
      <c r="J30" s="1181"/>
      <c r="K30" s="1182">
        <f>K27+K29</f>
        <v>788193</v>
      </c>
      <c r="L30" s="1182">
        <f>L27+L29</f>
        <v>814573</v>
      </c>
      <c r="M30" s="1182">
        <f>M27+M29</f>
        <v>748996</v>
      </c>
      <c r="N30" s="1182">
        <f t="shared" ref="N30" si="27">N27+N29</f>
        <v>665497</v>
      </c>
      <c r="O30" s="1182">
        <f t="shared" ref="O30" si="28">O27+O29</f>
        <v>633870</v>
      </c>
      <c r="P30" s="1182">
        <f t="shared" ref="P30" si="29">P27+P29</f>
        <v>675767</v>
      </c>
      <c r="Q30" s="1182">
        <f t="shared" ref="Q30" si="30">Q27+Q29</f>
        <v>601506</v>
      </c>
      <c r="R30" s="1182">
        <f t="shared" ref="R30" si="31">R27+R29</f>
        <v>579750</v>
      </c>
      <c r="S30" s="1183"/>
    </row>
    <row r="31" spans="1:19" ht="9" customHeight="1">
      <c r="A31" s="2495" t="s">
        <v>424</v>
      </c>
      <c r="B31" s="2495"/>
      <c r="C31" s="1153"/>
      <c r="D31" s="2281"/>
      <c r="E31" s="2281"/>
      <c r="F31" s="2281"/>
      <c r="G31" s="2281"/>
      <c r="H31" s="2281"/>
      <c r="I31" s="2281"/>
      <c r="J31" s="1178"/>
      <c r="K31" s="1179"/>
      <c r="L31" s="1179"/>
      <c r="M31" s="1179"/>
      <c r="N31" s="1179"/>
      <c r="O31" s="1179"/>
      <c r="P31" s="1179"/>
      <c r="Q31" s="1179"/>
      <c r="R31" s="1179"/>
      <c r="S31" s="1184"/>
    </row>
    <row r="32" spans="1:19" ht="9" customHeight="1">
      <c r="A32" s="2460" t="s">
        <v>16</v>
      </c>
      <c r="B32" s="2460"/>
      <c r="C32" s="1153"/>
      <c r="D32" s="2281"/>
      <c r="E32" s="2281"/>
      <c r="F32" s="2281"/>
      <c r="G32" s="2281"/>
      <c r="H32" s="2281"/>
      <c r="I32" s="2281"/>
      <c r="J32" s="1178"/>
      <c r="K32" s="1179"/>
      <c r="L32" s="1179"/>
      <c r="M32" s="1179"/>
      <c r="N32" s="1179"/>
      <c r="O32" s="1179"/>
      <c r="P32" s="1179"/>
      <c r="Q32" s="1179"/>
      <c r="R32" s="1179"/>
      <c r="S32" s="1184"/>
    </row>
    <row r="33" spans="1:19" ht="9" customHeight="1">
      <c r="A33" s="1157"/>
      <c r="B33" s="1158" t="s">
        <v>425</v>
      </c>
      <c r="C33" s="1166"/>
      <c r="D33" s="2278">
        <v>0</v>
      </c>
      <c r="E33" s="2278">
        <v>0</v>
      </c>
      <c r="F33" s="2278">
        <v>0</v>
      </c>
      <c r="G33" s="2278">
        <f>SUM(D33:F33)</f>
        <v>0</v>
      </c>
      <c r="H33" s="2278">
        <v>0</v>
      </c>
      <c r="I33" s="2278">
        <f>G33-H33</f>
        <v>0</v>
      </c>
      <c r="J33" s="1170"/>
      <c r="K33" s="1171">
        <v>0</v>
      </c>
      <c r="L33" s="1171">
        <v>0</v>
      </c>
      <c r="M33" s="1171">
        <v>0</v>
      </c>
      <c r="N33" s="1171">
        <v>0</v>
      </c>
      <c r="O33" s="1171">
        <v>0</v>
      </c>
      <c r="P33" s="1171">
        <v>0</v>
      </c>
      <c r="Q33" s="1171">
        <v>18</v>
      </c>
      <c r="R33" s="1171">
        <v>91</v>
      </c>
      <c r="S33" s="1184"/>
    </row>
    <row r="34" spans="1:19" ht="9" customHeight="1">
      <c r="A34" s="1167"/>
      <c r="B34" s="1168" t="s">
        <v>426</v>
      </c>
      <c r="C34" s="1169"/>
      <c r="D34" s="2278">
        <v>22</v>
      </c>
      <c r="E34" s="2278">
        <v>372</v>
      </c>
      <c r="F34" s="2278">
        <v>365</v>
      </c>
      <c r="G34" s="2278">
        <f>SUM(D34:F34)</f>
        <v>759</v>
      </c>
      <c r="H34" s="2278">
        <v>634</v>
      </c>
      <c r="I34" s="2278">
        <f>G34-H34</f>
        <v>125</v>
      </c>
      <c r="J34" s="1170"/>
      <c r="K34" s="1171">
        <v>545</v>
      </c>
      <c r="L34" s="1171">
        <v>414</v>
      </c>
      <c r="M34" s="1171">
        <v>461</v>
      </c>
      <c r="N34" s="1171">
        <v>487</v>
      </c>
      <c r="O34" s="1171">
        <v>938</v>
      </c>
      <c r="P34" s="1171">
        <v>566</v>
      </c>
      <c r="Q34" s="1171">
        <v>531</v>
      </c>
      <c r="R34" s="1171">
        <v>5653</v>
      </c>
      <c r="S34" s="1184"/>
    </row>
    <row r="35" spans="1:19" ht="19.5" customHeight="1">
      <c r="A35" s="1190"/>
      <c r="B35" s="1261" t="s">
        <v>650</v>
      </c>
      <c r="C35" s="1191"/>
      <c r="D35" s="2283"/>
      <c r="E35" s="2283"/>
      <c r="F35" s="2283"/>
      <c r="G35" s="2283"/>
      <c r="H35" s="2283"/>
      <c r="I35" s="2283"/>
      <c r="J35" s="1192"/>
      <c r="K35" s="1193"/>
      <c r="L35" s="1193"/>
      <c r="M35" s="1193"/>
      <c r="N35" s="1193"/>
      <c r="O35" s="1193"/>
      <c r="P35" s="1193"/>
      <c r="Q35" s="1193"/>
      <c r="R35" s="1193"/>
      <c r="S35" s="1184"/>
    </row>
    <row r="36" spans="1:19" ht="9" customHeight="1">
      <c r="A36" s="1157"/>
      <c r="B36" s="1165" t="s">
        <v>651</v>
      </c>
      <c r="C36" s="1159"/>
      <c r="D36" s="2278">
        <v>0</v>
      </c>
      <c r="E36" s="2278">
        <v>404</v>
      </c>
      <c r="F36" s="2278">
        <v>197</v>
      </c>
      <c r="G36" s="2278">
        <f>SUM(D36:F36)</f>
        <v>601</v>
      </c>
      <c r="H36" s="2278">
        <v>443</v>
      </c>
      <c r="I36" s="2278">
        <f>G36-H36</f>
        <v>158</v>
      </c>
      <c r="J36" s="1170"/>
      <c r="K36" s="1171">
        <v>664</v>
      </c>
      <c r="L36" s="1171">
        <v>525</v>
      </c>
      <c r="M36" s="1171">
        <v>797</v>
      </c>
      <c r="N36" s="1171">
        <v>1171</v>
      </c>
      <c r="O36" s="1171">
        <v>893</v>
      </c>
      <c r="P36" s="1171">
        <v>1110</v>
      </c>
      <c r="Q36" s="1171">
        <v>1155</v>
      </c>
      <c r="R36" s="1171">
        <v>1460</v>
      </c>
      <c r="S36" s="1184"/>
    </row>
    <row r="37" spans="1:19" ht="9" customHeight="1">
      <c r="A37" s="1167"/>
      <c r="B37" s="1168" t="s">
        <v>428</v>
      </c>
      <c r="C37" s="1159"/>
      <c r="D37" s="2278">
        <v>26</v>
      </c>
      <c r="E37" s="2278">
        <v>76</v>
      </c>
      <c r="F37" s="2278">
        <v>157</v>
      </c>
      <c r="G37" s="2278">
        <f>SUM(D37:F37)</f>
        <v>259</v>
      </c>
      <c r="H37" s="2278">
        <v>157</v>
      </c>
      <c r="I37" s="2278">
        <f>G37-H37</f>
        <v>102</v>
      </c>
      <c r="J37" s="1170"/>
      <c r="K37" s="1171">
        <v>259</v>
      </c>
      <c r="L37" s="1171">
        <v>262</v>
      </c>
      <c r="M37" s="1171">
        <v>542</v>
      </c>
      <c r="N37" s="1194">
        <v>454</v>
      </c>
      <c r="O37" s="1194">
        <v>285</v>
      </c>
      <c r="P37" s="1194">
        <v>200</v>
      </c>
      <c r="Q37" s="1194">
        <v>202</v>
      </c>
      <c r="R37" s="1194">
        <v>4872</v>
      </c>
      <c r="S37" s="1184"/>
    </row>
    <row r="38" spans="1:19" ht="19.5" customHeight="1">
      <c r="A38" s="1190"/>
      <c r="B38" s="1261" t="s">
        <v>650</v>
      </c>
      <c r="C38" s="1191"/>
      <c r="D38" s="2283"/>
      <c r="E38" s="2283"/>
      <c r="F38" s="2283"/>
      <c r="G38" s="2283"/>
      <c r="H38" s="2283"/>
      <c r="I38" s="2283"/>
      <c r="J38" s="1192"/>
      <c r="K38" s="1193"/>
      <c r="L38" s="1193"/>
      <c r="M38" s="1193"/>
      <c r="N38" s="1193"/>
      <c r="O38" s="1193"/>
      <c r="P38" s="1193"/>
      <c r="Q38" s="1193"/>
      <c r="R38" s="1193"/>
      <c r="S38" s="1184"/>
    </row>
    <row r="39" spans="1:19" ht="9" customHeight="1">
      <c r="A39" s="1157"/>
      <c r="B39" s="1158" t="s">
        <v>429</v>
      </c>
      <c r="C39" s="1166"/>
      <c r="D39" s="2278">
        <v>0</v>
      </c>
      <c r="E39" s="2278">
        <v>13</v>
      </c>
      <c r="F39" s="2278">
        <v>198</v>
      </c>
      <c r="G39" s="2278">
        <f>SUM(D39:F39)</f>
        <v>211</v>
      </c>
      <c r="H39" s="2278">
        <v>211</v>
      </c>
      <c r="I39" s="2278">
        <f>G39-H39</f>
        <v>0</v>
      </c>
      <c r="J39" s="1178"/>
      <c r="K39" s="1171">
        <v>13</v>
      </c>
      <c r="L39" s="1171">
        <v>141</v>
      </c>
      <c r="M39" s="1171">
        <v>215</v>
      </c>
      <c r="N39" s="1179">
        <v>258</v>
      </c>
      <c r="O39" s="1179">
        <v>125</v>
      </c>
      <c r="P39" s="1179">
        <v>0</v>
      </c>
      <c r="Q39" s="1179">
        <v>0</v>
      </c>
      <c r="R39" s="1179">
        <v>13</v>
      </c>
      <c r="S39" s="1184"/>
    </row>
    <row r="40" spans="1:19" ht="9.75" customHeight="1">
      <c r="A40" s="2638" t="s">
        <v>430</v>
      </c>
      <c r="B40" s="2638"/>
      <c r="C40" s="1188"/>
      <c r="D40" s="2280">
        <f>SUM(D33:D39)</f>
        <v>48</v>
      </c>
      <c r="E40" s="2280">
        <f t="shared" ref="E40:I40" si="32">SUM(E33:E39)</f>
        <v>865</v>
      </c>
      <c r="F40" s="2280">
        <f t="shared" si="32"/>
        <v>917</v>
      </c>
      <c r="G40" s="2280">
        <f t="shared" si="32"/>
        <v>1830</v>
      </c>
      <c r="H40" s="2280">
        <f t="shared" si="32"/>
        <v>1445</v>
      </c>
      <c r="I40" s="2280">
        <f t="shared" si="32"/>
        <v>385</v>
      </c>
      <c r="J40" s="1181"/>
      <c r="K40" s="1182">
        <f>SUM(K33:K39)</f>
        <v>1481</v>
      </c>
      <c r="L40" s="1182">
        <f>SUM(L33:L39)</f>
        <v>1342</v>
      </c>
      <c r="M40" s="1182">
        <f>SUM(M33:M39)</f>
        <v>2015</v>
      </c>
      <c r="N40" s="1182">
        <f t="shared" ref="N40" si="33">SUM(N33:N39)</f>
        <v>2370</v>
      </c>
      <c r="O40" s="1182">
        <f t="shared" ref="O40" si="34">SUM(O33:O39)</f>
        <v>2241</v>
      </c>
      <c r="P40" s="1182">
        <f t="shared" ref="P40" si="35">SUM(P33:P39)</f>
        <v>1876</v>
      </c>
      <c r="Q40" s="1182">
        <f t="shared" ref="Q40" si="36">SUM(Q33:Q39)</f>
        <v>1906</v>
      </c>
      <c r="R40" s="1182">
        <f t="shared" ref="R40" si="37">SUM(R33:R39)</f>
        <v>12089</v>
      </c>
      <c r="S40" s="1195"/>
    </row>
    <row r="41" spans="1:19" ht="9" customHeight="1">
      <c r="A41" s="2495" t="s">
        <v>689</v>
      </c>
      <c r="B41" s="2495"/>
      <c r="C41" s="1153"/>
      <c r="D41" s="2281"/>
      <c r="E41" s="2281"/>
      <c r="F41" s="2281"/>
      <c r="G41" s="2281"/>
      <c r="H41" s="2281"/>
      <c r="I41" s="2281"/>
      <c r="J41" s="1178"/>
      <c r="K41" s="1179"/>
      <c r="L41" s="1179"/>
      <c r="M41" s="1179"/>
      <c r="N41" s="1179"/>
      <c r="O41" s="1179"/>
      <c r="P41" s="1179"/>
      <c r="Q41" s="1179"/>
      <c r="R41" s="1179"/>
      <c r="S41" s="1184"/>
    </row>
    <row r="42" spans="1:19" ht="9" customHeight="1">
      <c r="A42" s="529"/>
      <c r="B42" s="529" t="s">
        <v>427</v>
      </c>
      <c r="C42" s="1196"/>
      <c r="D42" s="2278">
        <v>79276</v>
      </c>
      <c r="E42" s="2278">
        <v>22876</v>
      </c>
      <c r="F42" s="2278">
        <v>94</v>
      </c>
      <c r="G42" s="2278">
        <f>SUM(D42:F42)</f>
        <v>102246</v>
      </c>
      <c r="H42" s="2278">
        <v>100762</v>
      </c>
      <c r="I42" s="2278">
        <f>G42-H42</f>
        <v>1484</v>
      </c>
      <c r="J42" s="1170"/>
      <c r="K42" s="1171">
        <v>86123</v>
      </c>
      <c r="L42" s="1171">
        <v>83897</v>
      </c>
      <c r="M42" s="1171">
        <v>79679</v>
      </c>
      <c r="N42" s="1171">
        <v>74207</v>
      </c>
      <c r="O42" s="1171">
        <v>71321</v>
      </c>
      <c r="P42" s="1171">
        <v>86423</v>
      </c>
      <c r="Q42" s="1171">
        <v>80325</v>
      </c>
      <c r="R42" s="1171">
        <v>72619</v>
      </c>
      <c r="S42" s="1197"/>
    </row>
    <row r="43" spans="1:19" ht="9" customHeight="1">
      <c r="A43" s="1198"/>
      <c r="B43" s="1198" t="s">
        <v>18</v>
      </c>
      <c r="C43" s="1153"/>
      <c r="D43" s="2278">
        <v>60654</v>
      </c>
      <c r="E43" s="2278">
        <v>20275</v>
      </c>
      <c r="F43" s="2278">
        <v>1109</v>
      </c>
      <c r="G43" s="2278">
        <f>SUM(D43:F43)</f>
        <v>82038</v>
      </c>
      <c r="H43" s="2278">
        <v>82038</v>
      </c>
      <c r="I43" s="2278">
        <f>G43-H43</f>
        <v>0</v>
      </c>
      <c r="J43" s="1178"/>
      <c r="K43" s="1171">
        <v>69062</v>
      </c>
      <c r="L43" s="1171">
        <v>71277</v>
      </c>
      <c r="M43" s="1171">
        <v>67268</v>
      </c>
      <c r="N43" s="1179">
        <v>54897</v>
      </c>
      <c r="O43" s="1179">
        <v>48202</v>
      </c>
      <c r="P43" s="1179">
        <v>45512</v>
      </c>
      <c r="Q43" s="1179">
        <v>27670</v>
      </c>
      <c r="R43" s="1179">
        <v>34016</v>
      </c>
      <c r="S43" s="1172"/>
    </row>
    <row r="44" spans="1:19" ht="9.75" customHeight="1">
      <c r="A44" s="2638" t="s">
        <v>690</v>
      </c>
      <c r="B44" s="2638"/>
      <c r="C44" s="1188"/>
      <c r="D44" s="2280">
        <f>SUM(D42:D43)</f>
        <v>139930</v>
      </c>
      <c r="E44" s="2280">
        <f t="shared" ref="E44:I44" si="38">SUM(E42:E43)</f>
        <v>43151</v>
      </c>
      <c r="F44" s="2280">
        <f t="shared" si="38"/>
        <v>1203</v>
      </c>
      <c r="G44" s="2280">
        <f t="shared" si="38"/>
        <v>184284</v>
      </c>
      <c r="H44" s="2280">
        <f t="shared" si="38"/>
        <v>182800</v>
      </c>
      <c r="I44" s="2280">
        <f t="shared" si="38"/>
        <v>1484</v>
      </c>
      <c r="J44" s="1181"/>
      <c r="K44" s="1182">
        <f>SUM(K42:K43)</f>
        <v>155185</v>
      </c>
      <c r="L44" s="1182">
        <f>SUM(L42:L43)</f>
        <v>155174</v>
      </c>
      <c r="M44" s="1182">
        <f>SUM(M42:M43)</f>
        <v>146947</v>
      </c>
      <c r="N44" s="1182">
        <f t="shared" ref="N44" si="39">SUM(N42:N43)</f>
        <v>129104</v>
      </c>
      <c r="O44" s="1182">
        <f t="shared" ref="O44" si="40">SUM(O42:O43)</f>
        <v>119523</v>
      </c>
      <c r="P44" s="1182">
        <f t="shared" ref="P44" si="41">SUM(P42:P43)</f>
        <v>131935</v>
      </c>
      <c r="Q44" s="1182">
        <f t="shared" ref="Q44" si="42">SUM(Q42:Q43)</f>
        <v>107995</v>
      </c>
      <c r="R44" s="1182">
        <f t="shared" ref="R44" si="43">SUM(R42:R43)</f>
        <v>106635</v>
      </c>
      <c r="S44" s="1195"/>
    </row>
    <row r="45" spans="1:19" ht="9" customHeight="1">
      <c r="A45" s="2495" t="s">
        <v>431</v>
      </c>
      <c r="B45" s="2495"/>
      <c r="C45" s="1199"/>
      <c r="D45" s="2281"/>
      <c r="E45" s="2281"/>
      <c r="F45" s="2281"/>
      <c r="G45" s="2281"/>
      <c r="H45" s="2281"/>
      <c r="I45" s="2281"/>
      <c r="J45" s="1178"/>
      <c r="K45" s="1179"/>
      <c r="L45" s="1179"/>
      <c r="M45" s="1179"/>
      <c r="N45" s="1179"/>
      <c r="O45" s="1179"/>
      <c r="P45" s="1179"/>
      <c r="Q45" s="1179"/>
      <c r="R45" s="1179"/>
      <c r="S45" s="1172"/>
    </row>
    <row r="46" spans="1:19" ht="9" customHeight="1">
      <c r="A46" s="529"/>
      <c r="B46" s="529" t="s">
        <v>427</v>
      </c>
      <c r="C46" s="1199"/>
      <c r="D46" s="2278">
        <v>4880</v>
      </c>
      <c r="E46" s="2278">
        <v>19</v>
      </c>
      <c r="F46" s="2278">
        <v>0</v>
      </c>
      <c r="G46" s="2278">
        <f>SUM(D46:F46)</f>
        <v>4899</v>
      </c>
      <c r="H46" s="2278">
        <v>4899</v>
      </c>
      <c r="I46" s="2278">
        <f>G46-H46</f>
        <v>0</v>
      </c>
      <c r="J46" s="1170"/>
      <c r="K46" s="1171">
        <v>3908</v>
      </c>
      <c r="L46" s="1171">
        <v>5077</v>
      </c>
      <c r="M46" s="1171">
        <v>5086</v>
      </c>
      <c r="N46" s="1171">
        <v>3154</v>
      </c>
      <c r="O46" s="1171">
        <v>2271</v>
      </c>
      <c r="P46" s="1171">
        <v>2579</v>
      </c>
      <c r="Q46" s="1171">
        <v>4116</v>
      </c>
      <c r="R46" s="1171">
        <v>1088</v>
      </c>
      <c r="S46" s="1172"/>
    </row>
    <row r="47" spans="1:19" ht="9" customHeight="1">
      <c r="A47" s="1198"/>
      <c r="B47" s="1198" t="s">
        <v>18</v>
      </c>
      <c r="C47" s="1200"/>
      <c r="D47" s="2278">
        <v>1057</v>
      </c>
      <c r="E47" s="2278">
        <v>34</v>
      </c>
      <c r="F47" s="2278">
        <v>0</v>
      </c>
      <c r="G47" s="2278">
        <f>SUM(D47:F47)</f>
        <v>1091</v>
      </c>
      <c r="H47" s="2278">
        <v>1091</v>
      </c>
      <c r="I47" s="2278">
        <f>G47-H47</f>
        <v>0</v>
      </c>
      <c r="J47" s="1192"/>
      <c r="K47" s="1171">
        <v>2046</v>
      </c>
      <c r="L47" s="1171">
        <v>3835</v>
      </c>
      <c r="M47" s="1171">
        <v>3768</v>
      </c>
      <c r="N47" s="1193">
        <v>2929</v>
      </c>
      <c r="O47" s="1193">
        <v>1674</v>
      </c>
      <c r="P47" s="1193">
        <v>1774</v>
      </c>
      <c r="Q47" s="1193">
        <v>1131</v>
      </c>
      <c r="R47" s="1193">
        <v>758</v>
      </c>
      <c r="S47" s="1172"/>
    </row>
    <row r="48" spans="1:19" ht="9.75" customHeight="1">
      <c r="A48" s="2638" t="s">
        <v>432</v>
      </c>
      <c r="B48" s="2638"/>
      <c r="C48" s="1188"/>
      <c r="D48" s="2280">
        <f>SUM(D46:D47)</f>
        <v>5937</v>
      </c>
      <c r="E48" s="2280">
        <f t="shared" ref="E48:I48" si="44">SUM(E46:E47)</f>
        <v>53</v>
      </c>
      <c r="F48" s="2280">
        <f t="shared" si="44"/>
        <v>0</v>
      </c>
      <c r="G48" s="2280">
        <f t="shared" si="44"/>
        <v>5990</v>
      </c>
      <c r="H48" s="2280">
        <f t="shared" si="44"/>
        <v>5990</v>
      </c>
      <c r="I48" s="2280">
        <f t="shared" si="44"/>
        <v>0</v>
      </c>
      <c r="J48" s="1181"/>
      <c r="K48" s="1182">
        <f>SUM(K46:K47)</f>
        <v>5954</v>
      </c>
      <c r="L48" s="1182">
        <f>SUM(L46:L47)</f>
        <v>8912</v>
      </c>
      <c r="M48" s="1182">
        <f>SUM(M46:M47)</f>
        <v>8854</v>
      </c>
      <c r="N48" s="1182">
        <f t="shared" ref="N48" si="45">SUM(N46:N47)</f>
        <v>6083</v>
      </c>
      <c r="O48" s="1182">
        <f t="shared" ref="O48" si="46">SUM(O46:O47)</f>
        <v>3945</v>
      </c>
      <c r="P48" s="1182">
        <f t="shared" ref="P48" si="47">SUM(P46:P47)</f>
        <v>4353</v>
      </c>
      <c r="Q48" s="1182">
        <f t="shared" ref="Q48" si="48">SUM(Q46:Q47)</f>
        <v>5247</v>
      </c>
      <c r="R48" s="1182">
        <f t="shared" ref="R48" si="49">SUM(R46:R47)</f>
        <v>1846</v>
      </c>
      <c r="S48" s="1195"/>
    </row>
    <row r="49" spans="1:19" ht="9" customHeight="1">
      <c r="A49" s="2495" t="s">
        <v>433</v>
      </c>
      <c r="B49" s="2495"/>
      <c r="C49" s="1201"/>
      <c r="D49" s="2281"/>
      <c r="E49" s="2281"/>
      <c r="F49" s="2281"/>
      <c r="G49" s="2281"/>
      <c r="H49" s="2281"/>
      <c r="I49" s="2281"/>
      <c r="J49" s="1178"/>
      <c r="K49" s="1179"/>
      <c r="L49" s="1179"/>
      <c r="M49" s="1179"/>
      <c r="N49" s="1179"/>
      <c r="O49" s="1179"/>
      <c r="P49" s="1179"/>
      <c r="Q49" s="1179"/>
      <c r="R49" s="1179"/>
      <c r="S49" s="1184"/>
    </row>
    <row r="50" spans="1:19" ht="9" customHeight="1">
      <c r="A50" s="1202"/>
      <c r="B50" s="1202" t="s">
        <v>427</v>
      </c>
      <c r="C50" s="1196"/>
      <c r="D50" s="2278">
        <v>16045</v>
      </c>
      <c r="E50" s="2278">
        <v>14738</v>
      </c>
      <c r="F50" s="2278">
        <v>2478</v>
      </c>
      <c r="G50" s="2278">
        <f>SUM(D50:F50)</f>
        <v>33261</v>
      </c>
      <c r="H50" s="2278">
        <v>33261</v>
      </c>
      <c r="I50" s="2278">
        <f>G50-H50</f>
        <v>0</v>
      </c>
      <c r="J50" s="1170"/>
      <c r="K50" s="1171">
        <v>32637</v>
      </c>
      <c r="L50" s="1171">
        <v>32469</v>
      </c>
      <c r="M50" s="1171">
        <v>29980</v>
      </c>
      <c r="N50" s="1171">
        <v>27631</v>
      </c>
      <c r="O50" s="1171">
        <v>24707</v>
      </c>
      <c r="P50" s="1171">
        <v>26014</v>
      </c>
      <c r="Q50" s="1171">
        <v>24316</v>
      </c>
      <c r="R50" s="1171">
        <v>23563</v>
      </c>
      <c r="S50" s="1197"/>
    </row>
    <row r="51" spans="1:19" ht="21" customHeight="1">
      <c r="A51" s="529"/>
      <c r="B51" s="1262" t="s">
        <v>652</v>
      </c>
      <c r="C51" s="1196"/>
      <c r="D51" s="2278">
        <v>21</v>
      </c>
      <c r="E51" s="2278">
        <v>8</v>
      </c>
      <c r="F51" s="2278">
        <v>0</v>
      </c>
      <c r="G51" s="2278">
        <f>SUM(D51:F51)</f>
        <v>29</v>
      </c>
      <c r="H51" s="2278">
        <v>29</v>
      </c>
      <c r="I51" s="2278">
        <f>G51-H51</f>
        <v>0</v>
      </c>
      <c r="J51" s="1203"/>
      <c r="K51" s="1171">
        <v>31</v>
      </c>
      <c r="L51" s="1171">
        <v>24</v>
      </c>
      <c r="M51" s="1171">
        <v>32</v>
      </c>
      <c r="N51" s="1171">
        <v>27</v>
      </c>
      <c r="O51" s="1171">
        <v>44</v>
      </c>
      <c r="P51" s="1171">
        <v>67</v>
      </c>
      <c r="Q51" s="1171">
        <v>73</v>
      </c>
      <c r="R51" s="1171">
        <v>47</v>
      </c>
      <c r="S51" s="1204"/>
    </row>
    <row r="52" spans="1:19" ht="9" customHeight="1">
      <c r="A52" s="1198"/>
      <c r="B52" s="1198" t="s">
        <v>18</v>
      </c>
      <c r="C52" s="1153"/>
      <c r="D52" s="2278">
        <v>17177</v>
      </c>
      <c r="E52" s="2278">
        <v>9331</v>
      </c>
      <c r="F52" s="2278">
        <v>444</v>
      </c>
      <c r="G52" s="2278">
        <f>SUM(D52:F52)</f>
        <v>26952</v>
      </c>
      <c r="H52" s="2278">
        <v>26952</v>
      </c>
      <c r="I52" s="2278">
        <f>G52-H52</f>
        <v>0</v>
      </c>
      <c r="J52" s="1178"/>
      <c r="K52" s="1171">
        <v>26303</v>
      </c>
      <c r="L52" s="1171">
        <v>26249</v>
      </c>
      <c r="M52" s="1171">
        <v>24324</v>
      </c>
      <c r="N52" s="1179">
        <v>20363</v>
      </c>
      <c r="O52" s="1179">
        <v>17313</v>
      </c>
      <c r="P52" s="1179">
        <v>18410</v>
      </c>
      <c r="Q52" s="1179">
        <v>17428</v>
      </c>
      <c r="R52" s="1179">
        <v>18556</v>
      </c>
      <c r="S52" s="1172"/>
    </row>
    <row r="53" spans="1:19" ht="9.75" customHeight="1">
      <c r="A53" s="2638" t="s">
        <v>434</v>
      </c>
      <c r="B53" s="2638"/>
      <c r="C53" s="1188"/>
      <c r="D53" s="2280">
        <f>SUM(D50:D52)</f>
        <v>33243</v>
      </c>
      <c r="E53" s="2280">
        <f t="shared" ref="E53:I53" si="50">SUM(E50:E52)</f>
        <v>24077</v>
      </c>
      <c r="F53" s="2280">
        <f t="shared" si="50"/>
        <v>2922</v>
      </c>
      <c r="G53" s="2280">
        <f t="shared" si="50"/>
        <v>60242</v>
      </c>
      <c r="H53" s="2280">
        <f t="shared" si="50"/>
        <v>60242</v>
      </c>
      <c r="I53" s="2280">
        <f t="shared" si="50"/>
        <v>0</v>
      </c>
      <c r="J53" s="1181"/>
      <c r="K53" s="1189">
        <f>SUM(K50:K52)</f>
        <v>58971</v>
      </c>
      <c r="L53" s="1189">
        <f>SUM(L50:L52)</f>
        <v>58742</v>
      </c>
      <c r="M53" s="1189">
        <f>SUM(M50:M52)</f>
        <v>54336</v>
      </c>
      <c r="N53" s="1189">
        <f t="shared" ref="N53" si="51">SUM(N50:N52)</f>
        <v>48021</v>
      </c>
      <c r="O53" s="1189">
        <f t="shared" ref="O53" si="52">SUM(O50:O52)</f>
        <v>42064</v>
      </c>
      <c r="P53" s="1189">
        <f t="shared" ref="P53" si="53">SUM(P50:P52)</f>
        <v>44491</v>
      </c>
      <c r="Q53" s="1189">
        <f t="shared" ref="Q53" si="54">SUM(Q50:Q52)</f>
        <v>41817</v>
      </c>
      <c r="R53" s="1189">
        <f t="shared" ref="R53" si="55">SUM(R50:R52)</f>
        <v>42166</v>
      </c>
      <c r="S53" s="1195"/>
    </row>
    <row r="54" spans="1:19" ht="9.75" customHeight="1">
      <c r="A54" s="2638" t="s">
        <v>435</v>
      </c>
      <c r="B54" s="2638"/>
      <c r="C54" s="1205"/>
      <c r="D54" s="2279">
        <f>D53+D48+D44+D40+D30+D20</f>
        <v>2452146</v>
      </c>
      <c r="E54" s="2279">
        <f t="shared" ref="E54:I54" si="56">E53+E48+E44+E40+E30+E20</f>
        <v>1468342</v>
      </c>
      <c r="F54" s="2279">
        <f t="shared" si="56"/>
        <v>432808</v>
      </c>
      <c r="G54" s="2279">
        <f t="shared" si="56"/>
        <v>4353296</v>
      </c>
      <c r="H54" s="2279">
        <f t="shared" si="56"/>
        <v>3894982</v>
      </c>
      <c r="I54" s="2279">
        <f t="shared" si="56"/>
        <v>458314</v>
      </c>
      <c r="J54" s="1177"/>
      <c r="K54" s="1206">
        <f>K53+K48+K44+K40+K30+K20</f>
        <v>4098580</v>
      </c>
      <c r="L54" s="1206">
        <f>L53+L48+L44+L40+L30+L20</f>
        <v>3964719</v>
      </c>
      <c r="M54" s="1206">
        <f>M53+M48+M44+M40+M30+M20</f>
        <v>3750431</v>
      </c>
      <c r="N54" s="1206">
        <f t="shared" ref="N54" si="57">N53+N48+N44+N40+N30+N20</f>
        <v>3564430</v>
      </c>
      <c r="O54" s="1206">
        <f t="shared" ref="O54" si="58">O53+O48+O44+O40+O30+O20</f>
        <v>3377151</v>
      </c>
      <c r="P54" s="1206">
        <f t="shared" ref="P54" si="59">P53+P48+P44+P40+P30+P20</f>
        <v>2952239</v>
      </c>
      <c r="Q54" s="1206">
        <f t="shared" ref="Q54" si="60">Q53+Q48+Q44+Q40+Q30+Q20</f>
        <v>2786539</v>
      </c>
      <c r="R54" s="1206">
        <f t="shared" ref="R54" si="61">R53+R48+R44+R40+R30+R20</f>
        <v>2786880</v>
      </c>
      <c r="S54" s="1207"/>
    </row>
    <row r="55" spans="1:19" ht="9" customHeight="1">
      <c r="A55" s="2646" t="s">
        <v>337</v>
      </c>
      <c r="B55" s="2646"/>
      <c r="C55" s="1208"/>
      <c r="D55" s="2284"/>
      <c r="E55" s="2284"/>
      <c r="F55" s="2284"/>
      <c r="G55" s="2284"/>
      <c r="H55" s="2284"/>
      <c r="I55" s="2284"/>
      <c r="J55" s="1209"/>
      <c r="K55" s="1210"/>
      <c r="L55" s="1210"/>
      <c r="M55" s="1210"/>
      <c r="N55" s="1210"/>
      <c r="O55" s="1210"/>
      <c r="P55" s="1210"/>
      <c r="Q55" s="1210"/>
      <c r="R55" s="1210"/>
      <c r="S55" s="1211"/>
    </row>
    <row r="56" spans="1:19" ht="13.5" customHeight="1">
      <c r="A56" s="508"/>
      <c r="B56" s="529" t="s">
        <v>653</v>
      </c>
      <c r="C56" s="1212"/>
      <c r="D56" s="2278">
        <f>D14+D27+D40+D42+D46+D50+D51</f>
        <v>2289013</v>
      </c>
      <c r="E56" s="2278">
        <f>E14+E27+E40+E42+E46+E50+E51</f>
        <v>1411937</v>
      </c>
      <c r="F56" s="2278">
        <f t="shared" ref="F56:K56" si="62">F14+F27+F40+F42+F46+F50+F51</f>
        <v>431177</v>
      </c>
      <c r="G56" s="2278">
        <f t="shared" si="62"/>
        <v>4132127</v>
      </c>
      <c r="H56" s="2278">
        <f t="shared" si="62"/>
        <v>3675961</v>
      </c>
      <c r="I56" s="2278">
        <f t="shared" si="62"/>
        <v>456166</v>
      </c>
      <c r="J56" s="1160"/>
      <c r="K56" s="1171">
        <f t="shared" si="62"/>
        <v>3879259</v>
      </c>
      <c r="L56" s="1171">
        <f t="shared" ref="L56:R56" si="63">L14+L27+L40+L42+L46+L50+L51</f>
        <v>3744791</v>
      </c>
      <c r="M56" s="1171">
        <f t="shared" si="63"/>
        <v>3583016</v>
      </c>
      <c r="N56" s="1171">
        <f t="shared" si="63"/>
        <v>3406492</v>
      </c>
      <c r="O56" s="1171">
        <f t="shared" si="63"/>
        <v>3210481</v>
      </c>
      <c r="P56" s="1171">
        <f t="shared" si="63"/>
        <v>2792633</v>
      </c>
      <c r="Q56" s="1171">
        <f t="shared" si="63"/>
        <v>2668951</v>
      </c>
      <c r="R56" s="1171">
        <f t="shared" si="63"/>
        <v>2659315</v>
      </c>
      <c r="S56" s="1213"/>
    </row>
    <row r="57" spans="1:19" ht="9.75" customHeight="1">
      <c r="A57" s="1214"/>
      <c r="B57" s="1198" t="s">
        <v>18</v>
      </c>
      <c r="C57" s="1205"/>
      <c r="D57" s="2279">
        <f>D19+D29+D43+D47+D52</f>
        <v>163133</v>
      </c>
      <c r="E57" s="2279">
        <f t="shared" ref="E57:K57" si="64">E19+E29+E43+E47+E52</f>
        <v>56405</v>
      </c>
      <c r="F57" s="2279">
        <f t="shared" si="64"/>
        <v>1631</v>
      </c>
      <c r="G57" s="2279">
        <f t="shared" si="64"/>
        <v>221169</v>
      </c>
      <c r="H57" s="2279">
        <f t="shared" si="64"/>
        <v>219021</v>
      </c>
      <c r="I57" s="2279">
        <f t="shared" si="64"/>
        <v>2148</v>
      </c>
      <c r="J57" s="1177"/>
      <c r="K57" s="1206">
        <f t="shared" si="64"/>
        <v>219321</v>
      </c>
      <c r="L57" s="1206">
        <f t="shared" ref="L57:R57" si="65">L19+L29+L43+L47+L52</f>
        <v>219928</v>
      </c>
      <c r="M57" s="1206">
        <f t="shared" si="65"/>
        <v>167415</v>
      </c>
      <c r="N57" s="1206">
        <f t="shared" si="65"/>
        <v>157938</v>
      </c>
      <c r="O57" s="1206">
        <f t="shared" si="65"/>
        <v>166670</v>
      </c>
      <c r="P57" s="1206">
        <f t="shared" si="65"/>
        <v>159606</v>
      </c>
      <c r="Q57" s="1206">
        <f t="shared" si="65"/>
        <v>117588</v>
      </c>
      <c r="R57" s="1206">
        <f t="shared" si="65"/>
        <v>127565</v>
      </c>
      <c r="S57" s="1207"/>
    </row>
    <row r="58" spans="1:19" s="1143" customFormat="1" ht="2.25" customHeight="1">
      <c r="A58" s="2645"/>
      <c r="B58" s="2645"/>
      <c r="C58" s="2645"/>
      <c r="D58" s="2645"/>
      <c r="E58" s="2645"/>
      <c r="F58" s="2645"/>
      <c r="G58" s="2645"/>
      <c r="H58" s="2645"/>
      <c r="I58" s="2645"/>
      <c r="J58" s="2645"/>
      <c r="K58" s="2645"/>
      <c r="L58" s="2645"/>
      <c r="M58" s="2645"/>
      <c r="N58" s="2645"/>
      <c r="O58" s="2645"/>
      <c r="P58" s="2645"/>
      <c r="Q58" s="2645"/>
      <c r="R58" s="2645"/>
      <c r="S58" s="2645"/>
    </row>
    <row r="59" spans="1:19" s="1215" customFormat="1" ht="7.5" customHeight="1">
      <c r="A59" s="1216">
        <v>1</v>
      </c>
      <c r="B59" s="2643" t="s">
        <v>436</v>
      </c>
      <c r="C59" s="2644"/>
      <c r="D59" s="2644"/>
      <c r="E59" s="2644"/>
      <c r="F59" s="2644"/>
      <c r="G59" s="2644"/>
      <c r="H59" s="2644"/>
      <c r="I59" s="2644"/>
      <c r="J59" s="2644"/>
      <c r="K59" s="2644"/>
      <c r="L59" s="2644"/>
      <c r="M59" s="2644"/>
      <c r="N59" s="2644"/>
      <c r="O59" s="2644"/>
      <c r="P59" s="2644"/>
      <c r="Q59" s="2644"/>
      <c r="R59" s="2644"/>
      <c r="S59" s="2644"/>
    </row>
    <row r="60" spans="1:19" s="1215" customFormat="1" ht="23.25" customHeight="1">
      <c r="A60" s="1217">
        <v>2</v>
      </c>
      <c r="B60" s="2641" t="s">
        <v>902</v>
      </c>
      <c r="C60" s="2642"/>
      <c r="D60" s="2642"/>
      <c r="E60" s="2642"/>
      <c r="F60" s="2642"/>
      <c r="G60" s="2642"/>
      <c r="H60" s="2642"/>
      <c r="I60" s="2642"/>
      <c r="J60" s="2642"/>
      <c r="K60" s="2642"/>
      <c r="L60" s="2642"/>
      <c r="M60" s="2642"/>
      <c r="N60" s="2642"/>
      <c r="O60" s="2642"/>
      <c r="P60" s="2642"/>
      <c r="Q60" s="2642"/>
      <c r="R60" s="2642"/>
      <c r="S60" s="2642"/>
    </row>
    <row r="61" spans="1:19">
      <c r="B61" s="1431"/>
      <c r="C61" s="1431"/>
      <c r="D61" s="1431"/>
      <c r="P61" s="1431"/>
      <c r="Q61" s="1431"/>
      <c r="R61" s="1431"/>
      <c r="S61" s="1431"/>
    </row>
  </sheetData>
  <mergeCells count="32">
    <mergeCell ref="A1:S1"/>
    <mergeCell ref="D4:F4"/>
    <mergeCell ref="G4:G5"/>
    <mergeCell ref="H4:I4"/>
    <mergeCell ref="A3:B3"/>
    <mergeCell ref="K4:R4"/>
    <mergeCell ref="K5:R5"/>
    <mergeCell ref="C3:I3"/>
    <mergeCell ref="A2:S2"/>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5748031496062992" footer="0.11811023622047245"/>
  <pageSetup scale="91" orientation="landscape" r:id="rId1"/>
  <colBreaks count="1" manualBreakCount="1">
    <brk id="19" min="3"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workbookViewId="0">
      <selection activeCell="A9" sqref="A9:H9"/>
    </sheetView>
  </sheetViews>
  <sheetFormatPr defaultColWidth="9.140625" defaultRowHeight="12.75"/>
  <cols>
    <col min="1" max="1" width="2.140625" style="591" customWidth="1"/>
    <col min="2" max="2" width="46.7109375" style="591" customWidth="1"/>
    <col min="3" max="3" width="12.140625" style="591" customWidth="1"/>
    <col min="4" max="4" width="8.5703125" style="592" customWidth="1"/>
    <col min="5" max="5" width="8.140625" style="591" customWidth="1"/>
    <col min="6" max="13" width="7.85546875" style="591" customWidth="1"/>
    <col min="14" max="14" width="1.28515625" style="591" customWidth="1"/>
    <col min="15" max="16" width="9.140625" style="591" customWidth="1"/>
    <col min="17" max="17" width="10.42578125" style="593" customWidth="1"/>
    <col min="18" max="18" width="10.28515625" style="594" customWidth="1"/>
    <col min="19" max="30" width="9.140625" style="590" customWidth="1"/>
    <col min="31" max="48" width="9.140625" style="591" customWidth="1"/>
    <col min="49" max="49" width="9.140625" style="590" customWidth="1"/>
    <col min="50" max="16384" width="9.140625" style="590"/>
  </cols>
  <sheetData>
    <row r="1" spans="1:18" ht="18" customHeight="1">
      <c r="A1" s="2372" t="s">
        <v>173</v>
      </c>
      <c r="B1" s="2372"/>
      <c r="C1" s="2670"/>
      <c r="D1" s="2670"/>
      <c r="E1" s="2670"/>
      <c r="F1" s="2670"/>
      <c r="G1" s="2670"/>
      <c r="H1" s="2670"/>
      <c r="I1" s="2670"/>
      <c r="J1" s="2670"/>
      <c r="K1" s="2670"/>
      <c r="L1" s="2670"/>
      <c r="M1" s="2670"/>
      <c r="N1" s="2670"/>
      <c r="Q1" s="2656"/>
      <c r="R1" s="2657"/>
    </row>
    <row r="2" spans="1:18" s="546" customFormat="1" ht="8.25" customHeight="1">
      <c r="A2" s="547"/>
      <c r="B2" s="547"/>
      <c r="C2" s="548"/>
      <c r="D2" s="548"/>
      <c r="E2" s="549"/>
      <c r="F2" s="549"/>
      <c r="G2" s="549"/>
      <c r="H2" s="549"/>
      <c r="I2" s="549"/>
      <c r="J2" s="549"/>
      <c r="K2" s="549"/>
      <c r="L2" s="549"/>
      <c r="M2" s="549"/>
      <c r="N2" s="549"/>
    </row>
    <row r="3" spans="1:18" s="546" customFormat="1" ht="10.5" customHeight="1">
      <c r="A3" s="2668" t="s">
        <v>505</v>
      </c>
      <c r="B3" s="2668"/>
      <c r="C3" s="551" t="s">
        <v>835</v>
      </c>
      <c r="D3" s="552"/>
      <c r="E3" s="553" t="s">
        <v>835</v>
      </c>
      <c r="F3" s="554" t="s">
        <v>799</v>
      </c>
      <c r="G3" s="554" t="s">
        <v>706</v>
      </c>
      <c r="H3" s="554" t="s">
        <v>236</v>
      </c>
      <c r="I3" s="554" t="s">
        <v>506</v>
      </c>
      <c r="J3" s="554" t="s">
        <v>507</v>
      </c>
      <c r="K3" s="554" t="s">
        <v>508</v>
      </c>
      <c r="L3" s="554" t="s">
        <v>509</v>
      </c>
      <c r="M3" s="554" t="s">
        <v>510</v>
      </c>
      <c r="N3" s="555"/>
    </row>
    <row r="4" spans="1:18" s="546" customFormat="1" ht="10.5" customHeight="1">
      <c r="A4" s="550"/>
      <c r="B4" s="550"/>
      <c r="C4" s="105" t="s">
        <v>174</v>
      </c>
      <c r="D4" s="105"/>
      <c r="E4" s="556"/>
      <c r="F4" s="557"/>
      <c r="G4" s="210"/>
      <c r="H4" s="210"/>
      <c r="I4" s="557"/>
      <c r="J4" s="557"/>
      <c r="K4" s="557"/>
      <c r="L4" s="210"/>
      <c r="M4" s="210"/>
      <c r="N4" s="558"/>
    </row>
    <row r="5" spans="1:18" s="546" customFormat="1" ht="10.5" customHeight="1">
      <c r="A5" s="550"/>
      <c r="B5" s="550"/>
      <c r="C5" s="105" t="s">
        <v>655</v>
      </c>
      <c r="D5" s="105"/>
      <c r="E5" s="556"/>
      <c r="F5" s="559"/>
      <c r="G5" s="105"/>
      <c r="H5" s="105"/>
      <c r="I5" s="559"/>
      <c r="J5" s="559"/>
      <c r="K5" s="559"/>
      <c r="L5" s="105"/>
      <c r="M5" s="105"/>
      <c r="N5" s="560"/>
    </row>
    <row r="6" spans="1:18" s="546" customFormat="1" ht="10.5" customHeight="1">
      <c r="A6" s="561"/>
      <c r="B6" s="561"/>
      <c r="C6" s="105" t="s">
        <v>654</v>
      </c>
      <c r="D6" s="2662" t="s">
        <v>696</v>
      </c>
      <c r="E6" s="562"/>
      <c r="F6" s="2671" t="s">
        <v>175</v>
      </c>
      <c r="G6" s="2671"/>
      <c r="H6" s="2671"/>
      <c r="I6" s="2671"/>
      <c r="J6" s="2671"/>
      <c r="K6" s="2671"/>
      <c r="L6" s="2671"/>
      <c r="M6" s="2671"/>
      <c r="N6" s="2671"/>
    </row>
    <row r="7" spans="1:18" s="546" customFormat="1" ht="10.5" customHeight="1">
      <c r="A7" s="35"/>
      <c r="B7" s="35"/>
      <c r="C7" s="563" t="s">
        <v>176</v>
      </c>
      <c r="D7" s="2663"/>
      <c r="E7" s="487"/>
      <c r="F7" s="487"/>
      <c r="G7" s="487"/>
      <c r="H7" s="564"/>
      <c r="I7" s="487"/>
      <c r="J7" s="487"/>
      <c r="K7" s="487"/>
      <c r="L7" s="487"/>
      <c r="M7" s="487"/>
      <c r="N7" s="565"/>
    </row>
    <row r="8" spans="1:18" s="546" customFormat="1" ht="10.5" customHeight="1">
      <c r="A8" s="2385" t="s">
        <v>316</v>
      </c>
      <c r="B8" s="2385"/>
      <c r="C8" s="38"/>
      <c r="D8" s="415"/>
      <c r="E8" s="415"/>
      <c r="F8" s="415"/>
      <c r="G8" s="415"/>
      <c r="H8" s="415"/>
      <c r="I8" s="415"/>
      <c r="J8" s="415"/>
      <c r="K8" s="415"/>
      <c r="L8" s="415"/>
      <c r="M8" s="415"/>
      <c r="N8" s="36"/>
    </row>
    <row r="9" spans="1:18" s="546" customFormat="1" ht="10.5" customHeight="1">
      <c r="A9" s="226"/>
      <c r="B9" s="427" t="s">
        <v>315</v>
      </c>
      <c r="C9" s="1856">
        <v>17691</v>
      </c>
      <c r="D9" s="1397">
        <f>C9</f>
        <v>17691</v>
      </c>
      <c r="E9" s="1397">
        <f>D9-C9</f>
        <v>0</v>
      </c>
      <c r="F9" s="1376">
        <v>0</v>
      </c>
      <c r="G9" s="62">
        <v>0</v>
      </c>
      <c r="H9" s="62">
        <v>0</v>
      </c>
      <c r="I9" s="228">
        <v>0</v>
      </c>
      <c r="J9" s="228">
        <v>0</v>
      </c>
      <c r="K9" s="228">
        <v>0</v>
      </c>
      <c r="L9" s="228">
        <v>0</v>
      </c>
      <c r="M9" s="228">
        <v>0</v>
      </c>
      <c r="N9" s="566"/>
    </row>
    <row r="10" spans="1:18" s="546" customFormat="1" ht="10.5" customHeight="1">
      <c r="A10" s="567"/>
      <c r="B10" s="568" t="s">
        <v>523</v>
      </c>
      <c r="C10" s="2265">
        <v>101664</v>
      </c>
      <c r="D10" s="2266">
        <v>101489</v>
      </c>
      <c r="E10" s="1397">
        <f>D10-C10</f>
        <v>-175</v>
      </c>
      <c r="F10" s="1376">
        <v>-129</v>
      </c>
      <c r="G10" s="62">
        <v>-57</v>
      </c>
      <c r="H10" s="62">
        <v>47</v>
      </c>
      <c r="I10" s="228">
        <v>103</v>
      </c>
      <c r="J10" s="228">
        <v>127</v>
      </c>
      <c r="K10" s="228">
        <v>179</v>
      </c>
      <c r="L10" s="228">
        <v>147</v>
      </c>
      <c r="M10" s="228">
        <v>206</v>
      </c>
      <c r="N10" s="436"/>
    </row>
    <row r="11" spans="1:18" s="546" customFormat="1" ht="10.5" customHeight="1">
      <c r="A11" s="234"/>
      <c r="B11" s="485" t="s">
        <v>74</v>
      </c>
      <c r="C11" s="1856">
        <v>5488</v>
      </c>
      <c r="D11" s="1397">
        <f>C11</f>
        <v>5488</v>
      </c>
      <c r="E11" s="1397">
        <f t="shared" ref="E11:E15" si="0">D11-C11</f>
        <v>0</v>
      </c>
      <c r="F11" s="1376">
        <v>0</v>
      </c>
      <c r="G11" s="62">
        <v>0</v>
      </c>
      <c r="H11" s="62">
        <v>0</v>
      </c>
      <c r="I11" s="228">
        <v>0</v>
      </c>
      <c r="J11" s="228">
        <v>0</v>
      </c>
      <c r="K11" s="228">
        <v>0</v>
      </c>
      <c r="L11" s="228">
        <v>0</v>
      </c>
      <c r="M11" s="228">
        <v>0</v>
      </c>
      <c r="N11" s="436"/>
    </row>
    <row r="12" spans="1:18" s="546" customFormat="1" ht="10.5" customHeight="1">
      <c r="A12" s="234"/>
      <c r="B12" s="485" t="s">
        <v>393</v>
      </c>
      <c r="C12" s="1856">
        <v>43450</v>
      </c>
      <c r="D12" s="1397">
        <f>C12</f>
        <v>43450</v>
      </c>
      <c r="E12" s="1397">
        <f t="shared" si="0"/>
        <v>0</v>
      </c>
      <c r="F12" s="1376">
        <v>0</v>
      </c>
      <c r="G12" s="62">
        <v>0</v>
      </c>
      <c r="H12" s="62">
        <v>0</v>
      </c>
      <c r="I12" s="228">
        <v>0</v>
      </c>
      <c r="J12" s="228">
        <v>0</v>
      </c>
      <c r="K12" s="228">
        <v>0</v>
      </c>
      <c r="L12" s="228">
        <v>0</v>
      </c>
      <c r="M12" s="228">
        <v>0</v>
      </c>
      <c r="N12" s="436"/>
    </row>
    <row r="13" spans="1:18" s="546" customFormat="1" ht="10.5" customHeight="1">
      <c r="A13" s="234"/>
      <c r="B13" s="485" t="s">
        <v>177</v>
      </c>
      <c r="C13" s="1856">
        <v>371396</v>
      </c>
      <c r="D13" s="1397">
        <v>369599</v>
      </c>
      <c r="E13" s="1397">
        <f t="shared" si="0"/>
        <v>-1797</v>
      </c>
      <c r="F13" s="1376">
        <v>-1564</v>
      </c>
      <c r="G13" s="62">
        <v>-1562</v>
      </c>
      <c r="H13" s="62">
        <v>-1665</v>
      </c>
      <c r="I13" s="228">
        <v>-981</v>
      </c>
      <c r="J13" s="228">
        <v>-927</v>
      </c>
      <c r="K13" s="228">
        <v>202</v>
      </c>
      <c r="L13" s="228">
        <v>33</v>
      </c>
      <c r="M13" s="228">
        <v>579</v>
      </c>
      <c r="N13" s="436"/>
    </row>
    <row r="14" spans="1:18" s="546" customFormat="1" ht="10.5" customHeight="1">
      <c r="A14" s="234"/>
      <c r="B14" s="485" t="s">
        <v>97</v>
      </c>
      <c r="C14" s="1856">
        <v>21431</v>
      </c>
      <c r="D14" s="1397">
        <f>C14</f>
        <v>21431</v>
      </c>
      <c r="E14" s="1397">
        <f t="shared" si="0"/>
        <v>0</v>
      </c>
      <c r="F14" s="1376">
        <v>0</v>
      </c>
      <c r="G14" s="62">
        <v>0</v>
      </c>
      <c r="H14" s="62">
        <v>0</v>
      </c>
      <c r="I14" s="228">
        <v>0</v>
      </c>
      <c r="J14" s="228">
        <v>0</v>
      </c>
      <c r="K14" s="228">
        <v>0</v>
      </c>
      <c r="L14" s="228">
        <v>0</v>
      </c>
      <c r="M14" s="228">
        <v>0</v>
      </c>
      <c r="N14" s="436"/>
    </row>
    <row r="15" spans="1:18" s="546" customFormat="1" ht="10.5" customHeight="1">
      <c r="A15" s="234"/>
      <c r="B15" s="485" t="s">
        <v>105</v>
      </c>
      <c r="C15" s="1856">
        <v>10265</v>
      </c>
      <c r="D15" s="1397">
        <f>C15</f>
        <v>10265</v>
      </c>
      <c r="E15" s="1397">
        <f t="shared" si="0"/>
        <v>0</v>
      </c>
      <c r="F15" s="1376">
        <v>0</v>
      </c>
      <c r="G15" s="62">
        <v>0</v>
      </c>
      <c r="H15" s="62">
        <v>0</v>
      </c>
      <c r="I15" s="228">
        <v>0</v>
      </c>
      <c r="J15" s="228">
        <v>0</v>
      </c>
      <c r="K15" s="228">
        <v>0</v>
      </c>
      <c r="L15" s="228">
        <v>0</v>
      </c>
      <c r="M15" s="228">
        <v>0</v>
      </c>
      <c r="N15" s="436"/>
    </row>
    <row r="16" spans="1:18" s="546" customFormat="1" ht="10.5" customHeight="1">
      <c r="A16" s="567"/>
      <c r="B16" s="568" t="s">
        <v>25</v>
      </c>
      <c r="C16" s="2267">
        <v>10230</v>
      </c>
      <c r="D16" s="2268">
        <f>C16</f>
        <v>10230</v>
      </c>
      <c r="E16" s="1400">
        <f>D16-C16</f>
        <v>0</v>
      </c>
      <c r="F16" s="1605">
        <v>0</v>
      </c>
      <c r="G16" s="285">
        <v>0</v>
      </c>
      <c r="H16" s="285">
        <v>0</v>
      </c>
      <c r="I16" s="308">
        <v>0</v>
      </c>
      <c r="J16" s="308">
        <v>0</v>
      </c>
      <c r="K16" s="308">
        <v>0</v>
      </c>
      <c r="L16" s="308">
        <v>0</v>
      </c>
      <c r="M16" s="308">
        <v>0</v>
      </c>
      <c r="N16" s="430"/>
    </row>
    <row r="17" spans="1:14" s="546" customFormat="1" ht="10.5" customHeight="1">
      <c r="A17" s="2385" t="s">
        <v>178</v>
      </c>
      <c r="B17" s="2385"/>
      <c r="C17" s="1872"/>
      <c r="D17" s="1403"/>
      <c r="E17" s="1836"/>
      <c r="F17" s="1788"/>
      <c r="G17" s="1311"/>
      <c r="H17" s="1311"/>
      <c r="I17" s="480"/>
      <c r="J17" s="480"/>
      <c r="K17" s="480"/>
      <c r="L17" s="480"/>
      <c r="M17" s="480"/>
      <c r="N17" s="436"/>
    </row>
    <row r="18" spans="1:14" s="546" customFormat="1" ht="10.5" customHeight="1">
      <c r="A18" s="226"/>
      <c r="B18" s="427" t="s">
        <v>536</v>
      </c>
      <c r="C18" s="1856">
        <v>461015</v>
      </c>
      <c r="D18" s="2269">
        <v>461264</v>
      </c>
      <c r="E18" s="1397">
        <f>D18-C18</f>
        <v>249</v>
      </c>
      <c r="F18" s="1376">
        <v>280</v>
      </c>
      <c r="G18" s="62">
        <v>362</v>
      </c>
      <c r="H18" s="62">
        <v>676</v>
      </c>
      <c r="I18" s="228">
        <v>731</v>
      </c>
      <c r="J18" s="228">
        <v>626</v>
      </c>
      <c r="K18" s="228">
        <v>899</v>
      </c>
      <c r="L18" s="228">
        <v>798</v>
      </c>
      <c r="M18" s="228">
        <v>976</v>
      </c>
      <c r="N18" s="436"/>
    </row>
    <row r="19" spans="1:14" s="546" customFormat="1" ht="10.5" customHeight="1">
      <c r="A19" s="567"/>
      <c r="B19" s="568" t="s">
        <v>28</v>
      </c>
      <c r="C19" s="1856">
        <v>13782</v>
      </c>
      <c r="D19" s="1397">
        <f t="shared" ref="D19:D24" si="1">C19</f>
        <v>13782</v>
      </c>
      <c r="E19" s="1397">
        <f>D19-C19</f>
        <v>0</v>
      </c>
      <c r="F19" s="1376">
        <v>0</v>
      </c>
      <c r="G19" s="62">
        <v>0</v>
      </c>
      <c r="H19" s="62">
        <v>0</v>
      </c>
      <c r="I19" s="228">
        <v>0</v>
      </c>
      <c r="J19" s="228">
        <v>0</v>
      </c>
      <c r="K19" s="228">
        <v>0</v>
      </c>
      <c r="L19" s="228">
        <v>0</v>
      </c>
      <c r="M19" s="228">
        <v>0</v>
      </c>
      <c r="N19" s="436"/>
    </row>
    <row r="20" spans="1:14" s="546" customFormat="1" ht="10.5" customHeight="1">
      <c r="A20" s="226"/>
      <c r="B20" s="427" t="s">
        <v>107</v>
      </c>
      <c r="C20" s="1856">
        <v>2731</v>
      </c>
      <c r="D20" s="1397">
        <f t="shared" si="1"/>
        <v>2731</v>
      </c>
      <c r="E20" s="1397">
        <f t="shared" ref="E20:E24" si="2">D20-C20</f>
        <v>0</v>
      </c>
      <c r="F20" s="1376">
        <v>0</v>
      </c>
      <c r="G20" s="62">
        <v>0</v>
      </c>
      <c r="H20" s="62">
        <v>0</v>
      </c>
      <c r="I20" s="228">
        <v>0</v>
      </c>
      <c r="J20" s="228">
        <v>0</v>
      </c>
      <c r="K20" s="228">
        <v>0</v>
      </c>
      <c r="L20" s="228">
        <v>0</v>
      </c>
      <c r="M20" s="228">
        <v>0</v>
      </c>
      <c r="N20" s="436"/>
    </row>
    <row r="21" spans="1:14" s="546" customFormat="1" ht="21" customHeight="1">
      <c r="A21" s="569"/>
      <c r="B21" s="1263" t="s">
        <v>656</v>
      </c>
      <c r="C21" s="1856">
        <v>30840</v>
      </c>
      <c r="D21" s="1397">
        <f t="shared" si="1"/>
        <v>30840</v>
      </c>
      <c r="E21" s="1397">
        <f t="shared" si="2"/>
        <v>0</v>
      </c>
      <c r="F21" s="1376">
        <v>0</v>
      </c>
      <c r="G21" s="62">
        <v>0</v>
      </c>
      <c r="H21" s="62">
        <v>0</v>
      </c>
      <c r="I21" s="228">
        <v>0</v>
      </c>
      <c r="J21" s="228">
        <v>0</v>
      </c>
      <c r="K21" s="228">
        <v>0</v>
      </c>
      <c r="L21" s="228">
        <v>0</v>
      </c>
      <c r="M21" s="228">
        <v>0</v>
      </c>
      <c r="N21" s="436"/>
    </row>
    <row r="22" spans="1:14" s="546" customFormat="1" ht="10.5" customHeight="1">
      <c r="A22" s="234"/>
      <c r="B22" s="485" t="s">
        <v>97</v>
      </c>
      <c r="C22" s="1856">
        <v>20973</v>
      </c>
      <c r="D22" s="1397">
        <f t="shared" si="1"/>
        <v>20973</v>
      </c>
      <c r="E22" s="1397">
        <f t="shared" si="2"/>
        <v>0</v>
      </c>
      <c r="F22" s="1376">
        <v>0</v>
      </c>
      <c r="G22" s="62">
        <v>0</v>
      </c>
      <c r="H22" s="62">
        <v>0</v>
      </c>
      <c r="I22" s="228">
        <v>0</v>
      </c>
      <c r="J22" s="228">
        <v>0</v>
      </c>
      <c r="K22" s="228">
        <v>0</v>
      </c>
      <c r="L22" s="228">
        <v>0</v>
      </c>
      <c r="M22" s="228">
        <v>0</v>
      </c>
      <c r="N22" s="436"/>
    </row>
    <row r="23" spans="1:14" s="546" customFormat="1" ht="10.5" customHeight="1">
      <c r="A23" s="234"/>
      <c r="B23" s="485" t="s">
        <v>412</v>
      </c>
      <c r="C23" s="1856">
        <v>10296</v>
      </c>
      <c r="D23" s="1397">
        <f t="shared" si="1"/>
        <v>10296</v>
      </c>
      <c r="E23" s="1397">
        <f t="shared" si="2"/>
        <v>0</v>
      </c>
      <c r="F23" s="1376">
        <v>0</v>
      </c>
      <c r="G23" s="62">
        <v>0</v>
      </c>
      <c r="H23" s="62">
        <v>0</v>
      </c>
      <c r="I23" s="228">
        <v>0</v>
      </c>
      <c r="J23" s="228">
        <v>0</v>
      </c>
      <c r="K23" s="228">
        <v>0</v>
      </c>
      <c r="L23" s="228">
        <v>0</v>
      </c>
      <c r="M23" s="228">
        <v>0</v>
      </c>
      <c r="N23" s="436"/>
    </row>
    <row r="24" spans="1:14" s="546" customFormat="1" ht="10.5" customHeight="1">
      <c r="A24" s="567"/>
      <c r="B24" s="568" t="s">
        <v>179</v>
      </c>
      <c r="C24" s="2265">
        <v>13142</v>
      </c>
      <c r="D24" s="1404">
        <f t="shared" si="1"/>
        <v>13142</v>
      </c>
      <c r="E24" s="1397">
        <f t="shared" si="2"/>
        <v>0</v>
      </c>
      <c r="F24" s="1376">
        <v>0</v>
      </c>
      <c r="G24" s="62">
        <v>0</v>
      </c>
      <c r="H24" s="62">
        <v>0</v>
      </c>
      <c r="I24" s="228">
        <v>0</v>
      </c>
      <c r="J24" s="228">
        <v>0</v>
      </c>
      <c r="K24" s="228">
        <v>0</v>
      </c>
      <c r="L24" s="228">
        <v>0</v>
      </c>
      <c r="M24" s="228">
        <v>0</v>
      </c>
      <c r="N24" s="436"/>
    </row>
    <row r="25" spans="1:14" s="546" customFormat="1" ht="10.5" customHeight="1">
      <c r="A25" s="567"/>
      <c r="B25" s="568" t="s">
        <v>525</v>
      </c>
      <c r="C25" s="2004">
        <v>4080</v>
      </c>
      <c r="D25" s="2268">
        <v>4340</v>
      </c>
      <c r="E25" s="1405">
        <f>D25-C25</f>
        <v>260</v>
      </c>
      <c r="F25" s="1606">
        <v>288</v>
      </c>
      <c r="G25" s="283">
        <v>299</v>
      </c>
      <c r="H25" s="283">
        <v>331</v>
      </c>
      <c r="I25" s="570">
        <v>332</v>
      </c>
      <c r="J25" s="570">
        <v>331</v>
      </c>
      <c r="K25" s="570">
        <v>332</v>
      </c>
      <c r="L25" s="570">
        <v>271</v>
      </c>
      <c r="M25" s="570">
        <v>267</v>
      </c>
      <c r="N25" s="430"/>
    </row>
    <row r="26" spans="1:14" s="546" customFormat="1" ht="9.9499999999999993" customHeight="1">
      <c r="A26" s="571"/>
      <c r="B26" s="571"/>
      <c r="C26" s="457"/>
      <c r="D26" s="457"/>
      <c r="E26" s="457"/>
      <c r="F26" s="457"/>
      <c r="G26" s="457"/>
      <c r="H26" s="457"/>
      <c r="I26" s="457"/>
      <c r="J26" s="457"/>
      <c r="K26" s="457"/>
      <c r="L26" s="457"/>
      <c r="M26" s="457"/>
      <c r="N26" s="457"/>
    </row>
    <row r="27" spans="1:14" ht="15.75" customHeight="1">
      <c r="A27" s="2372" t="s">
        <v>180</v>
      </c>
      <c r="B27" s="2372"/>
      <c r="C27" s="2670"/>
      <c r="D27" s="2670"/>
      <c r="E27" s="2670"/>
      <c r="F27" s="2670"/>
      <c r="G27" s="2670"/>
      <c r="H27" s="2670"/>
      <c r="I27" s="2670"/>
      <c r="J27" s="2670"/>
      <c r="K27" s="2670"/>
      <c r="L27" s="2670"/>
      <c r="M27" s="2670"/>
      <c r="N27" s="2670"/>
    </row>
    <row r="28" spans="1:14" s="546" customFormat="1" ht="8.25" customHeight="1">
      <c r="A28" s="129"/>
      <c r="B28" s="129"/>
      <c r="C28" s="129"/>
      <c r="D28" s="129"/>
      <c r="E28" s="129"/>
      <c r="F28" s="129"/>
      <c r="G28" s="129"/>
      <c r="H28" s="129"/>
      <c r="I28" s="129"/>
      <c r="J28" s="129"/>
      <c r="K28" s="129"/>
      <c r="L28" s="129"/>
      <c r="M28" s="129"/>
      <c r="N28" s="129"/>
    </row>
    <row r="29" spans="1:14" s="546" customFormat="1" ht="10.5" customHeight="1">
      <c r="A29" s="2668" t="s">
        <v>505</v>
      </c>
      <c r="B29" s="2668"/>
      <c r="C29" s="551" t="s">
        <v>835</v>
      </c>
      <c r="D29" s="552"/>
      <c r="E29" s="553" t="s">
        <v>835</v>
      </c>
      <c r="F29" s="554" t="s">
        <v>799</v>
      </c>
      <c r="G29" s="554" t="s">
        <v>706</v>
      </c>
      <c r="H29" s="554" t="s">
        <v>236</v>
      </c>
      <c r="I29" s="554" t="s">
        <v>506</v>
      </c>
      <c r="J29" s="554" t="s">
        <v>507</v>
      </c>
      <c r="K29" s="554" t="s">
        <v>508</v>
      </c>
      <c r="L29" s="554" t="s">
        <v>509</v>
      </c>
      <c r="M29" s="554" t="s">
        <v>510</v>
      </c>
      <c r="N29" s="572"/>
    </row>
    <row r="30" spans="1:14" s="546" customFormat="1" ht="10.5" customHeight="1">
      <c r="A30" s="561"/>
      <c r="B30" s="561"/>
      <c r="C30" s="2662" t="s">
        <v>703</v>
      </c>
      <c r="D30" s="2662" t="s">
        <v>696</v>
      </c>
      <c r="E30" s="573"/>
      <c r="F30" s="2672" t="s">
        <v>181</v>
      </c>
      <c r="G30" s="2672"/>
      <c r="H30" s="2672"/>
      <c r="I30" s="2672"/>
      <c r="J30" s="2672"/>
      <c r="K30" s="2672"/>
      <c r="L30" s="2672"/>
      <c r="M30" s="2672"/>
      <c r="N30" s="2672"/>
    </row>
    <row r="31" spans="1:14" s="546" customFormat="1" ht="10.5" customHeight="1">
      <c r="A31" s="561"/>
      <c r="B31" s="561"/>
      <c r="C31" s="2663"/>
      <c r="D31" s="2663"/>
      <c r="E31" s="574"/>
      <c r="F31" s="574"/>
      <c r="G31" s="574"/>
      <c r="H31" s="574"/>
      <c r="I31" s="574"/>
      <c r="J31" s="574"/>
      <c r="K31" s="574"/>
      <c r="L31" s="574"/>
      <c r="M31" s="574"/>
      <c r="N31" s="575"/>
    </row>
    <row r="32" spans="1:14" s="546" customFormat="1" ht="10.5" customHeight="1">
      <c r="A32" s="2664" t="s">
        <v>806</v>
      </c>
      <c r="B32" s="2664"/>
      <c r="C32" s="576"/>
      <c r="D32" s="52"/>
      <c r="E32" s="577"/>
      <c r="F32" s="577"/>
      <c r="G32" s="577"/>
      <c r="H32" s="577"/>
      <c r="I32" s="578"/>
      <c r="J32" s="577"/>
      <c r="K32" s="577"/>
      <c r="L32" s="577"/>
      <c r="M32" s="577"/>
      <c r="N32" s="579"/>
    </row>
    <row r="33" spans="1:14" s="546" customFormat="1" ht="21" customHeight="1">
      <c r="A33" s="580"/>
      <c r="B33" s="1264" t="s">
        <v>657</v>
      </c>
      <c r="C33" s="95"/>
      <c r="D33" s="49"/>
      <c r="E33" s="44"/>
      <c r="F33" s="44"/>
      <c r="G33" s="44"/>
      <c r="H33" s="44"/>
      <c r="I33" s="581"/>
      <c r="J33" s="44"/>
      <c r="K33" s="44"/>
      <c r="L33" s="44"/>
      <c r="M33" s="44"/>
      <c r="N33" s="582"/>
    </row>
    <row r="34" spans="1:14" s="546" customFormat="1" ht="10.5" customHeight="1">
      <c r="A34" s="583"/>
      <c r="B34" s="584" t="s">
        <v>182</v>
      </c>
      <c r="C34" s="2270">
        <v>27649</v>
      </c>
      <c r="D34" s="2269">
        <v>27607</v>
      </c>
      <c r="E34" s="1397">
        <f>D34-C34</f>
        <v>-42</v>
      </c>
      <c r="F34" s="228">
        <v>-17</v>
      </c>
      <c r="G34" s="228">
        <v>-15</v>
      </c>
      <c r="H34" s="228">
        <v>36</v>
      </c>
      <c r="I34" s="108">
        <v>33</v>
      </c>
      <c r="J34" s="108">
        <v>21</v>
      </c>
      <c r="K34" s="108">
        <v>33</v>
      </c>
      <c r="L34" s="108">
        <v>-5</v>
      </c>
      <c r="M34" s="108">
        <v>54</v>
      </c>
      <c r="N34" s="582"/>
    </row>
    <row r="35" spans="1:14" s="546" customFormat="1" ht="10.5" customHeight="1">
      <c r="A35" s="585"/>
      <c r="B35" s="586" t="s">
        <v>183</v>
      </c>
      <c r="C35" s="2265">
        <v>3544</v>
      </c>
      <c r="D35" s="2266">
        <v>3498</v>
      </c>
      <c r="E35" s="1404">
        <f>D35-C35</f>
        <v>-46</v>
      </c>
      <c r="F35" s="305">
        <v>-37</v>
      </c>
      <c r="G35" s="305">
        <v>-35</v>
      </c>
      <c r="H35" s="305">
        <v>-24</v>
      </c>
      <c r="I35" s="305">
        <v>-10</v>
      </c>
      <c r="J35" s="305">
        <v>-9</v>
      </c>
      <c r="K35" s="305">
        <v>0</v>
      </c>
      <c r="L35" s="305">
        <v>-3</v>
      </c>
      <c r="M35" s="305">
        <v>3</v>
      </c>
      <c r="N35" s="582"/>
    </row>
    <row r="36" spans="1:14" s="546" customFormat="1" ht="10.5" customHeight="1">
      <c r="A36" s="585"/>
      <c r="B36" s="586" t="s">
        <v>184</v>
      </c>
      <c r="C36" s="2265">
        <v>4567</v>
      </c>
      <c r="D36" s="2271">
        <v>4543</v>
      </c>
      <c r="E36" s="1404">
        <f>D36-C36</f>
        <v>-24</v>
      </c>
      <c r="F36" s="305">
        <v>-27</v>
      </c>
      <c r="G36" s="305">
        <v>1</v>
      </c>
      <c r="H36" s="305">
        <v>7</v>
      </c>
      <c r="I36" s="228">
        <v>-12</v>
      </c>
      <c r="J36" s="228">
        <v>-12</v>
      </c>
      <c r="K36" s="228">
        <v>-14</v>
      </c>
      <c r="L36" s="228">
        <v>-12</v>
      </c>
      <c r="M36" s="228">
        <v>-4</v>
      </c>
      <c r="N36" s="582"/>
    </row>
    <row r="37" spans="1:14" s="546" customFormat="1" ht="10.5" customHeight="1">
      <c r="A37" s="234"/>
      <c r="B37" s="485" t="s">
        <v>185</v>
      </c>
      <c r="C37" s="2272">
        <v>468</v>
      </c>
      <c r="D37" s="2273">
        <v>562</v>
      </c>
      <c r="E37" s="1401">
        <f>D37-C37</f>
        <v>94</v>
      </c>
      <c r="F37" s="231">
        <v>80</v>
      </c>
      <c r="G37" s="231">
        <v>107</v>
      </c>
      <c r="H37" s="231">
        <v>112</v>
      </c>
      <c r="I37" s="480">
        <v>105</v>
      </c>
      <c r="J37" s="480">
        <v>133</v>
      </c>
      <c r="K37" s="480">
        <v>160</v>
      </c>
      <c r="L37" s="480">
        <v>167</v>
      </c>
      <c r="M37" s="480">
        <v>153</v>
      </c>
      <c r="N37" s="587"/>
    </row>
    <row r="38" spans="1:14" s="546" customFormat="1" ht="10.5" customHeight="1">
      <c r="A38" s="588"/>
      <c r="B38" s="588"/>
      <c r="C38" s="1870">
        <f>SUM(C34:C37)</f>
        <v>36228</v>
      </c>
      <c r="D38" s="1398">
        <f>SUM(D34:D37)</f>
        <v>36210</v>
      </c>
      <c r="E38" s="1398">
        <f>SUM(E34:E37)</f>
        <v>-18</v>
      </c>
      <c r="F38" s="433">
        <f>SUM(F34:F37)</f>
        <v>-1</v>
      </c>
      <c r="G38" s="433">
        <f>SUM(G34:G37)</f>
        <v>58</v>
      </c>
      <c r="H38" s="433">
        <f t="shared" ref="H38:M38" si="3">SUM(H34:H37)</f>
        <v>131</v>
      </c>
      <c r="I38" s="433">
        <f t="shared" si="3"/>
        <v>116</v>
      </c>
      <c r="J38" s="433">
        <f t="shared" si="3"/>
        <v>133</v>
      </c>
      <c r="K38" s="433">
        <f t="shared" si="3"/>
        <v>179</v>
      </c>
      <c r="L38" s="433">
        <f t="shared" si="3"/>
        <v>147</v>
      </c>
      <c r="M38" s="433">
        <f t="shared" si="3"/>
        <v>206</v>
      </c>
      <c r="N38" s="589"/>
    </row>
    <row r="39" spans="1:14" s="546" customFormat="1" ht="9.9499999999999993" customHeight="1">
      <c r="A39" s="93"/>
      <c r="B39" s="93"/>
      <c r="C39" s="37"/>
      <c r="D39" s="37"/>
      <c r="E39" s="37"/>
      <c r="F39" s="37"/>
      <c r="G39" s="37"/>
      <c r="H39" s="37"/>
      <c r="I39" s="37"/>
      <c r="J39" s="37"/>
      <c r="K39" s="37"/>
      <c r="L39" s="37"/>
      <c r="M39" s="37"/>
      <c r="N39" s="37"/>
    </row>
    <row r="40" spans="1:14" ht="17.25" customHeight="1">
      <c r="A40" s="2372" t="s">
        <v>186</v>
      </c>
      <c r="B40" s="2372"/>
      <c r="C40" s="2666"/>
      <c r="D40" s="2666"/>
      <c r="E40" s="2666"/>
      <c r="F40" s="2666"/>
      <c r="G40" s="2666"/>
      <c r="H40" s="2666"/>
      <c r="I40" s="2666"/>
      <c r="J40" s="2666"/>
      <c r="K40" s="2666"/>
      <c r="L40" s="2666"/>
      <c r="M40" s="2666"/>
      <c r="N40" s="2666"/>
    </row>
    <row r="41" spans="1:14" s="546" customFormat="1" ht="8.25" customHeight="1">
      <c r="A41" s="488"/>
      <c r="B41" s="488"/>
      <c r="C41" s="457"/>
      <c r="D41" s="457"/>
      <c r="E41" s="457"/>
      <c r="F41" s="457"/>
      <c r="G41" s="457"/>
      <c r="H41" s="457"/>
      <c r="I41" s="457"/>
      <c r="J41" s="457"/>
      <c r="K41" s="457"/>
      <c r="L41" s="457"/>
      <c r="M41" s="457"/>
      <c r="N41" s="457"/>
    </row>
    <row r="42" spans="1:14" s="546" customFormat="1" ht="10.5" customHeight="1">
      <c r="A42" s="2668" t="s">
        <v>505</v>
      </c>
      <c r="B42" s="2668"/>
      <c r="C42" s="551" t="s">
        <v>835</v>
      </c>
      <c r="D42" s="552"/>
      <c r="E42" s="553" t="s">
        <v>835</v>
      </c>
      <c r="F42" s="554" t="s">
        <v>799</v>
      </c>
      <c r="G42" s="554" t="s">
        <v>706</v>
      </c>
      <c r="H42" s="554" t="s">
        <v>236</v>
      </c>
      <c r="I42" s="554" t="s">
        <v>506</v>
      </c>
      <c r="J42" s="554" t="s">
        <v>507</v>
      </c>
      <c r="K42" s="554" t="s">
        <v>508</v>
      </c>
      <c r="L42" s="554" t="s">
        <v>509</v>
      </c>
      <c r="M42" s="554" t="s">
        <v>510</v>
      </c>
      <c r="N42" s="572"/>
    </row>
    <row r="43" spans="1:14" s="546" customFormat="1" ht="10.5" customHeight="1">
      <c r="A43" s="1639"/>
      <c r="B43" s="1639"/>
      <c r="C43" s="2660" t="s">
        <v>691</v>
      </c>
      <c r="D43" s="2660" t="s">
        <v>692</v>
      </c>
      <c r="E43" s="1640"/>
      <c r="F43" s="2667" t="s">
        <v>187</v>
      </c>
      <c r="G43" s="2667"/>
      <c r="H43" s="2667"/>
      <c r="I43" s="2667"/>
      <c r="J43" s="2667"/>
      <c r="K43" s="2667"/>
      <c r="L43" s="2667"/>
      <c r="M43" s="2667"/>
      <c r="N43" s="2667"/>
    </row>
    <row r="44" spans="1:14" s="546" customFormat="1" ht="10.5" customHeight="1">
      <c r="A44" s="1639"/>
      <c r="B44" s="1639"/>
      <c r="C44" s="2661"/>
      <c r="D44" s="2661"/>
      <c r="E44" s="1641"/>
      <c r="F44" s="1641"/>
      <c r="G44" s="1641"/>
      <c r="H44" s="1642"/>
      <c r="I44" s="1642"/>
      <c r="J44" s="1642"/>
      <c r="K44" s="1642"/>
      <c r="L44" s="1642"/>
      <c r="M44" s="1642"/>
      <c r="N44" s="1406"/>
    </row>
    <row r="45" spans="1:14" s="546" customFormat="1" ht="10.5" customHeight="1">
      <c r="A45" s="2665" t="s">
        <v>188</v>
      </c>
      <c r="B45" s="2665"/>
      <c r="C45" s="2274">
        <v>19318</v>
      </c>
      <c r="D45" s="2275">
        <v>19204</v>
      </c>
      <c r="E45" s="2276">
        <f>C45-D45</f>
        <v>114</v>
      </c>
      <c r="F45" s="1643">
        <v>-904</v>
      </c>
      <c r="G45" s="1643">
        <v>346</v>
      </c>
      <c r="H45" s="1643">
        <v>-601</v>
      </c>
      <c r="I45" s="1643">
        <v>77</v>
      </c>
      <c r="J45" s="1643">
        <v>-1461</v>
      </c>
      <c r="K45" s="1643">
        <v>262</v>
      </c>
      <c r="L45" s="1643">
        <v>-127</v>
      </c>
      <c r="M45" s="1643">
        <v>-406</v>
      </c>
      <c r="N45" s="1644"/>
    </row>
    <row r="46" spans="1:14" s="546" customFormat="1" ht="10.5" customHeight="1">
      <c r="A46" s="2658" t="s">
        <v>189</v>
      </c>
      <c r="B46" s="2658"/>
      <c r="C46" s="2272">
        <v>2113</v>
      </c>
      <c r="D46" s="2277">
        <v>1769</v>
      </c>
      <c r="E46" s="1403">
        <f>C46-D46</f>
        <v>344</v>
      </c>
      <c r="F46" s="1581">
        <v>1131</v>
      </c>
      <c r="G46" s="1581">
        <v>1297</v>
      </c>
      <c r="H46" s="1581">
        <v>814</v>
      </c>
      <c r="I46" s="1589">
        <v>994</v>
      </c>
      <c r="J46" s="1589">
        <v>-320</v>
      </c>
      <c r="K46" s="1589">
        <v>1005</v>
      </c>
      <c r="L46" s="1589">
        <v>-1899</v>
      </c>
      <c r="M46" s="1589">
        <v>-639</v>
      </c>
      <c r="N46" s="1645"/>
    </row>
    <row r="47" spans="1:14" s="546" customFormat="1" ht="11.25" customHeight="1">
      <c r="A47" s="2659" t="s">
        <v>658</v>
      </c>
      <c r="B47" s="2659"/>
      <c r="C47" s="1870">
        <f>SUM(C45:C46)</f>
        <v>21431</v>
      </c>
      <c r="D47" s="1398">
        <f>SUM(D45:D46)</f>
        <v>20973</v>
      </c>
      <c r="E47" s="1398">
        <f>SUM(E45:E46)</f>
        <v>458</v>
      </c>
      <c r="F47" s="1591">
        <f>SUM(F45:F46)</f>
        <v>227</v>
      </c>
      <c r="G47" s="1591">
        <f>SUM(G45:G46)</f>
        <v>1643</v>
      </c>
      <c r="H47" s="1591">
        <f t="shared" ref="H47:M47" si="4">SUM(H45:H46)</f>
        <v>213</v>
      </c>
      <c r="I47" s="1591">
        <f t="shared" si="4"/>
        <v>1071</v>
      </c>
      <c r="J47" s="1591">
        <f t="shared" si="4"/>
        <v>-1781</v>
      </c>
      <c r="K47" s="1591">
        <f t="shared" si="4"/>
        <v>1267</v>
      </c>
      <c r="L47" s="1591">
        <f t="shared" si="4"/>
        <v>-2026</v>
      </c>
      <c r="M47" s="1591">
        <f t="shared" si="4"/>
        <v>-1045</v>
      </c>
      <c r="N47" s="1646"/>
    </row>
    <row r="48" spans="1:14" s="546" customFormat="1" ht="4.5" customHeight="1">
      <c r="A48" s="2669"/>
      <c r="B48" s="2669"/>
      <c r="C48" s="2669"/>
      <c r="D48" s="2669"/>
      <c r="E48" s="2669"/>
      <c r="F48" s="2669"/>
      <c r="G48" s="2669"/>
      <c r="H48" s="2669"/>
      <c r="I48" s="2669"/>
      <c r="J48" s="2669"/>
      <c r="K48" s="2669"/>
      <c r="L48" s="2669"/>
      <c r="M48" s="2669"/>
      <c r="N48" s="2669"/>
    </row>
    <row r="49" spans="1:14" ht="9.9499999999999993" customHeight="1">
      <c r="A49" s="1647">
        <v>1</v>
      </c>
      <c r="B49" s="2655" t="s">
        <v>901</v>
      </c>
      <c r="C49" s="2655"/>
      <c r="D49" s="2655"/>
      <c r="E49" s="2655"/>
      <c r="F49" s="2655"/>
      <c r="G49" s="2655"/>
      <c r="H49" s="2655"/>
      <c r="I49" s="2655"/>
      <c r="J49" s="2655"/>
      <c r="K49" s="2655"/>
      <c r="L49" s="2655"/>
      <c r="M49" s="2655"/>
      <c r="N49" s="2655"/>
    </row>
    <row r="50" spans="1:14" ht="9.9499999999999993" customHeight="1"/>
  </sheetData>
  <mergeCells count="24">
    <mergeCell ref="A27:N27"/>
    <mergeCell ref="F30:N30"/>
    <mergeCell ref="A3:B3"/>
    <mergeCell ref="A29:B29"/>
    <mergeCell ref="C30:C31"/>
    <mergeCell ref="D30:D31"/>
    <mergeCell ref="A8:B8"/>
    <mergeCell ref="A17:B17"/>
    <mergeCell ref="B49:N49"/>
    <mergeCell ref="Q1"/>
    <mergeCell ref="R1"/>
    <mergeCell ref="A46:B46"/>
    <mergeCell ref="A47:B47"/>
    <mergeCell ref="C43:C44"/>
    <mergeCell ref="D43:D44"/>
    <mergeCell ref="D6:D7"/>
    <mergeCell ref="A32:B32"/>
    <mergeCell ref="A45:B45"/>
    <mergeCell ref="A40:N40"/>
    <mergeCell ref="F43:N43"/>
    <mergeCell ref="A42:B42"/>
    <mergeCell ref="A48:N48"/>
    <mergeCell ref="A1:N1"/>
    <mergeCell ref="F6:N6"/>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4" min="4" max="54"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Normal="100" workbookViewId="0">
      <selection activeCell="H26" sqref="H26"/>
    </sheetView>
  </sheetViews>
  <sheetFormatPr defaultColWidth="7" defaultRowHeight="12.75"/>
  <cols>
    <col min="1" max="1" width="2.140625" style="333" customWidth="1"/>
    <col min="2" max="2" width="43.7109375" style="333" customWidth="1"/>
    <col min="3" max="3" width="8.42578125" style="334" customWidth="1"/>
    <col min="4" max="4" width="7.140625" style="335" customWidth="1"/>
    <col min="5" max="5" width="1.28515625" style="335" customWidth="1"/>
    <col min="6" max="6" width="7.140625" style="332" customWidth="1"/>
    <col min="7" max="7" width="1.28515625" style="332" bestFit="1" customWidth="1"/>
    <col min="8" max="8" width="7.140625" style="332" customWidth="1"/>
    <col min="9" max="9" width="1.28515625" style="332" bestFit="1" customWidth="1"/>
    <col min="10" max="14" width="7.140625" style="332" customWidth="1"/>
    <col min="15" max="15" width="1.28515625" style="332" customWidth="1"/>
    <col min="16" max="16" width="1.42578125" style="336" customWidth="1"/>
    <col min="17" max="17" width="1.28515625" style="335" customWidth="1"/>
    <col min="18" max="18" width="8.42578125" style="337" customWidth="1"/>
    <col min="19" max="19" width="7.140625" style="1297" customWidth="1"/>
    <col min="20" max="20" width="7.140625" style="337" customWidth="1"/>
    <col min="21" max="21" width="1.28515625" style="332" customWidth="1"/>
    <col min="22" max="22" width="7" style="332" customWidth="1"/>
    <col min="23" max="23" width="8.42578125" style="332" customWidth="1"/>
    <col min="24" max="24" width="7" style="338" customWidth="1"/>
    <col min="25" max="25" width="7" style="332" customWidth="1"/>
    <col min="26" max="16384" width="7" style="332"/>
  </cols>
  <sheetData>
    <row r="1" spans="1:21" ht="15.75" customHeight="1">
      <c r="A1" s="2406" t="s">
        <v>833</v>
      </c>
      <c r="B1" s="2406"/>
      <c r="C1" s="2406"/>
      <c r="D1" s="2406"/>
      <c r="E1" s="2406"/>
      <c r="F1" s="2406"/>
      <c r="G1" s="2406"/>
      <c r="H1" s="2406"/>
      <c r="I1" s="2406"/>
      <c r="J1" s="2406"/>
      <c r="K1" s="2406"/>
      <c r="L1" s="2406"/>
      <c r="M1" s="2406"/>
      <c r="N1" s="2406"/>
      <c r="O1" s="2406"/>
      <c r="P1" s="2406"/>
      <c r="Q1" s="2406"/>
      <c r="R1" s="2406"/>
      <c r="S1" s="2406"/>
      <c r="T1" s="2406"/>
      <c r="U1" s="2406"/>
    </row>
    <row r="2" spans="1:21" ht="8.4499999999999993" customHeight="1">
      <c r="A2" s="250"/>
      <c r="B2" s="250"/>
      <c r="C2" s="251"/>
      <c r="D2" s="251"/>
      <c r="E2" s="251"/>
      <c r="F2" s="251"/>
      <c r="G2" s="251"/>
      <c r="H2" s="251"/>
      <c r="I2" s="251"/>
      <c r="J2" s="251"/>
      <c r="K2" s="251"/>
      <c r="L2" s="251"/>
      <c r="M2" s="251"/>
      <c r="N2" s="251"/>
      <c r="O2" s="251"/>
      <c r="P2" s="251"/>
      <c r="Q2" s="251"/>
      <c r="R2" s="251"/>
      <c r="S2" s="251"/>
      <c r="T2" s="251"/>
      <c r="U2" s="252"/>
    </row>
    <row r="3" spans="1:21" ht="11.25" customHeight="1">
      <c r="A3" s="2446" t="s">
        <v>505</v>
      </c>
      <c r="B3" s="2446"/>
      <c r="C3" s="255"/>
      <c r="D3" s="256"/>
      <c r="E3" s="256"/>
      <c r="F3" s="256"/>
      <c r="G3" s="256"/>
      <c r="H3" s="256"/>
      <c r="I3" s="256"/>
      <c r="J3" s="256"/>
      <c r="K3" s="256"/>
      <c r="L3" s="256"/>
      <c r="M3" s="256"/>
      <c r="N3" s="256"/>
      <c r="O3" s="257"/>
      <c r="P3" s="258"/>
      <c r="Q3" s="259"/>
      <c r="R3" s="1322" t="s">
        <v>713</v>
      </c>
      <c r="S3" s="260" t="s">
        <v>22</v>
      </c>
      <c r="T3" s="260" t="s">
        <v>23</v>
      </c>
      <c r="U3" s="261"/>
    </row>
    <row r="4" spans="1:21" ht="11.25" customHeight="1">
      <c r="A4" s="262"/>
      <c r="B4" s="262"/>
      <c r="C4" s="263" t="s">
        <v>835</v>
      </c>
      <c r="D4" s="264" t="s">
        <v>799</v>
      </c>
      <c r="E4" s="2285">
        <v>1</v>
      </c>
      <c r="F4" s="264" t="s">
        <v>706</v>
      </c>
      <c r="G4" s="2285">
        <v>1</v>
      </c>
      <c r="H4" s="264" t="s">
        <v>236</v>
      </c>
      <c r="I4" s="2285">
        <v>1</v>
      </c>
      <c r="J4" s="264" t="s">
        <v>506</v>
      </c>
      <c r="K4" s="264" t="s">
        <v>507</v>
      </c>
      <c r="L4" s="264" t="s">
        <v>508</v>
      </c>
      <c r="M4" s="264" t="s">
        <v>509</v>
      </c>
      <c r="N4" s="264" t="s">
        <v>510</v>
      </c>
      <c r="O4" s="265"/>
      <c r="P4" s="266"/>
      <c r="Q4" s="267"/>
      <c r="R4" s="1323" t="s">
        <v>24</v>
      </c>
      <c r="S4" s="264" t="s">
        <v>24</v>
      </c>
      <c r="T4" s="264" t="s">
        <v>24</v>
      </c>
      <c r="U4" s="268"/>
    </row>
    <row r="5" spans="1:21" ht="11.25" customHeight="1">
      <c r="A5" s="269"/>
      <c r="B5" s="269"/>
      <c r="C5" s="270"/>
      <c r="D5" s="270"/>
      <c r="E5" s="270"/>
      <c r="F5" s="270"/>
      <c r="G5" s="270"/>
      <c r="H5" s="270"/>
      <c r="I5" s="270"/>
      <c r="J5" s="270"/>
      <c r="K5" s="270"/>
      <c r="L5" s="270"/>
      <c r="M5" s="270"/>
      <c r="N5" s="270"/>
      <c r="O5" s="270"/>
      <c r="P5" s="271"/>
      <c r="Q5" s="270"/>
      <c r="R5" s="1331"/>
      <c r="S5" s="272"/>
      <c r="T5" s="272"/>
      <c r="U5" s="273"/>
    </row>
    <row r="6" spans="1:21" ht="11.25" customHeight="1">
      <c r="A6" s="2407" t="s">
        <v>529</v>
      </c>
      <c r="B6" s="2407"/>
      <c r="C6" s="275"/>
      <c r="D6" s="276"/>
      <c r="E6" s="276"/>
      <c r="F6" s="276"/>
      <c r="G6" s="276"/>
      <c r="H6" s="276"/>
      <c r="I6" s="276"/>
      <c r="J6" s="276"/>
      <c r="K6" s="276"/>
      <c r="L6" s="276"/>
      <c r="M6" s="276"/>
      <c r="N6" s="276"/>
      <c r="O6" s="277"/>
      <c r="P6" s="271"/>
      <c r="Q6" s="278"/>
      <c r="R6" s="1332"/>
      <c r="S6" s="271"/>
      <c r="T6" s="271"/>
      <c r="U6" s="279"/>
    </row>
    <row r="7" spans="1:21" ht="11.25" customHeight="1">
      <c r="A7" s="808"/>
      <c r="B7" s="281" t="s">
        <v>235</v>
      </c>
      <c r="C7" s="1856">
        <v>2587</v>
      </c>
      <c r="D7" s="1376">
        <v>2565</v>
      </c>
      <c r="E7" s="1376"/>
      <c r="F7" s="62">
        <v>2449</v>
      </c>
      <c r="G7" s="62"/>
      <c r="H7" s="62">
        <v>2492</v>
      </c>
      <c r="I7" s="62"/>
      <c r="J7" s="228">
        <v>2441</v>
      </c>
      <c r="K7" s="228">
        <v>2372</v>
      </c>
      <c r="L7" s="228">
        <v>2257</v>
      </c>
      <c r="M7" s="228">
        <v>2626</v>
      </c>
      <c r="N7" s="228">
        <v>2317</v>
      </c>
      <c r="O7" s="229"/>
      <c r="P7" s="108"/>
      <c r="Q7" s="324"/>
      <c r="R7" s="1397">
        <f>SUM(C7:H7)</f>
        <v>10093</v>
      </c>
      <c r="S7" s="228">
        <v>9696</v>
      </c>
      <c r="T7" s="228">
        <v>8959</v>
      </c>
      <c r="U7" s="230"/>
    </row>
    <row r="8" spans="1:21" ht="12" customHeight="1">
      <c r="A8" s="287"/>
      <c r="B8" s="2297" t="s">
        <v>947</v>
      </c>
      <c r="C8" s="1856">
        <v>190</v>
      </c>
      <c r="D8" s="1376">
        <v>201</v>
      </c>
      <c r="E8" s="2299"/>
      <c r="F8" s="1376">
        <v>200</v>
      </c>
      <c r="G8" s="2299"/>
      <c r="H8" s="1376">
        <v>184</v>
      </c>
      <c r="I8" s="2299"/>
      <c r="J8" s="1376">
        <v>191</v>
      </c>
      <c r="K8" s="228">
        <v>185</v>
      </c>
      <c r="L8" s="228">
        <v>199</v>
      </c>
      <c r="M8" s="228">
        <v>200</v>
      </c>
      <c r="N8" s="228">
        <v>204</v>
      </c>
      <c r="O8" s="229"/>
      <c r="P8" s="108"/>
      <c r="Q8" s="324"/>
      <c r="R8" s="1397">
        <f>H8+F8+D8+C8</f>
        <v>775</v>
      </c>
      <c r="S8" s="228">
        <v>775</v>
      </c>
      <c r="T8" s="228">
        <v>757</v>
      </c>
      <c r="U8" s="230"/>
    </row>
    <row r="9" spans="1:21" ht="12" customHeight="1">
      <c r="A9" s="287"/>
      <c r="B9" s="2297" t="s">
        <v>938</v>
      </c>
      <c r="C9" s="2026">
        <v>8</v>
      </c>
      <c r="D9" s="1606">
        <v>-5</v>
      </c>
      <c r="E9" s="2300"/>
      <c r="F9" s="1606">
        <v>4</v>
      </c>
      <c r="G9" s="2300"/>
      <c r="H9" s="1606">
        <v>-35</v>
      </c>
      <c r="I9" s="2300"/>
      <c r="J9" s="1606">
        <v>2</v>
      </c>
      <c r="K9" s="428">
        <v>2</v>
      </c>
      <c r="L9" s="428">
        <v>-4</v>
      </c>
      <c r="M9" s="428">
        <v>6</v>
      </c>
      <c r="N9" s="428">
        <v>3</v>
      </c>
      <c r="O9" s="107"/>
      <c r="P9" s="108"/>
      <c r="Q9" s="429"/>
      <c r="R9" s="1400">
        <f>H9+F9+D9+C9</f>
        <v>-28</v>
      </c>
      <c r="S9" s="308">
        <v>6</v>
      </c>
      <c r="T9" s="308">
        <v>8</v>
      </c>
      <c r="U9" s="286"/>
    </row>
    <row r="10" spans="1:21" ht="11.25" customHeight="1">
      <c r="A10" s="282"/>
      <c r="B10" s="809" t="s">
        <v>531</v>
      </c>
      <c r="C10" s="1856">
        <f>SUM(C8:C9)</f>
        <v>198</v>
      </c>
      <c r="D10" s="1376">
        <f>SUM(D8:D9)</f>
        <v>196</v>
      </c>
      <c r="E10" s="1376"/>
      <c r="F10" s="62">
        <f>SUM(F8:F9)</f>
        <v>204</v>
      </c>
      <c r="G10" s="62"/>
      <c r="H10" s="62">
        <f t="shared" ref="H10:N10" si="0">SUM(H8:H9)</f>
        <v>149</v>
      </c>
      <c r="I10" s="62"/>
      <c r="J10" s="62">
        <f t="shared" si="0"/>
        <v>193</v>
      </c>
      <c r="K10" s="62">
        <f t="shared" si="0"/>
        <v>187</v>
      </c>
      <c r="L10" s="62">
        <f t="shared" si="0"/>
        <v>195</v>
      </c>
      <c r="M10" s="62">
        <f t="shared" si="0"/>
        <v>206</v>
      </c>
      <c r="N10" s="62">
        <f t="shared" si="0"/>
        <v>207</v>
      </c>
      <c r="O10" s="229"/>
      <c r="P10" s="108"/>
      <c r="Q10" s="324"/>
      <c r="R10" s="1397">
        <f>SUM(R8:R9)</f>
        <v>747</v>
      </c>
      <c r="S10" s="62">
        <f t="shared" ref="S10:T10" si="1">SUM(S8:S9)</f>
        <v>781</v>
      </c>
      <c r="T10" s="62">
        <f t="shared" si="1"/>
        <v>765</v>
      </c>
      <c r="U10" s="230"/>
    </row>
    <row r="11" spans="1:21" ht="11.25" customHeight="1">
      <c r="A11" s="287"/>
      <c r="B11" s="289" t="s">
        <v>514</v>
      </c>
      <c r="C11" s="2007">
        <v>1217</v>
      </c>
      <c r="D11" s="1701">
        <v>1218</v>
      </c>
      <c r="E11" s="1701"/>
      <c r="F11" s="1335">
        <v>1202</v>
      </c>
      <c r="G11" s="1335"/>
      <c r="H11" s="1335">
        <v>1209</v>
      </c>
      <c r="I11" s="1335"/>
      <c r="J11" s="428">
        <v>1278</v>
      </c>
      <c r="K11" s="428">
        <v>1195</v>
      </c>
      <c r="L11" s="428">
        <v>1169</v>
      </c>
      <c r="M11" s="428">
        <v>1148</v>
      </c>
      <c r="N11" s="428">
        <v>1165</v>
      </c>
      <c r="O11" s="810"/>
      <c r="P11" s="811"/>
      <c r="Q11" s="812"/>
      <c r="R11" s="1400">
        <f>SUM(C11:H11)</f>
        <v>4846</v>
      </c>
      <c r="S11" s="308">
        <v>4790</v>
      </c>
      <c r="T11" s="308">
        <v>4538</v>
      </c>
      <c r="U11" s="286"/>
    </row>
    <row r="12" spans="1:21" ht="11.25" customHeight="1">
      <c r="A12" s="282"/>
      <c r="B12" s="290" t="s">
        <v>532</v>
      </c>
      <c r="C12" s="1856">
        <f>C7-C10-C11</f>
        <v>1172</v>
      </c>
      <c r="D12" s="1376">
        <f>D7-D10-D11</f>
        <v>1151</v>
      </c>
      <c r="E12" s="1376"/>
      <c r="F12" s="62">
        <f>F7-F10-F11</f>
        <v>1043</v>
      </c>
      <c r="G12" s="62"/>
      <c r="H12" s="62">
        <f t="shared" ref="H12:N12" si="2">H7-H10-H11</f>
        <v>1134</v>
      </c>
      <c r="I12" s="62"/>
      <c r="J12" s="62">
        <f t="shared" si="2"/>
        <v>970</v>
      </c>
      <c r="K12" s="62">
        <f t="shared" si="2"/>
        <v>990</v>
      </c>
      <c r="L12" s="62">
        <f t="shared" si="2"/>
        <v>893</v>
      </c>
      <c r="M12" s="62">
        <f t="shared" si="2"/>
        <v>1272</v>
      </c>
      <c r="N12" s="62">
        <f t="shared" si="2"/>
        <v>945</v>
      </c>
      <c r="O12" s="229"/>
      <c r="P12" s="108"/>
      <c r="Q12" s="324"/>
      <c r="R12" s="1397">
        <f>R7-R10-R11</f>
        <v>4500</v>
      </c>
      <c r="S12" s="228">
        <f t="shared" ref="S12:T12" si="3">S7-S10-S11</f>
        <v>4125</v>
      </c>
      <c r="T12" s="228">
        <f t="shared" si="3"/>
        <v>3656</v>
      </c>
      <c r="U12" s="230"/>
    </row>
    <row r="13" spans="1:21" ht="11.25" customHeight="1">
      <c r="A13" s="282"/>
      <c r="B13" s="290" t="s">
        <v>516</v>
      </c>
      <c r="C13" s="2009">
        <v>315</v>
      </c>
      <c r="D13" s="1589">
        <v>308</v>
      </c>
      <c r="E13" s="1589"/>
      <c r="F13" s="75">
        <v>278</v>
      </c>
      <c r="G13" s="75"/>
      <c r="H13" s="75">
        <v>301</v>
      </c>
      <c r="I13" s="75"/>
      <c r="J13" s="231">
        <v>256</v>
      </c>
      <c r="K13" s="231">
        <v>263</v>
      </c>
      <c r="L13" s="231">
        <v>238</v>
      </c>
      <c r="M13" s="231">
        <v>311</v>
      </c>
      <c r="N13" s="231">
        <v>250</v>
      </c>
      <c r="O13" s="229"/>
      <c r="P13" s="108"/>
      <c r="Q13" s="432"/>
      <c r="R13" s="1401">
        <f>SUM(C13:H13)</f>
        <v>1202</v>
      </c>
      <c r="S13" s="231">
        <v>1068</v>
      </c>
      <c r="T13" s="231">
        <v>939</v>
      </c>
      <c r="U13" s="230"/>
    </row>
    <row r="14" spans="1:21" ht="11.25" customHeight="1">
      <c r="A14" s="2447" t="s">
        <v>517</v>
      </c>
      <c r="B14" s="2447"/>
      <c r="C14" s="2010">
        <f>C12-C13</f>
        <v>857</v>
      </c>
      <c r="D14" s="1702">
        <f>D12-D13</f>
        <v>843</v>
      </c>
      <c r="E14" s="1702"/>
      <c r="F14" s="291">
        <f>F12-F13</f>
        <v>765</v>
      </c>
      <c r="G14" s="291"/>
      <c r="H14" s="291">
        <f t="shared" ref="H14:N14" si="4">H12-H13</f>
        <v>833</v>
      </c>
      <c r="I14" s="291"/>
      <c r="J14" s="291">
        <f t="shared" si="4"/>
        <v>714</v>
      </c>
      <c r="K14" s="291">
        <f t="shared" si="4"/>
        <v>727</v>
      </c>
      <c r="L14" s="291">
        <f t="shared" si="4"/>
        <v>655</v>
      </c>
      <c r="M14" s="291">
        <f t="shared" si="4"/>
        <v>961</v>
      </c>
      <c r="N14" s="291">
        <f t="shared" si="4"/>
        <v>695</v>
      </c>
      <c r="O14" s="814"/>
      <c r="P14" s="811"/>
      <c r="Q14" s="815"/>
      <c r="R14" s="2013">
        <f>R12-R13</f>
        <v>3298</v>
      </c>
      <c r="S14" s="813">
        <f t="shared" ref="S14:T14" si="5">S12-S13</f>
        <v>3057</v>
      </c>
      <c r="T14" s="813">
        <f t="shared" si="5"/>
        <v>2717</v>
      </c>
      <c r="U14" s="79"/>
    </row>
    <row r="15" spans="1:21" ht="11.25" customHeight="1">
      <c r="A15" s="2448" t="s">
        <v>520</v>
      </c>
      <c r="B15" s="2448"/>
      <c r="C15" s="2007">
        <f>C14</f>
        <v>857</v>
      </c>
      <c r="D15" s="1701">
        <f>D14</f>
        <v>843</v>
      </c>
      <c r="E15" s="1701"/>
      <c r="F15" s="1335">
        <f>F14</f>
        <v>765</v>
      </c>
      <c r="G15" s="1335"/>
      <c r="H15" s="1335">
        <f t="shared" ref="H15:N15" si="6">H14</f>
        <v>833</v>
      </c>
      <c r="I15" s="1335"/>
      <c r="J15" s="1335">
        <f t="shared" si="6"/>
        <v>714</v>
      </c>
      <c r="K15" s="1335">
        <f t="shared" si="6"/>
        <v>727</v>
      </c>
      <c r="L15" s="1335">
        <f t="shared" si="6"/>
        <v>655</v>
      </c>
      <c r="M15" s="1335">
        <f t="shared" si="6"/>
        <v>961</v>
      </c>
      <c r="N15" s="1335">
        <f t="shared" si="6"/>
        <v>695</v>
      </c>
      <c r="O15" s="817"/>
      <c r="P15" s="811"/>
      <c r="Q15" s="818"/>
      <c r="R15" s="2016">
        <f>R14</f>
        <v>3298</v>
      </c>
      <c r="S15" s="816">
        <f t="shared" ref="S15:T15" si="7">S14</f>
        <v>3057</v>
      </c>
      <c r="T15" s="816">
        <f t="shared" si="7"/>
        <v>2717</v>
      </c>
      <c r="U15" s="293"/>
    </row>
    <row r="16" spans="1:21" ht="11.25" customHeight="1">
      <c r="A16" s="269"/>
      <c r="B16" s="269"/>
      <c r="C16" s="1398"/>
      <c r="D16" s="1591"/>
      <c r="E16" s="1591"/>
      <c r="F16" s="72"/>
      <c r="G16" s="72"/>
      <c r="H16" s="72"/>
      <c r="I16" s="72"/>
      <c r="J16" s="433"/>
      <c r="K16" s="433"/>
      <c r="L16" s="433"/>
      <c r="M16" s="433"/>
      <c r="N16" s="433"/>
      <c r="O16" s="433"/>
      <c r="P16" s="108"/>
      <c r="Q16" s="433"/>
      <c r="R16" s="1398"/>
      <c r="S16" s="433"/>
      <c r="T16" s="433"/>
      <c r="U16" s="294"/>
    </row>
    <row r="17" spans="1:21" ht="11.25" customHeight="1">
      <c r="A17" s="2407" t="s">
        <v>235</v>
      </c>
      <c r="B17" s="2407"/>
      <c r="C17" s="2017"/>
      <c r="D17" s="1703"/>
      <c r="E17" s="1703"/>
      <c r="F17" s="284"/>
      <c r="G17" s="284"/>
      <c r="H17" s="284"/>
      <c r="I17" s="284"/>
      <c r="J17" s="811"/>
      <c r="K17" s="811"/>
      <c r="L17" s="811"/>
      <c r="M17" s="811"/>
      <c r="N17" s="811"/>
      <c r="O17" s="819"/>
      <c r="P17" s="811"/>
      <c r="Q17" s="820"/>
      <c r="R17" s="2020"/>
      <c r="S17" s="811"/>
      <c r="T17" s="811"/>
      <c r="U17" s="295"/>
    </row>
    <row r="18" spans="1:21" ht="11.25" customHeight="1">
      <c r="A18" s="296"/>
      <c r="B18" s="289" t="s">
        <v>443</v>
      </c>
      <c r="C18" s="1856">
        <v>1835</v>
      </c>
      <c r="D18" s="1376">
        <v>1831</v>
      </c>
      <c r="E18" s="1376"/>
      <c r="F18" s="62">
        <v>1724</v>
      </c>
      <c r="G18" s="62"/>
      <c r="H18" s="62">
        <v>1748</v>
      </c>
      <c r="I18" s="62"/>
      <c r="J18" s="228">
        <v>1727</v>
      </c>
      <c r="K18" s="228">
        <v>1680</v>
      </c>
      <c r="L18" s="228">
        <v>1574</v>
      </c>
      <c r="M18" s="228">
        <v>1620</v>
      </c>
      <c r="N18" s="228">
        <v>1615</v>
      </c>
      <c r="O18" s="229"/>
      <c r="P18" s="108"/>
      <c r="Q18" s="324"/>
      <c r="R18" s="1397">
        <f>SUM(C18:H18)</f>
        <v>7138</v>
      </c>
      <c r="S18" s="228">
        <v>6601</v>
      </c>
      <c r="T18" s="228">
        <v>6279</v>
      </c>
      <c r="U18" s="230"/>
    </row>
    <row r="19" spans="1:21" ht="11.25" customHeight="1">
      <c r="A19" s="282"/>
      <c r="B19" s="289" t="s">
        <v>533</v>
      </c>
      <c r="C19" s="1856">
        <v>653</v>
      </c>
      <c r="D19" s="1376">
        <v>636</v>
      </c>
      <c r="E19" s="1376"/>
      <c r="F19" s="62">
        <v>630</v>
      </c>
      <c r="G19" s="62"/>
      <c r="H19" s="62">
        <v>644</v>
      </c>
      <c r="I19" s="62"/>
      <c r="J19" s="228">
        <v>619</v>
      </c>
      <c r="K19" s="228">
        <v>596</v>
      </c>
      <c r="L19" s="228">
        <v>591</v>
      </c>
      <c r="M19" s="228">
        <v>916</v>
      </c>
      <c r="N19" s="228">
        <v>613</v>
      </c>
      <c r="O19" s="229"/>
      <c r="P19" s="108"/>
      <c r="Q19" s="326"/>
      <c r="R19" s="1397">
        <f>SUM(C19:H19)</f>
        <v>2563</v>
      </c>
      <c r="S19" s="228">
        <v>2722</v>
      </c>
      <c r="T19" s="228">
        <v>2347</v>
      </c>
      <c r="U19" s="230"/>
    </row>
    <row r="20" spans="1:21" ht="12" customHeight="1">
      <c r="A20" s="282"/>
      <c r="B20" s="289" t="s">
        <v>612</v>
      </c>
      <c r="C20" s="2009">
        <v>99</v>
      </c>
      <c r="D20" s="1589">
        <v>98</v>
      </c>
      <c r="E20" s="1589"/>
      <c r="F20" s="75">
        <v>95</v>
      </c>
      <c r="G20" s="75"/>
      <c r="H20" s="75">
        <v>100</v>
      </c>
      <c r="I20" s="75"/>
      <c r="J20" s="231">
        <v>95</v>
      </c>
      <c r="K20" s="231">
        <v>96</v>
      </c>
      <c r="L20" s="231">
        <v>92</v>
      </c>
      <c r="M20" s="231">
        <v>90</v>
      </c>
      <c r="N20" s="231">
        <v>89</v>
      </c>
      <c r="O20" s="63"/>
      <c r="P20" s="108"/>
      <c r="Q20" s="432"/>
      <c r="R20" s="1401">
        <f>SUM(C20:H20)</f>
        <v>392</v>
      </c>
      <c r="S20" s="231">
        <v>373</v>
      </c>
      <c r="T20" s="231">
        <v>333</v>
      </c>
      <c r="U20" s="230"/>
    </row>
    <row r="21" spans="1:21" ht="11.25" customHeight="1">
      <c r="A21" s="297"/>
      <c r="B21" s="298"/>
      <c r="C21" s="1870">
        <f>SUM(C18:C20)</f>
        <v>2587</v>
      </c>
      <c r="D21" s="1591">
        <f>SUM(D18:D20)</f>
        <v>2565</v>
      </c>
      <c r="E21" s="1591"/>
      <c r="F21" s="72">
        <f>SUM(F18:F20)</f>
        <v>2449</v>
      </c>
      <c r="G21" s="72"/>
      <c r="H21" s="72">
        <f t="shared" ref="H21:N21" si="8">SUM(H18:H20)</f>
        <v>2492</v>
      </c>
      <c r="I21" s="72"/>
      <c r="J21" s="72">
        <f t="shared" si="8"/>
        <v>2441</v>
      </c>
      <c r="K21" s="72">
        <f t="shared" si="8"/>
        <v>2372</v>
      </c>
      <c r="L21" s="72">
        <f t="shared" si="8"/>
        <v>2257</v>
      </c>
      <c r="M21" s="72">
        <f t="shared" si="8"/>
        <v>2626</v>
      </c>
      <c r="N21" s="72">
        <f t="shared" si="8"/>
        <v>2317</v>
      </c>
      <c r="O21" s="73"/>
      <c r="P21" s="108"/>
      <c r="Q21" s="434"/>
      <c r="R21" s="1398">
        <f>SUM(R18:R20)</f>
        <v>10093</v>
      </c>
      <c r="S21" s="433">
        <f t="shared" ref="S21:T21" si="9">SUM(S18:S20)</f>
        <v>9696</v>
      </c>
      <c r="T21" s="433">
        <f t="shared" si="9"/>
        <v>8959</v>
      </c>
      <c r="U21" s="79"/>
    </row>
    <row r="22" spans="1:21" ht="11.25" customHeight="1">
      <c r="A22" s="274"/>
      <c r="B22" s="274"/>
      <c r="C22" s="1405"/>
      <c r="D22" s="1606"/>
      <c r="E22" s="1606"/>
      <c r="F22" s="283"/>
      <c r="G22" s="283"/>
      <c r="H22" s="283"/>
      <c r="I22" s="283"/>
      <c r="J22" s="428"/>
      <c r="K22" s="428"/>
      <c r="L22" s="428"/>
      <c r="M22" s="428"/>
      <c r="N22" s="428"/>
      <c r="O22" s="283"/>
      <c r="P22" s="108"/>
      <c r="Q22" s="428"/>
      <c r="R22" s="1405"/>
      <c r="S22" s="428"/>
      <c r="T22" s="428"/>
      <c r="U22" s="299"/>
    </row>
    <row r="23" spans="1:21" ht="11.25" customHeight="1">
      <c r="A23" s="2407" t="s">
        <v>534</v>
      </c>
      <c r="B23" s="2407"/>
      <c r="C23" s="1943"/>
      <c r="D23" s="1411"/>
      <c r="E23" s="1411"/>
      <c r="F23" s="300"/>
      <c r="G23" s="300"/>
      <c r="H23" s="300"/>
      <c r="I23" s="300"/>
      <c r="J23" s="266"/>
      <c r="K23" s="266"/>
      <c r="L23" s="266"/>
      <c r="M23" s="266"/>
      <c r="N23" s="266"/>
      <c r="O23" s="821"/>
      <c r="P23" s="266"/>
      <c r="Q23" s="822"/>
      <c r="R23" s="2023"/>
      <c r="S23" s="266"/>
      <c r="T23" s="266"/>
      <c r="U23" s="301"/>
    </row>
    <row r="24" spans="1:21" ht="11.25" customHeight="1">
      <c r="A24" s="287"/>
      <c r="B24" s="325" t="s">
        <v>37</v>
      </c>
      <c r="C24" s="1856">
        <v>314733</v>
      </c>
      <c r="D24" s="1376">
        <v>312792</v>
      </c>
      <c r="E24" s="1376"/>
      <c r="F24" s="62">
        <v>310230</v>
      </c>
      <c r="G24" s="62"/>
      <c r="H24" s="62">
        <v>308243</v>
      </c>
      <c r="I24" s="62"/>
      <c r="J24" s="62">
        <v>304981</v>
      </c>
      <c r="K24" s="62">
        <v>297790</v>
      </c>
      <c r="L24" s="228">
        <v>289658</v>
      </c>
      <c r="M24" s="228">
        <v>283858</v>
      </c>
      <c r="N24" s="228">
        <v>276759</v>
      </c>
      <c r="O24" s="438"/>
      <c r="P24" s="266"/>
      <c r="Q24" s="823"/>
      <c r="R24" s="1397">
        <v>311511</v>
      </c>
      <c r="S24" s="62">
        <v>294103</v>
      </c>
      <c r="T24" s="62">
        <v>266195</v>
      </c>
      <c r="U24" s="677"/>
    </row>
    <row r="25" spans="1:21" ht="12" customHeight="1">
      <c r="A25" s="287"/>
      <c r="B25" s="289" t="s">
        <v>594</v>
      </c>
      <c r="C25" s="1856">
        <v>291632</v>
      </c>
      <c r="D25" s="1376">
        <v>291401</v>
      </c>
      <c r="E25" s="1376"/>
      <c r="F25" s="62">
        <v>289718</v>
      </c>
      <c r="G25" s="62"/>
      <c r="H25" s="62">
        <v>288257</v>
      </c>
      <c r="I25" s="62"/>
      <c r="J25" s="62">
        <v>285329</v>
      </c>
      <c r="K25" s="62">
        <v>278963</v>
      </c>
      <c r="L25" s="305">
        <v>271683</v>
      </c>
      <c r="M25" s="305">
        <v>266492</v>
      </c>
      <c r="N25" s="305">
        <v>259780</v>
      </c>
      <c r="O25" s="439"/>
      <c r="P25" s="266"/>
      <c r="Q25" s="823"/>
      <c r="R25" s="1404">
        <v>290257</v>
      </c>
      <c r="S25" s="305">
        <v>275649</v>
      </c>
      <c r="T25" s="305">
        <v>250690</v>
      </c>
      <c r="U25" s="302"/>
    </row>
    <row r="26" spans="1:21" ht="11.25" customHeight="1">
      <c r="A26" s="306"/>
      <c r="B26" s="289" t="s">
        <v>536</v>
      </c>
      <c r="C26" s="1856">
        <v>217410</v>
      </c>
      <c r="D26" s="1376">
        <v>213904</v>
      </c>
      <c r="E26" s="1376"/>
      <c r="F26" s="62">
        <v>213136</v>
      </c>
      <c r="G26" s="62"/>
      <c r="H26" s="62">
        <v>212757</v>
      </c>
      <c r="I26" s="62"/>
      <c r="J26" s="62">
        <v>208232</v>
      </c>
      <c r="K26" s="62">
        <v>207581</v>
      </c>
      <c r="L26" s="236">
        <v>203964</v>
      </c>
      <c r="M26" s="236">
        <v>202534</v>
      </c>
      <c r="N26" s="236">
        <v>195589</v>
      </c>
      <c r="O26" s="824"/>
      <c r="P26" s="300"/>
      <c r="Q26" s="307"/>
      <c r="R26" s="1397">
        <v>214311</v>
      </c>
      <c r="S26" s="62">
        <v>205591</v>
      </c>
      <c r="T26" s="62">
        <v>189896</v>
      </c>
      <c r="U26" s="304"/>
    </row>
    <row r="27" spans="1:21" ht="12" customHeight="1">
      <c r="A27" s="282"/>
      <c r="B27" s="289" t="s">
        <v>593</v>
      </c>
      <c r="C27" s="2026">
        <v>5977</v>
      </c>
      <c r="D27" s="1606">
        <v>5917</v>
      </c>
      <c r="E27" s="1606"/>
      <c r="F27" s="283">
        <v>5848</v>
      </c>
      <c r="G27" s="283"/>
      <c r="H27" s="283">
        <v>5720</v>
      </c>
      <c r="I27" s="283"/>
      <c r="J27" s="283">
        <v>5608</v>
      </c>
      <c r="K27" s="283">
        <v>5426</v>
      </c>
      <c r="L27" s="285">
        <v>5563</v>
      </c>
      <c r="M27" s="285">
        <v>5657</v>
      </c>
      <c r="N27" s="285">
        <v>5514</v>
      </c>
      <c r="O27" s="440"/>
      <c r="P27" s="266"/>
      <c r="Q27" s="267"/>
      <c r="R27" s="1400">
        <v>5866</v>
      </c>
      <c r="S27" s="308">
        <v>5559</v>
      </c>
      <c r="T27" s="308">
        <v>5275</v>
      </c>
      <c r="U27" s="309"/>
    </row>
    <row r="28" spans="1:21" ht="11.25" customHeight="1">
      <c r="A28" s="269"/>
      <c r="B28" s="269"/>
      <c r="C28" s="2028"/>
      <c r="D28" s="1700"/>
      <c r="E28" s="1700"/>
      <c r="F28" s="1334"/>
      <c r="G28" s="1334"/>
      <c r="H28" s="1334"/>
      <c r="I28" s="1334"/>
      <c r="J28" s="311"/>
      <c r="K28" s="311"/>
      <c r="L28" s="311"/>
      <c r="M28" s="311"/>
      <c r="N28" s="311"/>
      <c r="O28" s="310"/>
      <c r="P28" s="311"/>
      <c r="Q28" s="311"/>
      <c r="R28" s="2030"/>
      <c r="S28" s="311"/>
      <c r="T28" s="311"/>
      <c r="U28" s="311"/>
    </row>
    <row r="29" spans="1:21" ht="11.25" customHeight="1">
      <c r="A29" s="2407" t="s">
        <v>521</v>
      </c>
      <c r="B29" s="2407"/>
      <c r="C29" s="2031"/>
      <c r="D29" s="1704"/>
      <c r="E29" s="1704"/>
      <c r="F29" s="1336"/>
      <c r="G29" s="1336"/>
      <c r="H29" s="1336"/>
      <c r="I29" s="1336"/>
      <c r="J29" s="825"/>
      <c r="K29" s="825"/>
      <c r="L29" s="825"/>
      <c r="M29" s="825"/>
      <c r="N29" s="825"/>
      <c r="O29" s="313"/>
      <c r="P29" s="311"/>
      <c r="Q29" s="826"/>
      <c r="R29" s="2035"/>
      <c r="S29" s="825"/>
      <c r="T29" s="825"/>
      <c r="U29" s="314"/>
    </row>
    <row r="30" spans="1:21" ht="12" customHeight="1">
      <c r="A30" s="287"/>
      <c r="B30" s="289" t="s">
        <v>592</v>
      </c>
      <c r="C30" s="2036">
        <v>2.5000000000000001E-2</v>
      </c>
      <c r="D30" s="1705">
        <v>2.4899999999999999E-2</v>
      </c>
      <c r="E30" s="1705"/>
      <c r="F30" s="1275">
        <v>2.4400000000000002E-2</v>
      </c>
      <c r="G30" s="1275"/>
      <c r="H30" s="1275">
        <v>2.41E-2</v>
      </c>
      <c r="I30" s="1275"/>
      <c r="J30" s="1275">
        <v>2.4E-2</v>
      </c>
      <c r="K30" s="1275">
        <v>2.3900000000000001E-2</v>
      </c>
      <c r="L30" s="1275">
        <v>2.3800000000000002E-2</v>
      </c>
      <c r="M30" s="1276">
        <v>2.41E-2</v>
      </c>
      <c r="N30" s="1276">
        <v>2.47E-2</v>
      </c>
      <c r="O30" s="827"/>
      <c r="P30" s="311"/>
      <c r="Q30" s="828"/>
      <c r="R30" s="2040">
        <v>2.46E-2</v>
      </c>
      <c r="S30" s="1276">
        <v>2.3900000000000001E-2</v>
      </c>
      <c r="T30" s="1276">
        <v>2.5000000000000001E-2</v>
      </c>
      <c r="U30" s="315"/>
    </row>
    <row r="31" spans="1:21" ht="11.25" customHeight="1">
      <c r="A31" s="287"/>
      <c r="B31" s="289" t="s">
        <v>537</v>
      </c>
      <c r="C31" s="2041">
        <v>0.47099999999999997</v>
      </c>
      <c r="D31" s="1706">
        <v>0.47499999999999998</v>
      </c>
      <c r="E31" s="1706"/>
      <c r="F31" s="1277">
        <v>0.49099999999999999</v>
      </c>
      <c r="G31" s="1277"/>
      <c r="H31" s="1277">
        <v>0.48499999999999999</v>
      </c>
      <c r="I31" s="1277"/>
      <c r="J31" s="1277">
        <v>0.52400000000000002</v>
      </c>
      <c r="K31" s="1277">
        <v>0.504</v>
      </c>
      <c r="L31" s="1277">
        <v>0.51800000000000002</v>
      </c>
      <c r="M31" s="1278">
        <v>0.437</v>
      </c>
      <c r="N31" s="1278">
        <v>0.503</v>
      </c>
      <c r="O31" s="446"/>
      <c r="P31" s="829"/>
      <c r="Q31" s="447"/>
      <c r="R31" s="2043">
        <v>0.48</v>
      </c>
      <c r="S31" s="1278">
        <v>0.49399999999999999</v>
      </c>
      <c r="T31" s="1278">
        <v>0.50700000000000001</v>
      </c>
      <c r="U31" s="316"/>
    </row>
    <row r="32" spans="1:21" ht="12" customHeight="1">
      <c r="A32" s="282"/>
      <c r="B32" s="289" t="s">
        <v>591</v>
      </c>
      <c r="C32" s="2041">
        <v>0.56599999999999995</v>
      </c>
      <c r="D32" s="1706">
        <v>0.56200000000000006</v>
      </c>
      <c r="E32" s="1706"/>
      <c r="F32" s="1277">
        <v>0.53400000000000003</v>
      </c>
      <c r="G32" s="1277"/>
      <c r="H32" s="1277">
        <v>0.57499999999999996</v>
      </c>
      <c r="I32" s="1277"/>
      <c r="J32" s="1277">
        <v>0.501</v>
      </c>
      <c r="K32" s="1277">
        <v>0.53</v>
      </c>
      <c r="L32" s="1277">
        <v>0.48199999999999998</v>
      </c>
      <c r="M32" s="1279">
        <v>0.67200000000000004</v>
      </c>
      <c r="N32" s="1279">
        <v>0.5</v>
      </c>
      <c r="O32" s="448"/>
      <c r="P32" s="830"/>
      <c r="Q32" s="449"/>
      <c r="R32" s="2047">
        <v>0.55900000000000005</v>
      </c>
      <c r="S32" s="1279">
        <v>0.54800000000000004</v>
      </c>
      <c r="T32" s="1279">
        <v>0.51300000000000001</v>
      </c>
      <c r="U32" s="316"/>
    </row>
    <row r="33" spans="1:21" ht="11.25" customHeight="1">
      <c r="A33" s="282"/>
      <c r="B33" s="289" t="s">
        <v>520</v>
      </c>
      <c r="C33" s="1856">
        <f>C15</f>
        <v>857</v>
      </c>
      <c r="D33" s="1376">
        <f>D15</f>
        <v>843</v>
      </c>
      <c r="E33" s="1376"/>
      <c r="F33" s="62">
        <f>F15</f>
        <v>765</v>
      </c>
      <c r="G33" s="62"/>
      <c r="H33" s="62">
        <f t="shared" ref="H33:N33" si="10">H15</f>
        <v>833</v>
      </c>
      <c r="I33" s="62"/>
      <c r="J33" s="62">
        <f t="shared" si="10"/>
        <v>714</v>
      </c>
      <c r="K33" s="62">
        <f t="shared" si="10"/>
        <v>727</v>
      </c>
      <c r="L33" s="62">
        <f t="shared" si="10"/>
        <v>655</v>
      </c>
      <c r="M33" s="62">
        <f t="shared" si="10"/>
        <v>961</v>
      </c>
      <c r="N33" s="62">
        <f t="shared" si="10"/>
        <v>695</v>
      </c>
      <c r="O33" s="229"/>
      <c r="P33" s="831"/>
      <c r="Q33" s="326"/>
      <c r="R33" s="1397">
        <f>R15</f>
        <v>3298</v>
      </c>
      <c r="S33" s="228">
        <f t="shared" ref="S33:T33" si="11">S15</f>
        <v>3057</v>
      </c>
      <c r="T33" s="228">
        <f t="shared" si="11"/>
        <v>2717</v>
      </c>
      <c r="U33" s="317"/>
    </row>
    <row r="34" spans="1:21" ht="12" customHeight="1">
      <c r="A34" s="282"/>
      <c r="B34" s="289" t="s">
        <v>590</v>
      </c>
      <c r="C34" s="2026">
        <v>-148</v>
      </c>
      <c r="D34" s="1606">
        <v>-148</v>
      </c>
      <c r="E34" s="1606"/>
      <c r="F34" s="283">
        <v>-140</v>
      </c>
      <c r="G34" s="283"/>
      <c r="H34" s="283">
        <v>-142</v>
      </c>
      <c r="I34" s="77"/>
      <c r="J34" s="77">
        <v>-140</v>
      </c>
      <c r="K34" s="77">
        <v>-134</v>
      </c>
      <c r="L34" s="77">
        <v>-131</v>
      </c>
      <c r="M34" s="77">
        <v>-139</v>
      </c>
      <c r="N34" s="77">
        <v>-136</v>
      </c>
      <c r="O34" s="318"/>
      <c r="P34" s="831"/>
      <c r="Q34" s="431"/>
      <c r="R34" s="1403">
        <f>SUM(C34:H34)</f>
        <v>-578</v>
      </c>
      <c r="S34" s="108">
        <v>-544</v>
      </c>
      <c r="T34" s="108">
        <v>-517</v>
      </c>
      <c r="U34" s="317"/>
    </row>
    <row r="35" spans="1:21" ht="12" customHeight="1">
      <c r="A35" s="282"/>
      <c r="B35" s="289" t="s">
        <v>589</v>
      </c>
      <c r="C35" s="1870">
        <f>SUM(C33:C34)</f>
        <v>709</v>
      </c>
      <c r="D35" s="1591">
        <f>SUM(D33:D34)</f>
        <v>695</v>
      </c>
      <c r="E35" s="1591"/>
      <c r="F35" s="72">
        <f>SUM(F33:F34)</f>
        <v>625</v>
      </c>
      <c r="G35" s="72"/>
      <c r="H35" s="72">
        <f t="shared" ref="H35:N35" si="12">SUM(H33:H34)</f>
        <v>691</v>
      </c>
      <c r="I35" s="72"/>
      <c r="J35" s="72">
        <f t="shared" si="12"/>
        <v>574</v>
      </c>
      <c r="K35" s="72">
        <f t="shared" si="12"/>
        <v>593</v>
      </c>
      <c r="L35" s="72">
        <f t="shared" si="12"/>
        <v>524</v>
      </c>
      <c r="M35" s="72">
        <f t="shared" si="12"/>
        <v>822</v>
      </c>
      <c r="N35" s="72">
        <f t="shared" si="12"/>
        <v>559</v>
      </c>
      <c r="O35" s="73"/>
      <c r="P35" s="108"/>
      <c r="Q35" s="434"/>
      <c r="R35" s="1398">
        <f>SUM(R33:R34)</f>
        <v>2720</v>
      </c>
      <c r="S35" s="433">
        <f t="shared" ref="S35:T35" si="13">SUM(S33:S34)</f>
        <v>2513</v>
      </c>
      <c r="T35" s="433">
        <f t="shared" si="13"/>
        <v>2200</v>
      </c>
      <c r="U35" s="79"/>
    </row>
    <row r="36" spans="1:21" ht="9.9499999999999993" customHeight="1">
      <c r="A36" s="2674"/>
      <c r="B36" s="2674"/>
      <c r="C36" s="2674"/>
      <c r="D36" s="2674"/>
      <c r="E36" s="2674"/>
      <c r="F36" s="2674"/>
      <c r="G36" s="2674"/>
      <c r="H36" s="2674"/>
      <c r="I36" s="2674"/>
      <c r="J36" s="2674"/>
      <c r="K36" s="2674"/>
      <c r="L36" s="2674"/>
      <c r="M36" s="2674"/>
      <c r="N36" s="2674"/>
      <c r="O36" s="2674"/>
      <c r="P36" s="2674"/>
      <c r="Q36" s="2674"/>
      <c r="R36" s="2674"/>
      <c r="S36" s="2674"/>
      <c r="T36" s="2674"/>
      <c r="U36" s="2674"/>
    </row>
    <row r="37" spans="1:21" s="329" customFormat="1" ht="8.25" customHeight="1">
      <c r="A37" s="330">
        <v>1</v>
      </c>
      <c r="B37" s="2449" t="s">
        <v>907</v>
      </c>
      <c r="C37" s="2449"/>
      <c r="D37" s="2449"/>
      <c r="E37" s="2449"/>
      <c r="F37" s="2449"/>
      <c r="G37" s="2449"/>
      <c r="H37" s="2449"/>
      <c r="I37" s="2449"/>
      <c r="J37" s="2449"/>
      <c r="K37" s="2449"/>
      <c r="L37" s="2449"/>
      <c r="M37" s="2449"/>
      <c r="N37" s="2449"/>
      <c r="O37" s="2449"/>
      <c r="P37" s="2449"/>
      <c r="Q37" s="2449"/>
      <c r="R37" s="2449"/>
      <c r="S37" s="2449"/>
      <c r="T37" s="2449"/>
      <c r="U37" s="2449"/>
    </row>
    <row r="38" spans="1:21" s="329" customFormat="1" ht="27.75" customHeight="1">
      <c r="A38" s="330">
        <v>2</v>
      </c>
      <c r="B38" s="2676" t="s">
        <v>929</v>
      </c>
      <c r="C38" s="2676"/>
      <c r="D38" s="2676"/>
      <c r="E38" s="2676"/>
      <c r="F38" s="2676"/>
      <c r="G38" s="2676"/>
      <c r="H38" s="2676"/>
      <c r="I38" s="2676"/>
      <c r="J38" s="2676"/>
      <c r="K38" s="2676"/>
      <c r="L38" s="2676"/>
      <c r="M38" s="2676"/>
      <c r="N38" s="2676"/>
      <c r="O38" s="2676"/>
      <c r="P38" s="2676"/>
      <c r="Q38" s="2676"/>
      <c r="R38" s="2676"/>
      <c r="S38" s="2676"/>
      <c r="T38" s="2676"/>
      <c r="U38" s="2676"/>
    </row>
    <row r="39" spans="1:21" s="329" customFormat="1" ht="9" customHeight="1">
      <c r="A39" s="832">
        <v>3</v>
      </c>
      <c r="B39" s="2675" t="s">
        <v>538</v>
      </c>
      <c r="C39" s="2675"/>
      <c r="D39" s="2675"/>
      <c r="E39" s="2675"/>
      <c r="F39" s="2675"/>
      <c r="G39" s="2675"/>
      <c r="H39" s="2675"/>
      <c r="I39" s="2675"/>
      <c r="J39" s="2675"/>
      <c r="K39" s="2675"/>
      <c r="L39" s="2675"/>
      <c r="M39" s="2675"/>
      <c r="N39" s="2675"/>
      <c r="O39" s="2675"/>
      <c r="P39" s="2675"/>
      <c r="Q39" s="2675"/>
      <c r="R39" s="2675"/>
      <c r="S39" s="2675"/>
      <c r="T39" s="2675"/>
      <c r="U39" s="2675"/>
    </row>
    <row r="40" spans="1:21" s="329" customFormat="1" ht="9" customHeight="1">
      <c r="A40" s="833">
        <v>4</v>
      </c>
      <c r="B40" s="2673" t="s">
        <v>539</v>
      </c>
      <c r="C40" s="2673"/>
      <c r="D40" s="2673"/>
      <c r="E40" s="2673"/>
      <c r="F40" s="2673"/>
      <c r="G40" s="2673"/>
      <c r="H40" s="2673"/>
      <c r="I40" s="2673"/>
      <c r="J40" s="2673"/>
      <c r="K40" s="2673"/>
      <c r="L40" s="2673"/>
      <c r="M40" s="2673"/>
      <c r="N40" s="2673"/>
      <c r="O40" s="2673"/>
      <c r="P40" s="2673"/>
      <c r="Q40" s="2673"/>
      <c r="R40" s="2673"/>
      <c r="S40" s="2673"/>
      <c r="T40" s="2673"/>
      <c r="U40" s="2673"/>
    </row>
    <row r="41" spans="1:21" s="329" customFormat="1" ht="9" customHeight="1">
      <c r="A41" s="833">
        <v>5</v>
      </c>
      <c r="B41" s="2673" t="s">
        <v>218</v>
      </c>
      <c r="C41" s="2673"/>
      <c r="D41" s="2673"/>
      <c r="E41" s="2673"/>
      <c r="F41" s="2673"/>
      <c r="G41" s="2673"/>
      <c r="H41" s="2673"/>
      <c r="I41" s="2673"/>
      <c r="J41" s="2673"/>
      <c r="K41" s="2673"/>
      <c r="L41" s="2673"/>
      <c r="M41" s="2673"/>
      <c r="N41" s="2673"/>
      <c r="O41" s="2673"/>
      <c r="P41" s="2673"/>
      <c r="Q41" s="2673"/>
      <c r="R41" s="2673"/>
      <c r="S41" s="2673"/>
      <c r="T41" s="2673"/>
      <c r="U41" s="2673"/>
    </row>
  </sheetData>
  <mergeCells count="14">
    <mergeCell ref="B41:U41"/>
    <mergeCell ref="A1:U1"/>
    <mergeCell ref="A3:B3"/>
    <mergeCell ref="A6:B6"/>
    <mergeCell ref="A14:B14"/>
    <mergeCell ref="A15:B15"/>
    <mergeCell ref="A17:B17"/>
    <mergeCell ref="A23:B23"/>
    <mergeCell ref="A29:B29"/>
    <mergeCell ref="B40:U40"/>
    <mergeCell ref="B37:U37"/>
    <mergeCell ref="A36:U36"/>
    <mergeCell ref="B39:U39"/>
    <mergeCell ref="B38:U38"/>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21"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5"/>
  <sheetViews>
    <sheetView zoomScaleNormal="100" workbookViewId="0">
      <selection activeCell="A9" sqref="A9:H9"/>
    </sheetView>
  </sheetViews>
  <sheetFormatPr defaultColWidth="9.140625" defaultRowHeight="8.1" customHeight="1"/>
  <cols>
    <col min="1" max="2" width="1.7109375" style="735" customWidth="1"/>
    <col min="3" max="3" width="48.85546875" style="735" customWidth="1"/>
    <col min="4" max="4" width="4.5703125" style="735" customWidth="1"/>
    <col min="5" max="5" width="1.28515625" style="735" customWidth="1"/>
    <col min="6" max="6" width="8" style="735" bestFit="1" customWidth="1"/>
    <col min="7" max="14" width="6.42578125" style="735" customWidth="1"/>
    <col min="15" max="15" width="1.28515625" style="735" customWidth="1"/>
    <col min="16" max="16" width="1.7109375" style="735" customWidth="1"/>
    <col min="17" max="17" width="8" style="735" bestFit="1" customWidth="1"/>
    <col min="18" max="19" width="6.42578125" style="735" customWidth="1"/>
    <col min="20" max="20" width="1.28515625" style="735" customWidth="1"/>
    <col min="21" max="21" width="4.28515625" style="735" customWidth="1"/>
    <col min="22" max="23" width="9.140625" style="735" customWidth="1"/>
    <col min="24" max="25" width="9.140625" style="736" customWidth="1"/>
    <col min="26" max="26" width="9.140625" style="735" customWidth="1"/>
    <col min="27" max="16384" width="9.140625" style="735"/>
  </cols>
  <sheetData>
    <row r="1" spans="1:20" ht="15.75" customHeight="1">
      <c r="A1" s="2353" t="s">
        <v>497</v>
      </c>
      <c r="B1" s="2353"/>
      <c r="C1" s="2353"/>
      <c r="D1" s="2353"/>
      <c r="E1" s="2353"/>
      <c r="F1" s="2353"/>
      <c r="G1" s="2353"/>
      <c r="H1" s="2353"/>
      <c r="I1" s="2353"/>
      <c r="J1" s="2353"/>
      <c r="K1" s="2353"/>
      <c r="L1" s="2353"/>
      <c r="M1" s="2353"/>
      <c r="N1" s="2353"/>
      <c r="O1" s="2353"/>
      <c r="P1" s="2353"/>
      <c r="Q1" s="2353"/>
      <c r="R1" s="2353"/>
      <c r="S1" s="2353"/>
      <c r="T1" s="2353"/>
    </row>
    <row r="2" spans="1:20" ht="6" customHeight="1">
      <c r="A2" s="2356"/>
      <c r="B2" s="2356"/>
      <c r="C2" s="2356"/>
      <c r="D2" s="2356"/>
      <c r="E2" s="2356"/>
      <c r="F2" s="2356"/>
      <c r="G2" s="2356"/>
      <c r="H2" s="2356"/>
      <c r="I2" s="2356"/>
      <c r="J2" s="2356"/>
      <c r="K2" s="2356"/>
      <c r="L2" s="2356"/>
      <c r="M2" s="2356"/>
      <c r="N2" s="2356"/>
      <c r="O2" s="2356"/>
      <c r="P2" s="2356"/>
      <c r="Q2" s="2356"/>
      <c r="R2" s="2356"/>
      <c r="S2" s="2356"/>
      <c r="T2" s="2356"/>
    </row>
    <row r="3" spans="1:20" s="695" customFormat="1" ht="10.5" customHeight="1">
      <c r="A3" s="2355" t="s">
        <v>505</v>
      </c>
      <c r="B3" s="2355"/>
      <c r="C3" s="2355"/>
      <c r="D3" s="697"/>
      <c r="E3" s="697"/>
      <c r="F3" s="698"/>
      <c r="G3" s="699"/>
      <c r="H3" s="700"/>
      <c r="I3" s="700"/>
      <c r="J3" s="700"/>
      <c r="K3" s="700"/>
      <c r="L3" s="700"/>
      <c r="M3" s="700"/>
      <c r="N3" s="700"/>
      <c r="O3" s="701"/>
      <c r="P3" s="702"/>
      <c r="Q3" s="1309"/>
      <c r="R3" s="703"/>
      <c r="S3" s="703"/>
      <c r="T3" s="704"/>
    </row>
    <row r="4" spans="1:20" s="695" customFormat="1" ht="10.5" customHeight="1">
      <c r="A4" s="2339" t="s">
        <v>707</v>
      </c>
      <c r="B4" s="2339"/>
      <c r="C4" s="2339"/>
      <c r="D4" s="2339"/>
      <c r="E4" s="697"/>
      <c r="F4" s="1305"/>
      <c r="G4" s="1306"/>
      <c r="H4" s="1299"/>
      <c r="I4" s="1299"/>
      <c r="J4" s="1299"/>
      <c r="K4" s="1299"/>
      <c r="L4" s="1299"/>
      <c r="M4" s="1299"/>
      <c r="N4" s="1299"/>
      <c r="O4" s="1307"/>
      <c r="P4" s="702"/>
      <c r="Q4" s="1319" t="s">
        <v>713</v>
      </c>
      <c r="R4" s="1298" t="s">
        <v>22</v>
      </c>
      <c r="S4" s="1298" t="s">
        <v>23</v>
      </c>
      <c r="T4" s="1308"/>
    </row>
    <row r="5" spans="1:20" s="695" customFormat="1" ht="9" customHeight="1">
      <c r="A5" s="2339" t="s">
        <v>708</v>
      </c>
      <c r="B5" s="2339"/>
      <c r="C5" s="2339"/>
      <c r="D5" s="2339"/>
      <c r="E5" s="705"/>
      <c r="F5" s="1301" t="s">
        <v>835</v>
      </c>
      <c r="G5" s="1302" t="s">
        <v>799</v>
      </c>
      <c r="H5" s="1302" t="s">
        <v>706</v>
      </c>
      <c r="I5" s="1302" t="s">
        <v>236</v>
      </c>
      <c r="J5" s="1302" t="s">
        <v>506</v>
      </c>
      <c r="K5" s="1302" t="s">
        <v>507</v>
      </c>
      <c r="L5" s="1302" t="s">
        <v>508</v>
      </c>
      <c r="M5" s="1302" t="s">
        <v>509</v>
      </c>
      <c r="N5" s="1302" t="s">
        <v>510</v>
      </c>
      <c r="O5" s="1303"/>
      <c r="P5" s="1304"/>
      <c r="Q5" s="1320" t="s">
        <v>24</v>
      </c>
      <c r="R5" s="1302" t="s">
        <v>24</v>
      </c>
      <c r="S5" s="1302" t="s">
        <v>24</v>
      </c>
      <c r="T5" s="706"/>
    </row>
    <row r="6" spans="1:20" s="695" customFormat="1" ht="10.5" customHeight="1">
      <c r="D6" s="697"/>
      <c r="E6" s="697"/>
      <c r="F6" s="707"/>
      <c r="G6" s="707"/>
      <c r="H6" s="707"/>
      <c r="I6" s="707"/>
      <c r="J6" s="707"/>
      <c r="K6" s="707"/>
      <c r="L6" s="707"/>
      <c r="M6" s="707"/>
      <c r="N6" s="707"/>
      <c r="O6" s="708"/>
      <c r="P6" s="709"/>
      <c r="Q6" s="1321"/>
      <c r="R6" s="707"/>
      <c r="S6" s="707"/>
      <c r="T6" s="708"/>
    </row>
    <row r="7" spans="1:20" s="695" customFormat="1" ht="10.5" customHeight="1">
      <c r="A7" s="2354" t="s">
        <v>237</v>
      </c>
      <c r="B7" s="2354"/>
      <c r="C7" s="2354"/>
      <c r="D7" s="697" t="s">
        <v>238</v>
      </c>
      <c r="E7" s="697"/>
      <c r="F7" s="710" t="s">
        <v>238</v>
      </c>
      <c r="G7" s="1300" t="s">
        <v>238</v>
      </c>
      <c r="H7" s="1300" t="s">
        <v>238</v>
      </c>
      <c r="I7" s="1300" t="s">
        <v>238</v>
      </c>
      <c r="J7" s="1300"/>
      <c r="K7" s="1300"/>
      <c r="L7" s="1300"/>
      <c r="M7" s="1300"/>
      <c r="N7" s="1300"/>
      <c r="O7" s="712" t="s">
        <v>238</v>
      </c>
      <c r="P7" s="713"/>
      <c r="Q7" s="710" t="s">
        <v>238</v>
      </c>
      <c r="R7" s="711" t="s">
        <v>238</v>
      </c>
      <c r="S7" s="711" t="s">
        <v>238</v>
      </c>
      <c r="T7" s="712"/>
    </row>
    <row r="8" spans="1:20" s="695" customFormat="1" ht="10.5" customHeight="1">
      <c r="A8" s="2345" t="s">
        <v>239</v>
      </c>
      <c r="B8" s="2345"/>
      <c r="C8" s="2345"/>
      <c r="D8" s="714" t="s">
        <v>240</v>
      </c>
      <c r="E8" s="714"/>
      <c r="F8" s="1797">
        <v>1242</v>
      </c>
      <c r="G8" s="1649">
        <v>1342</v>
      </c>
      <c r="H8" s="1649">
        <v>1289</v>
      </c>
      <c r="I8" s="1649">
        <v>1305</v>
      </c>
      <c r="J8" s="1798">
        <v>1135</v>
      </c>
      <c r="K8" s="1798">
        <v>1084</v>
      </c>
      <c r="L8" s="1798">
        <v>1035</v>
      </c>
      <c r="M8" s="1798">
        <v>1393</v>
      </c>
      <c r="N8" s="1798">
        <v>917</v>
      </c>
      <c r="O8" s="1799"/>
      <c r="P8" s="1800"/>
      <c r="Q8" s="1801">
        <f>SUM(F8:I8)</f>
        <v>5178</v>
      </c>
      <c r="R8" s="715">
        <v>4647</v>
      </c>
      <c r="S8" s="715">
        <v>4237</v>
      </c>
      <c r="T8" s="716"/>
    </row>
    <row r="9" spans="1:20" s="695" customFormat="1" ht="10.5" customHeight="1">
      <c r="A9" s="2345" t="s">
        <v>241</v>
      </c>
      <c r="B9" s="2345"/>
      <c r="C9" s="2345"/>
      <c r="D9" s="714" t="s">
        <v>238</v>
      </c>
      <c r="E9" s="714"/>
      <c r="F9" s="1797">
        <v>91</v>
      </c>
      <c r="G9" s="1649">
        <v>30</v>
      </c>
      <c r="H9" s="1649">
        <v>26</v>
      </c>
      <c r="I9" s="1649">
        <v>105</v>
      </c>
      <c r="J9" s="1798">
        <v>99</v>
      </c>
      <c r="K9" s="1798">
        <v>69</v>
      </c>
      <c r="L9" s="1798">
        <v>20</v>
      </c>
      <c r="M9" s="1798">
        <v>-241</v>
      </c>
      <c r="N9" s="1798">
        <v>110</v>
      </c>
      <c r="O9" s="1802"/>
      <c r="P9" s="1800"/>
      <c r="Q9" s="1801">
        <f>SUM(F9:I9)</f>
        <v>252</v>
      </c>
      <c r="R9" s="715">
        <v>-53</v>
      </c>
      <c r="S9" s="715">
        <v>-191</v>
      </c>
      <c r="T9" s="712"/>
    </row>
    <row r="10" spans="1:20" s="695" customFormat="1" ht="10.5" customHeight="1">
      <c r="A10" s="2345" t="s">
        <v>562</v>
      </c>
      <c r="B10" s="2345"/>
      <c r="C10" s="2345"/>
      <c r="D10" s="714" t="s">
        <v>242</v>
      </c>
      <c r="E10" s="714"/>
      <c r="F10" s="1803">
        <f t="shared" ref="F10" si="0">SUM(F8:F9)</f>
        <v>1333</v>
      </c>
      <c r="G10" s="1650">
        <f t="shared" ref="G10:N10" si="1">SUM(G8:G9)</f>
        <v>1372</v>
      </c>
      <c r="H10" s="1650">
        <f t="shared" si="1"/>
        <v>1315</v>
      </c>
      <c r="I10" s="1650">
        <f t="shared" si="1"/>
        <v>1410</v>
      </c>
      <c r="J10" s="1372">
        <f t="shared" si="1"/>
        <v>1234</v>
      </c>
      <c r="K10" s="1372">
        <f t="shared" si="1"/>
        <v>1153</v>
      </c>
      <c r="L10" s="1372">
        <f t="shared" si="1"/>
        <v>1055</v>
      </c>
      <c r="M10" s="1372">
        <f t="shared" si="1"/>
        <v>1152</v>
      </c>
      <c r="N10" s="1372">
        <f t="shared" si="1"/>
        <v>1027</v>
      </c>
      <c r="O10" s="1804"/>
      <c r="P10" s="1800"/>
      <c r="Q10" s="1805">
        <f>SUM(Q8:Q9)</f>
        <v>5430</v>
      </c>
      <c r="R10" s="718">
        <f>SUM(R8:R9)</f>
        <v>4594</v>
      </c>
      <c r="S10" s="718">
        <f>SUM(S8:S9)</f>
        <v>4046</v>
      </c>
      <c r="T10" s="719"/>
    </row>
    <row r="11" spans="1:20" s="695" customFormat="1" ht="10.5" customHeight="1">
      <c r="A11" s="2345" t="s">
        <v>243</v>
      </c>
      <c r="B11" s="2345"/>
      <c r="C11" s="2345"/>
      <c r="D11" s="714" t="s">
        <v>244</v>
      </c>
      <c r="E11" s="714"/>
      <c r="F11" s="1803">
        <v>444504</v>
      </c>
      <c r="G11" s="1650">
        <v>445504</v>
      </c>
      <c r="H11" s="1650">
        <v>445658</v>
      </c>
      <c r="I11" s="1650">
        <v>442852</v>
      </c>
      <c r="J11" s="1372">
        <v>438556</v>
      </c>
      <c r="K11" s="1372">
        <v>416385</v>
      </c>
      <c r="L11" s="1372">
        <v>400577</v>
      </c>
      <c r="M11" s="1372">
        <v>398311</v>
      </c>
      <c r="N11" s="1372">
        <v>395750</v>
      </c>
      <c r="O11" s="1806"/>
      <c r="P11" s="1807"/>
      <c r="Q11" s="1803">
        <v>444627</v>
      </c>
      <c r="R11" s="718">
        <v>413563</v>
      </c>
      <c r="S11" s="718">
        <v>395919</v>
      </c>
      <c r="T11" s="720"/>
    </row>
    <row r="12" spans="1:20" s="695" customFormat="1" ht="10.5" customHeight="1">
      <c r="A12" s="2345" t="s">
        <v>245</v>
      </c>
      <c r="B12" s="2345"/>
      <c r="C12" s="2345"/>
      <c r="D12" s="714" t="s">
        <v>246</v>
      </c>
      <c r="E12" s="714"/>
      <c r="F12" s="1808">
        <v>2.8</v>
      </c>
      <c r="G12" s="1651">
        <v>3.01</v>
      </c>
      <c r="H12" s="1651">
        <v>2.89</v>
      </c>
      <c r="I12" s="1651">
        <v>2.95</v>
      </c>
      <c r="J12" s="1809">
        <v>2.59</v>
      </c>
      <c r="K12" s="1809">
        <v>2.6</v>
      </c>
      <c r="L12" s="1809">
        <v>2.59</v>
      </c>
      <c r="M12" s="1809">
        <v>3.5</v>
      </c>
      <c r="N12" s="1809">
        <v>2.3199999999999998</v>
      </c>
      <c r="O12" s="1799"/>
      <c r="P12" s="1807"/>
      <c r="Q12" s="1810">
        <v>11.65</v>
      </c>
      <c r="R12" s="721">
        <v>11.24</v>
      </c>
      <c r="S12" s="721">
        <v>10.7</v>
      </c>
      <c r="T12" s="716"/>
    </row>
    <row r="13" spans="1:20" s="695" customFormat="1" ht="10.5" customHeight="1">
      <c r="A13" s="2346" t="s">
        <v>563</v>
      </c>
      <c r="B13" s="2346"/>
      <c r="C13" s="2346"/>
      <c r="D13" s="722" t="s">
        <v>247</v>
      </c>
      <c r="E13" s="722"/>
      <c r="F13" s="1811">
        <v>3</v>
      </c>
      <c r="G13" s="1652">
        <v>3.08</v>
      </c>
      <c r="H13" s="1652">
        <v>2.95</v>
      </c>
      <c r="I13" s="1652">
        <v>3.18</v>
      </c>
      <c r="J13" s="1812">
        <v>2.81</v>
      </c>
      <c r="K13" s="1812">
        <v>2.77</v>
      </c>
      <c r="L13" s="1812">
        <v>2.64</v>
      </c>
      <c r="M13" s="1812">
        <v>2.89</v>
      </c>
      <c r="N13" s="1812">
        <v>2.6</v>
      </c>
      <c r="O13" s="1813"/>
      <c r="P13" s="1807"/>
      <c r="Q13" s="1814">
        <v>12.21</v>
      </c>
      <c r="R13" s="723">
        <v>11.11</v>
      </c>
      <c r="S13" s="723">
        <v>10.220000000000001</v>
      </c>
      <c r="T13" s="724"/>
    </row>
    <row r="14" spans="1:20" s="695" customFormat="1" ht="10.5" customHeight="1">
      <c r="A14" s="2344" t="s">
        <v>248</v>
      </c>
      <c r="B14" s="2344"/>
      <c r="C14" s="2344"/>
      <c r="D14" s="697" t="s">
        <v>238</v>
      </c>
      <c r="E14" s="697"/>
      <c r="F14" s="1815"/>
      <c r="G14" s="1653"/>
      <c r="H14" s="1653"/>
      <c r="I14" s="1653"/>
      <c r="J14" s="1373" t="s">
        <v>238</v>
      </c>
      <c r="K14" s="1373" t="s">
        <v>238</v>
      </c>
      <c r="L14" s="1373" t="s">
        <v>238</v>
      </c>
      <c r="M14" s="1373" t="s">
        <v>238</v>
      </c>
      <c r="N14" s="1373" t="s">
        <v>238</v>
      </c>
      <c r="O14" s="1816"/>
      <c r="P14" s="1800"/>
      <c r="Q14" s="1817" t="s">
        <v>238</v>
      </c>
      <c r="R14" s="717" t="s">
        <v>238</v>
      </c>
      <c r="S14" s="717" t="s">
        <v>238</v>
      </c>
      <c r="T14" s="716"/>
    </row>
    <row r="15" spans="1:20" s="695" customFormat="1" ht="10.5" customHeight="1">
      <c r="A15" s="2345" t="s">
        <v>249</v>
      </c>
      <c r="B15" s="2345"/>
      <c r="C15" s="2345"/>
      <c r="D15" s="714" t="s">
        <v>250</v>
      </c>
      <c r="E15" s="714"/>
      <c r="F15" s="1797">
        <v>4452</v>
      </c>
      <c r="G15" s="1649">
        <v>4547</v>
      </c>
      <c r="H15" s="1649">
        <v>4376</v>
      </c>
      <c r="I15" s="1649">
        <v>4459</v>
      </c>
      <c r="J15" s="1798">
        <v>4269</v>
      </c>
      <c r="K15" s="1798">
        <v>4104</v>
      </c>
      <c r="L15" s="1798">
        <v>3698</v>
      </c>
      <c r="M15" s="1798">
        <v>4209</v>
      </c>
      <c r="N15" s="1798">
        <v>3681</v>
      </c>
      <c r="O15" s="1799"/>
      <c r="P15" s="1800"/>
      <c r="Q15" s="1801">
        <f>SUM(F15:I15)</f>
        <v>17834</v>
      </c>
      <c r="R15" s="715">
        <v>16280</v>
      </c>
      <c r="S15" s="715">
        <v>15035</v>
      </c>
      <c r="T15" s="716"/>
    </row>
    <row r="16" spans="1:20" s="695" customFormat="1" ht="10.5" customHeight="1">
      <c r="A16" s="2352" t="s">
        <v>511</v>
      </c>
      <c r="B16" s="2352"/>
      <c r="C16" s="2352"/>
      <c r="D16" s="697" t="s">
        <v>238</v>
      </c>
      <c r="E16" s="697"/>
      <c r="F16" s="1815"/>
      <c r="G16" s="1653"/>
      <c r="H16" s="1653"/>
      <c r="I16" s="1653"/>
      <c r="J16" s="1373" t="s">
        <v>238</v>
      </c>
      <c r="K16" s="1373" t="s">
        <v>238</v>
      </c>
      <c r="L16" s="1373" t="s">
        <v>238</v>
      </c>
      <c r="M16" s="1373" t="s">
        <v>238</v>
      </c>
      <c r="N16" s="1373" t="s">
        <v>238</v>
      </c>
      <c r="O16" s="1799"/>
      <c r="P16" s="1800"/>
      <c r="Q16" s="1817" t="s">
        <v>238</v>
      </c>
      <c r="R16" s="717" t="s">
        <v>238</v>
      </c>
      <c r="S16" s="717" t="s">
        <v>238</v>
      </c>
      <c r="T16" s="716"/>
    </row>
    <row r="17" spans="1:20" s="695" customFormat="1" ht="10.5" customHeight="1">
      <c r="A17" s="726"/>
      <c r="B17" s="2345" t="s">
        <v>512</v>
      </c>
      <c r="C17" s="2345"/>
      <c r="D17" s="714" t="s">
        <v>238</v>
      </c>
      <c r="E17" s="714"/>
      <c r="F17" s="1797">
        <v>52</v>
      </c>
      <c r="G17" s="1649">
        <v>-12</v>
      </c>
      <c r="H17" s="1649">
        <v>-15</v>
      </c>
      <c r="I17" s="1649">
        <v>-27</v>
      </c>
      <c r="J17" s="1798">
        <v>-22</v>
      </c>
      <c r="K17" s="1798">
        <v>9</v>
      </c>
      <c r="L17" s="1798">
        <v>7</v>
      </c>
      <c r="M17" s="1798">
        <v>-299</v>
      </c>
      <c r="N17" s="1798">
        <v>3</v>
      </c>
      <c r="O17" s="1799"/>
      <c r="P17" s="1800"/>
      <c r="Q17" s="1801">
        <f>SUM(F17:I17)</f>
        <v>-2</v>
      </c>
      <c r="R17" s="715">
        <v>-305</v>
      </c>
      <c r="S17" s="715">
        <v>-505</v>
      </c>
      <c r="T17" s="716"/>
    </row>
    <row r="18" spans="1:20" s="695" customFormat="1" ht="10.5" customHeight="1">
      <c r="A18" s="727"/>
      <c r="B18" s="2349" t="s">
        <v>253</v>
      </c>
      <c r="C18" s="2349"/>
      <c r="D18" s="714" t="s">
        <v>238</v>
      </c>
      <c r="E18" s="714"/>
      <c r="F18" s="1815">
        <v>30</v>
      </c>
      <c r="G18" s="1653">
        <v>44</v>
      </c>
      <c r="H18" s="1653">
        <v>53</v>
      </c>
      <c r="I18" s="1653">
        <v>153</v>
      </c>
      <c r="J18" s="1373">
        <v>38</v>
      </c>
      <c r="K18" s="1373">
        <v>21</v>
      </c>
      <c r="L18" s="1373">
        <v>123</v>
      </c>
      <c r="M18" s="1373">
        <v>118</v>
      </c>
      <c r="N18" s="1373">
        <v>97</v>
      </c>
      <c r="O18" s="1799"/>
      <c r="P18" s="1800"/>
      <c r="Q18" s="1817">
        <f>SUM(F18:I18)</f>
        <v>280</v>
      </c>
      <c r="R18" s="717">
        <v>300</v>
      </c>
      <c r="S18" s="717">
        <v>474</v>
      </c>
      <c r="T18" s="716"/>
    </row>
    <row r="19" spans="1:20" s="695" customFormat="1" ht="10.5" customHeight="1">
      <c r="A19" s="2345" t="s">
        <v>795</v>
      </c>
      <c r="B19" s="2345"/>
      <c r="C19" s="2345"/>
      <c r="D19" s="714" t="s">
        <v>254</v>
      </c>
      <c r="E19" s="714"/>
      <c r="F19" s="1803">
        <f>SUM(F15:F18)</f>
        <v>4534</v>
      </c>
      <c r="G19" s="1650">
        <f>SUM(G15:G18)</f>
        <v>4579</v>
      </c>
      <c r="H19" s="1650">
        <f>SUM(H15:H18)</f>
        <v>4414</v>
      </c>
      <c r="I19" s="1650">
        <f t="shared" ref="I19:N19" si="2">SUM(I15:I18)</f>
        <v>4585</v>
      </c>
      <c r="J19" s="1650">
        <f t="shared" si="2"/>
        <v>4285</v>
      </c>
      <c r="K19" s="1650">
        <f t="shared" si="2"/>
        <v>4134</v>
      </c>
      <c r="L19" s="1650">
        <f t="shared" si="2"/>
        <v>3828</v>
      </c>
      <c r="M19" s="1650">
        <f t="shared" si="2"/>
        <v>4028</v>
      </c>
      <c r="N19" s="1650">
        <f t="shared" si="2"/>
        <v>3781</v>
      </c>
      <c r="O19" s="1804"/>
      <c r="P19" s="1800"/>
      <c r="Q19" s="1805">
        <f>SUM(Q15:Q18)</f>
        <v>18112</v>
      </c>
      <c r="R19" s="1372">
        <f t="shared" ref="R19:S19" si="3">SUM(R15:R18)</f>
        <v>16275</v>
      </c>
      <c r="S19" s="1372">
        <f t="shared" si="3"/>
        <v>15004</v>
      </c>
      <c r="T19" s="719"/>
    </row>
    <row r="20" spans="1:20" s="695" customFormat="1" ht="10.5" customHeight="1">
      <c r="A20" s="2345" t="s">
        <v>255</v>
      </c>
      <c r="B20" s="2345"/>
      <c r="C20" s="2345"/>
      <c r="D20" s="714" t="s">
        <v>256</v>
      </c>
      <c r="E20" s="714"/>
      <c r="F20" s="1797">
        <v>2591</v>
      </c>
      <c r="G20" s="1649">
        <v>2572</v>
      </c>
      <c r="H20" s="1649">
        <v>2517</v>
      </c>
      <c r="I20" s="1649">
        <v>2578</v>
      </c>
      <c r="J20" s="1798">
        <v>2570</v>
      </c>
      <c r="K20" s="1798">
        <v>2452</v>
      </c>
      <c r="L20" s="1798">
        <v>2275</v>
      </c>
      <c r="M20" s="1798">
        <v>2274</v>
      </c>
      <c r="N20" s="1798">
        <v>2347</v>
      </c>
      <c r="O20" s="1799"/>
      <c r="P20" s="1800"/>
      <c r="Q20" s="1801">
        <f>SUM(F20:I20)</f>
        <v>10258</v>
      </c>
      <c r="R20" s="715">
        <v>9571</v>
      </c>
      <c r="S20" s="715">
        <v>8971</v>
      </c>
      <c r="T20" s="716"/>
    </row>
    <row r="21" spans="1:20" s="695" customFormat="1" ht="10.5" customHeight="1">
      <c r="A21" s="2352" t="s">
        <v>511</v>
      </c>
      <c r="B21" s="2352"/>
      <c r="C21" s="2352"/>
      <c r="D21" s="697" t="s">
        <v>238</v>
      </c>
      <c r="E21" s="697"/>
      <c r="F21" s="1815"/>
      <c r="G21" s="1653"/>
      <c r="H21" s="1653"/>
      <c r="I21" s="1653"/>
      <c r="J21" s="1373"/>
      <c r="K21" s="1373"/>
      <c r="L21" s="1373"/>
      <c r="M21" s="1373"/>
      <c r="N21" s="1373"/>
      <c r="O21" s="1799"/>
      <c r="P21" s="1800"/>
      <c r="Q21" s="1817"/>
      <c r="R21" s="717"/>
      <c r="S21" s="717"/>
      <c r="T21" s="716"/>
    </row>
    <row r="22" spans="1:20" s="695" customFormat="1" ht="10.5" customHeight="1">
      <c r="A22" s="726"/>
      <c r="B22" s="2345" t="s">
        <v>512</v>
      </c>
      <c r="C22" s="2345"/>
      <c r="D22" s="714" t="s">
        <v>238</v>
      </c>
      <c r="E22" s="714"/>
      <c r="F22" s="1797">
        <v>-43</v>
      </c>
      <c r="G22" s="1649">
        <v>-52</v>
      </c>
      <c r="H22" s="1649">
        <v>-50</v>
      </c>
      <c r="I22" s="1649">
        <v>-49</v>
      </c>
      <c r="J22" s="1373">
        <v>-150</v>
      </c>
      <c r="K22" s="1373">
        <v>-84</v>
      </c>
      <c r="L22" s="1373">
        <v>-19</v>
      </c>
      <c r="M22" s="1373">
        <v>-6</v>
      </c>
      <c r="N22" s="1373">
        <v>-147</v>
      </c>
      <c r="O22" s="1799"/>
      <c r="P22" s="1800"/>
      <c r="Q22" s="1817">
        <f>SUM(F22:I22)</f>
        <v>-194</v>
      </c>
      <c r="R22" s="717">
        <v>-259</v>
      </c>
      <c r="S22" s="717">
        <v>-262</v>
      </c>
      <c r="T22" s="716"/>
    </row>
    <row r="23" spans="1:20" s="695" customFormat="1" ht="10.5" customHeight="1">
      <c r="A23" s="2345" t="s">
        <v>564</v>
      </c>
      <c r="B23" s="2345"/>
      <c r="C23" s="2345"/>
      <c r="D23" s="714" t="s">
        <v>257</v>
      </c>
      <c r="E23" s="714"/>
      <c r="F23" s="1803">
        <f>SUM(F20:F22)</f>
        <v>2548</v>
      </c>
      <c r="G23" s="1650">
        <f>SUM(G20:G22)</f>
        <v>2520</v>
      </c>
      <c r="H23" s="1650">
        <f>SUM(H20:H22)</f>
        <v>2467</v>
      </c>
      <c r="I23" s="1650">
        <f t="shared" ref="I23:N23" si="4">SUM(I20:I22)</f>
        <v>2529</v>
      </c>
      <c r="J23" s="1650">
        <f t="shared" si="4"/>
        <v>2420</v>
      </c>
      <c r="K23" s="1650">
        <f t="shared" si="4"/>
        <v>2368</v>
      </c>
      <c r="L23" s="1650">
        <f t="shared" si="4"/>
        <v>2256</v>
      </c>
      <c r="M23" s="1650">
        <f t="shared" si="4"/>
        <v>2268</v>
      </c>
      <c r="N23" s="1650">
        <f t="shared" si="4"/>
        <v>2200</v>
      </c>
      <c r="O23" s="1804"/>
      <c r="P23" s="1800"/>
      <c r="Q23" s="1805">
        <f>SUM(Q20:Q22)</f>
        <v>10064</v>
      </c>
      <c r="R23" s="718">
        <f>SUM(R20:R22)</f>
        <v>9312</v>
      </c>
      <c r="S23" s="718">
        <f>SUM(S20:S22)</f>
        <v>8709</v>
      </c>
      <c r="T23" s="719"/>
    </row>
    <row r="24" spans="1:20" s="695" customFormat="1" ht="10.5" customHeight="1">
      <c r="A24" s="2345" t="s">
        <v>252</v>
      </c>
      <c r="B24" s="2345"/>
      <c r="C24" s="2345"/>
      <c r="D24" s="714" t="s">
        <v>258</v>
      </c>
      <c r="E24" s="714"/>
      <c r="F24" s="1818">
        <v>0.58199999999999996</v>
      </c>
      <c r="G24" s="1654">
        <v>0.56599999999999995</v>
      </c>
      <c r="H24" s="1654">
        <v>0.57499999999999996</v>
      </c>
      <c r="I24" s="1654">
        <v>0.57799999999999996</v>
      </c>
      <c r="J24" s="1819">
        <v>0.60199999999999998</v>
      </c>
      <c r="K24" s="1819">
        <v>0.59699999999999998</v>
      </c>
      <c r="L24" s="1819">
        <v>0.61499999999999999</v>
      </c>
      <c r="M24" s="1819">
        <v>0.54</v>
      </c>
      <c r="N24" s="1819">
        <v>0.63800000000000001</v>
      </c>
      <c r="O24" s="1816"/>
      <c r="P24" s="1820"/>
      <c r="Q24" s="1821">
        <v>0.57499999999999996</v>
      </c>
      <c r="R24" s="1265">
        <v>0.58799999999999997</v>
      </c>
      <c r="S24" s="1265">
        <v>0.59699999999999998</v>
      </c>
      <c r="T24" s="725"/>
    </row>
    <row r="25" spans="1:20" s="695" customFormat="1" ht="10.5" customHeight="1">
      <c r="A25" s="2346" t="s">
        <v>565</v>
      </c>
      <c r="B25" s="2346"/>
      <c r="C25" s="2346"/>
      <c r="D25" s="722" t="s">
        <v>259</v>
      </c>
      <c r="E25" s="722"/>
      <c r="F25" s="1822">
        <v>0.56200000000000006</v>
      </c>
      <c r="G25" s="1655">
        <v>0.55000000000000004</v>
      </c>
      <c r="H25" s="1655">
        <v>0.55900000000000005</v>
      </c>
      <c r="I25" s="1655">
        <v>0.55100000000000005</v>
      </c>
      <c r="J25" s="1823">
        <v>0.56499999999999995</v>
      </c>
      <c r="K25" s="1823">
        <v>0.57299999999999995</v>
      </c>
      <c r="L25" s="1823">
        <v>0.58899999999999997</v>
      </c>
      <c r="M25" s="1823">
        <v>0.56299999999999994</v>
      </c>
      <c r="N25" s="1823">
        <v>0.58199999999999996</v>
      </c>
      <c r="O25" s="1824"/>
      <c r="P25" s="1820"/>
      <c r="Q25" s="1825">
        <v>0.55600000000000005</v>
      </c>
      <c r="R25" s="1266">
        <v>0.57199999999999995</v>
      </c>
      <c r="S25" s="1266">
        <v>0.57999999999999996</v>
      </c>
      <c r="T25" s="728"/>
    </row>
    <row r="26" spans="1:20" s="695" customFormat="1" ht="10.5" customHeight="1">
      <c r="A26" s="2344" t="s">
        <v>260</v>
      </c>
      <c r="B26" s="2344"/>
      <c r="C26" s="2344"/>
      <c r="D26" s="697" t="s">
        <v>238</v>
      </c>
      <c r="E26" s="697"/>
      <c r="F26" s="1817" t="s">
        <v>238</v>
      </c>
      <c r="G26" s="1373" t="s">
        <v>238</v>
      </c>
      <c r="H26" s="1373" t="s">
        <v>238</v>
      </c>
      <c r="I26" s="1373" t="s">
        <v>238</v>
      </c>
      <c r="J26" s="1373" t="s">
        <v>238</v>
      </c>
      <c r="K26" s="1373" t="s">
        <v>238</v>
      </c>
      <c r="L26" s="1373" t="s">
        <v>238</v>
      </c>
      <c r="M26" s="1373" t="s">
        <v>238</v>
      </c>
      <c r="N26" s="1373" t="s">
        <v>238</v>
      </c>
      <c r="O26" s="1826" t="s">
        <v>238</v>
      </c>
      <c r="P26" s="1827"/>
      <c r="Q26" s="1817" t="s">
        <v>238</v>
      </c>
      <c r="R26" s="717" t="s">
        <v>238</v>
      </c>
      <c r="S26" s="717" t="s">
        <v>238</v>
      </c>
      <c r="T26" s="729"/>
    </row>
    <row r="27" spans="1:20" s="695" customFormat="1" ht="10.5" customHeight="1">
      <c r="A27" s="2345" t="s">
        <v>261</v>
      </c>
      <c r="B27" s="2345"/>
      <c r="C27" s="2345"/>
      <c r="D27" s="714" t="s">
        <v>262</v>
      </c>
      <c r="E27" s="714"/>
      <c r="F27" s="1797">
        <v>602</v>
      </c>
      <c r="G27" s="1649">
        <v>589</v>
      </c>
      <c r="H27" s="1649">
        <v>591</v>
      </c>
      <c r="I27" s="1649">
        <v>574</v>
      </c>
      <c r="J27" s="1798">
        <v>569</v>
      </c>
      <c r="K27" s="1798">
        <v>551</v>
      </c>
      <c r="L27" s="1798">
        <v>508</v>
      </c>
      <c r="M27" s="1798">
        <v>493</v>
      </c>
      <c r="N27" s="1798">
        <v>478</v>
      </c>
      <c r="O27" s="1799"/>
      <c r="P27" s="1800"/>
      <c r="Q27" s="1801">
        <f>SUM(F27:I27)</f>
        <v>2356</v>
      </c>
      <c r="R27" s="715">
        <v>2121</v>
      </c>
      <c r="S27" s="715">
        <v>1879</v>
      </c>
      <c r="T27" s="716"/>
    </row>
    <row r="28" spans="1:20" s="695" customFormat="1" ht="10.5" customHeight="1">
      <c r="A28" s="2349" t="s">
        <v>263</v>
      </c>
      <c r="B28" s="2349"/>
      <c r="C28" s="2349"/>
      <c r="D28" s="730" t="s">
        <v>264</v>
      </c>
      <c r="E28" s="714"/>
      <c r="F28" s="1818">
        <v>0.48399999999999999</v>
      </c>
      <c r="G28" s="1654">
        <v>0.439</v>
      </c>
      <c r="H28" s="1654">
        <v>0.45800000000000002</v>
      </c>
      <c r="I28" s="1654">
        <v>0.44</v>
      </c>
      <c r="J28" s="1828">
        <v>0.501</v>
      </c>
      <c r="K28" s="1828">
        <v>0.50900000000000001</v>
      </c>
      <c r="L28" s="1828">
        <v>0.49</v>
      </c>
      <c r="M28" s="1828">
        <v>0.35399999999999998</v>
      </c>
      <c r="N28" s="1828">
        <v>0.52200000000000002</v>
      </c>
      <c r="O28" s="1799"/>
      <c r="P28" s="1820"/>
      <c r="Q28" s="1829">
        <v>0.45500000000000002</v>
      </c>
      <c r="R28" s="1267">
        <v>0.45600000000000002</v>
      </c>
      <c r="S28" s="1267">
        <v>0.443</v>
      </c>
      <c r="T28" s="716"/>
    </row>
    <row r="29" spans="1:20" s="695" customFormat="1" ht="10.5" customHeight="1">
      <c r="A29" s="2346" t="s">
        <v>566</v>
      </c>
      <c r="B29" s="2346"/>
      <c r="C29" s="2346"/>
      <c r="D29" s="722" t="s">
        <v>265</v>
      </c>
      <c r="E29" s="722"/>
      <c r="F29" s="1822">
        <v>0.45100000000000001</v>
      </c>
      <c r="G29" s="1655">
        <v>0.43</v>
      </c>
      <c r="H29" s="1655">
        <v>0.44900000000000001</v>
      </c>
      <c r="I29" s="1655">
        <v>0.40699999999999997</v>
      </c>
      <c r="J29" s="1823">
        <v>0.46100000000000002</v>
      </c>
      <c r="K29" s="1823">
        <v>0.47799999999999998</v>
      </c>
      <c r="L29" s="1823">
        <v>0.48099999999999998</v>
      </c>
      <c r="M29" s="1823">
        <v>0.42799999999999999</v>
      </c>
      <c r="N29" s="1823">
        <v>0.46600000000000003</v>
      </c>
      <c r="O29" s="1824"/>
      <c r="P29" s="1820"/>
      <c r="Q29" s="1830">
        <v>0.434</v>
      </c>
      <c r="R29" s="1268">
        <v>0.46200000000000002</v>
      </c>
      <c r="S29" s="1268">
        <v>0.46400000000000002</v>
      </c>
      <c r="T29" s="728"/>
    </row>
    <row r="30" spans="1:20" s="695" customFormat="1" ht="20.100000000000001" customHeight="1">
      <c r="A30" s="2351" t="s">
        <v>777</v>
      </c>
      <c r="B30" s="2344"/>
      <c r="C30" s="2344"/>
      <c r="D30" s="697" t="s">
        <v>238</v>
      </c>
      <c r="E30" s="697"/>
      <c r="F30" s="1817" t="s">
        <v>238</v>
      </c>
      <c r="G30" s="1373" t="s">
        <v>238</v>
      </c>
      <c r="H30" s="1373" t="s">
        <v>238</v>
      </c>
      <c r="I30" s="1373" t="s">
        <v>238</v>
      </c>
      <c r="J30" s="1373" t="s">
        <v>238</v>
      </c>
      <c r="K30" s="1373" t="s">
        <v>238</v>
      </c>
      <c r="L30" s="1373" t="s">
        <v>238</v>
      </c>
      <c r="M30" s="1373" t="s">
        <v>238</v>
      </c>
      <c r="N30" s="1373" t="s">
        <v>238</v>
      </c>
      <c r="O30" s="1826" t="s">
        <v>238</v>
      </c>
      <c r="P30" s="1827"/>
      <c r="Q30" s="1817" t="s">
        <v>238</v>
      </c>
      <c r="R30" s="717" t="s">
        <v>238</v>
      </c>
      <c r="S30" s="717" t="s">
        <v>238</v>
      </c>
      <c r="T30" s="729"/>
    </row>
    <row r="31" spans="1:20" s="695" customFormat="1" ht="10.5" customHeight="1">
      <c r="A31" s="2345" t="s">
        <v>251</v>
      </c>
      <c r="B31" s="2345"/>
      <c r="C31" s="2345"/>
      <c r="D31" s="714" t="s">
        <v>266</v>
      </c>
      <c r="E31" s="714"/>
      <c r="F31" s="1797">
        <v>32200</v>
      </c>
      <c r="G31" s="1649">
        <v>31836</v>
      </c>
      <c r="H31" s="1649">
        <v>31017</v>
      </c>
      <c r="I31" s="1649">
        <v>29677</v>
      </c>
      <c r="J31" s="1798">
        <v>28471</v>
      </c>
      <c r="K31" s="1798">
        <v>26447</v>
      </c>
      <c r="L31" s="1798">
        <v>23932</v>
      </c>
      <c r="M31" s="1798">
        <v>22674</v>
      </c>
      <c r="N31" s="1798">
        <v>21763</v>
      </c>
      <c r="O31" s="1799"/>
      <c r="P31" s="1800"/>
      <c r="Q31" s="1801">
        <v>31184</v>
      </c>
      <c r="R31" s="715">
        <v>25393</v>
      </c>
      <c r="S31" s="715">
        <v>21275</v>
      </c>
      <c r="T31" s="716"/>
    </row>
    <row r="32" spans="1:20" s="695" customFormat="1" ht="19.5" customHeight="1">
      <c r="A32" s="2348" t="s">
        <v>778</v>
      </c>
      <c r="B32" s="2349"/>
      <c r="C32" s="2349"/>
      <c r="D32" s="730" t="s">
        <v>267</v>
      </c>
      <c r="E32" s="1237" t="s">
        <v>33</v>
      </c>
      <c r="F32" s="1818">
        <v>0.153</v>
      </c>
      <c r="G32" s="1654">
        <v>0.16700000000000001</v>
      </c>
      <c r="H32" s="1654">
        <v>0.17</v>
      </c>
      <c r="I32" s="1654">
        <v>0.17399999999999999</v>
      </c>
      <c r="J32" s="1828">
        <v>0.158</v>
      </c>
      <c r="K32" s="1828">
        <v>0.16300000000000001</v>
      </c>
      <c r="L32" s="1828">
        <v>0.17699999999999999</v>
      </c>
      <c r="M32" s="1828">
        <v>0.24399999999999999</v>
      </c>
      <c r="N32" s="1828">
        <v>0.16800000000000001</v>
      </c>
      <c r="O32" s="1799"/>
      <c r="P32" s="1820"/>
      <c r="Q32" s="1829">
        <v>0.16600000000000001</v>
      </c>
      <c r="R32" s="1267">
        <v>0.183</v>
      </c>
      <c r="S32" s="1267">
        <v>0.19900000000000001</v>
      </c>
      <c r="T32" s="716"/>
    </row>
    <row r="33" spans="1:20" s="695" customFormat="1" ht="19.5" customHeight="1">
      <c r="A33" s="2350" t="s">
        <v>709</v>
      </c>
      <c r="B33" s="2346"/>
      <c r="C33" s="2346"/>
      <c r="D33" s="722" t="s">
        <v>268</v>
      </c>
      <c r="E33" s="1238" t="s">
        <v>33</v>
      </c>
      <c r="F33" s="1822">
        <v>0.16400000000000001</v>
      </c>
      <c r="G33" s="1655">
        <v>0.17100000000000001</v>
      </c>
      <c r="H33" s="1655">
        <v>0.17399999999999999</v>
      </c>
      <c r="I33" s="1655">
        <v>0.188</v>
      </c>
      <c r="J33" s="1823">
        <v>0.17199999999999999</v>
      </c>
      <c r="K33" s="1823">
        <v>0.17299999999999999</v>
      </c>
      <c r="L33" s="1823">
        <v>0.18099999999999999</v>
      </c>
      <c r="M33" s="1823">
        <v>0.20100000000000001</v>
      </c>
      <c r="N33" s="1823">
        <v>0.188</v>
      </c>
      <c r="O33" s="1824"/>
      <c r="P33" s="1820"/>
      <c r="Q33" s="1830">
        <v>0.17399999999999999</v>
      </c>
      <c r="R33" s="1268">
        <v>0.18099999999999999</v>
      </c>
      <c r="S33" s="1268">
        <v>0.19</v>
      </c>
      <c r="T33" s="728"/>
    </row>
    <row r="34" spans="1:20" s="695" customFormat="1" ht="10.5" customHeight="1">
      <c r="A34" s="2344" t="s">
        <v>269</v>
      </c>
      <c r="B34" s="2344"/>
      <c r="C34" s="2344"/>
      <c r="D34" s="697" t="s">
        <v>238</v>
      </c>
      <c r="E34" s="697"/>
      <c r="F34" s="1817" t="s">
        <v>238</v>
      </c>
      <c r="G34" s="1373" t="s">
        <v>238</v>
      </c>
      <c r="H34" s="1373" t="s">
        <v>238</v>
      </c>
      <c r="I34" s="1373" t="s">
        <v>238</v>
      </c>
      <c r="J34" s="1373" t="s">
        <v>238</v>
      </c>
      <c r="K34" s="1373" t="s">
        <v>238</v>
      </c>
      <c r="L34" s="1373" t="s">
        <v>238</v>
      </c>
      <c r="M34" s="1373" t="s">
        <v>238</v>
      </c>
      <c r="N34" s="1373" t="s">
        <v>238</v>
      </c>
      <c r="O34" s="1826" t="s">
        <v>238</v>
      </c>
      <c r="P34" s="1827"/>
      <c r="Q34" s="1817" t="s">
        <v>238</v>
      </c>
      <c r="R34" s="717" t="s">
        <v>238</v>
      </c>
      <c r="S34" s="717" t="s">
        <v>238</v>
      </c>
      <c r="T34" s="729"/>
    </row>
    <row r="35" spans="1:20" s="695" customFormat="1" ht="10.5" customHeight="1">
      <c r="A35" s="2345" t="s">
        <v>270</v>
      </c>
      <c r="B35" s="2345"/>
      <c r="C35" s="2345"/>
      <c r="D35" s="714" t="s">
        <v>271</v>
      </c>
      <c r="E35" s="714"/>
      <c r="F35" s="1797">
        <v>1597</v>
      </c>
      <c r="G35" s="1649">
        <v>1734</v>
      </c>
      <c r="H35" s="1649">
        <v>1647</v>
      </c>
      <c r="I35" s="1649">
        <v>1728</v>
      </c>
      <c r="J35" s="1798">
        <v>1470</v>
      </c>
      <c r="K35" s="1798">
        <v>1443</v>
      </c>
      <c r="L35" s="1798">
        <v>1244</v>
      </c>
      <c r="M35" s="1798">
        <v>1723</v>
      </c>
      <c r="N35" s="1798">
        <v>1112</v>
      </c>
      <c r="O35" s="1799"/>
      <c r="P35" s="1800"/>
      <c r="Q35" s="1801">
        <f>SUM(F35:I35)</f>
        <v>6706</v>
      </c>
      <c r="R35" s="715">
        <v>5880</v>
      </c>
      <c r="S35" s="715">
        <v>5013</v>
      </c>
      <c r="T35" s="716"/>
    </row>
    <row r="36" spans="1:20" s="695" customFormat="1" ht="10.5" customHeight="1">
      <c r="A36" s="2345" t="s">
        <v>272</v>
      </c>
      <c r="B36" s="2345"/>
      <c r="C36" s="2345"/>
      <c r="D36" s="714"/>
      <c r="E36" s="714"/>
      <c r="F36" s="1797">
        <v>123</v>
      </c>
      <c r="G36" s="1649">
        <v>40</v>
      </c>
      <c r="H36" s="1649">
        <v>35</v>
      </c>
      <c r="I36" s="1649">
        <v>22</v>
      </c>
      <c r="J36" s="1373">
        <v>145</v>
      </c>
      <c r="K36" s="1373">
        <v>93</v>
      </c>
      <c r="L36" s="1373">
        <v>26</v>
      </c>
      <c r="M36" s="1373">
        <v>-293</v>
      </c>
      <c r="N36" s="1373">
        <v>150</v>
      </c>
      <c r="O36" s="1799"/>
      <c r="P36" s="1800"/>
      <c r="Q36" s="1817">
        <f>SUM(F36:I36)</f>
        <v>220</v>
      </c>
      <c r="R36" s="717">
        <v>-29</v>
      </c>
      <c r="S36" s="717">
        <v>-94</v>
      </c>
      <c r="T36" s="716"/>
    </row>
    <row r="37" spans="1:20" s="695" customFormat="1" ht="10.5" customHeight="1">
      <c r="A37" s="2349" t="s">
        <v>567</v>
      </c>
      <c r="B37" s="2349"/>
      <c r="C37" s="2349"/>
      <c r="D37" s="730" t="s">
        <v>273</v>
      </c>
      <c r="E37" s="714"/>
      <c r="F37" s="1805">
        <f>SUM(F35:F36)</f>
        <v>1720</v>
      </c>
      <c r="G37" s="1372">
        <f>SUM(G35:G36)</f>
        <v>1774</v>
      </c>
      <c r="H37" s="1372">
        <f>SUM(H35:H36)</f>
        <v>1682</v>
      </c>
      <c r="I37" s="1372">
        <f t="shared" ref="I37:N37" si="5">SUM(I35:I36)</f>
        <v>1750</v>
      </c>
      <c r="J37" s="1372">
        <f t="shared" si="5"/>
        <v>1615</v>
      </c>
      <c r="K37" s="1372">
        <f t="shared" si="5"/>
        <v>1536</v>
      </c>
      <c r="L37" s="1372">
        <f t="shared" si="5"/>
        <v>1270</v>
      </c>
      <c r="M37" s="1372">
        <f t="shared" si="5"/>
        <v>1430</v>
      </c>
      <c r="N37" s="1372">
        <f t="shared" si="5"/>
        <v>1262</v>
      </c>
      <c r="O37" s="1804"/>
      <c r="P37" s="1831"/>
      <c r="Q37" s="1805">
        <f>SUM(Q35:Q36)</f>
        <v>6926</v>
      </c>
      <c r="R37" s="1372">
        <f t="shared" ref="R37:S37" si="6">SUM(R35:R36)</f>
        <v>5851</v>
      </c>
      <c r="S37" s="1372">
        <f t="shared" si="6"/>
        <v>4919</v>
      </c>
      <c r="T37" s="719"/>
    </row>
    <row r="38" spans="1:20" s="695" customFormat="1" ht="10.5" customHeight="1">
      <c r="A38" s="2345" t="s">
        <v>274</v>
      </c>
      <c r="B38" s="2345"/>
      <c r="C38" s="2345"/>
      <c r="D38" s="714" t="s">
        <v>275</v>
      </c>
      <c r="E38" s="714"/>
      <c r="F38" s="1832">
        <v>329</v>
      </c>
      <c r="G38" s="1656">
        <v>365</v>
      </c>
      <c r="H38" s="1656">
        <v>328</v>
      </c>
      <c r="I38" s="1656">
        <v>400</v>
      </c>
      <c r="J38" s="1798">
        <v>306</v>
      </c>
      <c r="K38" s="1798">
        <v>346</v>
      </c>
      <c r="L38" s="1798">
        <v>194</v>
      </c>
      <c r="M38" s="1798">
        <v>316</v>
      </c>
      <c r="N38" s="1798">
        <v>181</v>
      </c>
      <c r="O38" s="1799"/>
      <c r="P38" s="1800"/>
      <c r="Q38" s="1801">
        <f>SUM(F38:I38)</f>
        <v>1422</v>
      </c>
      <c r="R38" s="715">
        <v>1162</v>
      </c>
      <c r="S38" s="715">
        <v>718</v>
      </c>
      <c r="T38" s="716"/>
    </row>
    <row r="39" spans="1:20" s="695" customFormat="1" ht="10.5" customHeight="1">
      <c r="A39" s="2345" t="s">
        <v>276</v>
      </c>
      <c r="B39" s="2345"/>
      <c r="C39" s="2345"/>
      <c r="D39" s="714"/>
      <c r="E39" s="714"/>
      <c r="F39" s="1797">
        <v>27</v>
      </c>
      <c r="G39" s="1649">
        <v>10</v>
      </c>
      <c r="H39" s="1649">
        <v>9</v>
      </c>
      <c r="I39" s="1649">
        <v>-83</v>
      </c>
      <c r="J39" s="1373">
        <v>46</v>
      </c>
      <c r="K39" s="1373">
        <v>24</v>
      </c>
      <c r="L39" s="1373">
        <v>6</v>
      </c>
      <c r="M39" s="1373">
        <v>-52</v>
      </c>
      <c r="N39" s="1373">
        <v>40</v>
      </c>
      <c r="O39" s="1799"/>
      <c r="P39" s="1800"/>
      <c r="Q39" s="1817">
        <f>SUM(F39:I39)</f>
        <v>-37</v>
      </c>
      <c r="R39" s="717">
        <v>24</v>
      </c>
      <c r="S39" s="717">
        <v>97</v>
      </c>
      <c r="T39" s="716"/>
    </row>
    <row r="40" spans="1:20" s="695" customFormat="1" ht="10.5" customHeight="1">
      <c r="A40" s="2349" t="s">
        <v>568</v>
      </c>
      <c r="B40" s="2349"/>
      <c r="C40" s="2349"/>
      <c r="D40" s="730" t="s">
        <v>277</v>
      </c>
      <c r="E40" s="714"/>
      <c r="F40" s="1805">
        <f>SUM(F38:F39)</f>
        <v>356</v>
      </c>
      <c r="G40" s="1372">
        <f>SUM(G38:G39)</f>
        <v>375</v>
      </c>
      <c r="H40" s="1372">
        <f>SUM(H38:H39)</f>
        <v>337</v>
      </c>
      <c r="I40" s="1372">
        <f t="shared" ref="I40:N40" si="7">SUM(I38:I39)</f>
        <v>317</v>
      </c>
      <c r="J40" s="1372">
        <f t="shared" si="7"/>
        <v>352</v>
      </c>
      <c r="K40" s="1372">
        <f t="shared" si="7"/>
        <v>370</v>
      </c>
      <c r="L40" s="1372">
        <f t="shared" si="7"/>
        <v>200</v>
      </c>
      <c r="M40" s="1372">
        <f t="shared" si="7"/>
        <v>264</v>
      </c>
      <c r="N40" s="1372">
        <f t="shared" si="7"/>
        <v>221</v>
      </c>
      <c r="O40" s="1804"/>
      <c r="P40" s="1831"/>
      <c r="Q40" s="1805">
        <f>SUM(Q38:Q39)</f>
        <v>1385</v>
      </c>
      <c r="R40" s="1372">
        <f t="shared" ref="R40:S40" si="8">SUM(R38:R39)</f>
        <v>1186</v>
      </c>
      <c r="S40" s="1372">
        <f t="shared" si="8"/>
        <v>815</v>
      </c>
      <c r="T40" s="719"/>
    </row>
    <row r="41" spans="1:20" s="695" customFormat="1" ht="10.5" customHeight="1">
      <c r="A41" s="2345" t="s">
        <v>513</v>
      </c>
      <c r="B41" s="2345"/>
      <c r="C41" s="2345"/>
      <c r="D41" s="714" t="s">
        <v>278</v>
      </c>
      <c r="E41" s="714"/>
      <c r="F41" s="1818">
        <v>0.20599999999999999</v>
      </c>
      <c r="G41" s="1654">
        <v>0.21</v>
      </c>
      <c r="H41" s="1654">
        <v>0.19900000000000001</v>
      </c>
      <c r="I41" s="1654">
        <v>0.23200000000000001</v>
      </c>
      <c r="J41" s="1828">
        <v>0.20799999999999999</v>
      </c>
      <c r="K41" s="1828">
        <v>0.24</v>
      </c>
      <c r="L41" s="1828">
        <v>0.156</v>
      </c>
      <c r="M41" s="1828">
        <v>0.184</v>
      </c>
      <c r="N41" s="1828">
        <v>0.16200000000000001</v>
      </c>
      <c r="O41" s="1799"/>
      <c r="P41" s="1820"/>
      <c r="Q41" s="1829">
        <v>0.21199999999999999</v>
      </c>
      <c r="R41" s="1267">
        <v>0.19800000000000001</v>
      </c>
      <c r="S41" s="1267">
        <v>0.14299999999999999</v>
      </c>
      <c r="T41" s="716"/>
    </row>
    <row r="42" spans="1:20" s="695" customFormat="1" ht="10.5" customHeight="1">
      <c r="A42" s="2346" t="s">
        <v>569</v>
      </c>
      <c r="B42" s="2346"/>
      <c r="C42" s="2346"/>
      <c r="D42" s="722" t="s">
        <v>279</v>
      </c>
      <c r="E42" s="722"/>
      <c r="F42" s="1822">
        <v>0.20699999999999999</v>
      </c>
      <c r="G42" s="1655">
        <v>0.21099999999999999</v>
      </c>
      <c r="H42" s="1655">
        <v>0.2</v>
      </c>
      <c r="I42" s="1655">
        <v>0.18099999999999999</v>
      </c>
      <c r="J42" s="1823">
        <v>0.218</v>
      </c>
      <c r="K42" s="1823">
        <v>0.24099999999999999</v>
      </c>
      <c r="L42" s="1823">
        <v>0.157</v>
      </c>
      <c r="M42" s="1823">
        <v>0.185</v>
      </c>
      <c r="N42" s="1823">
        <v>0.17499999999999999</v>
      </c>
      <c r="O42" s="1824"/>
      <c r="P42" s="1820"/>
      <c r="Q42" s="1830">
        <v>0.2</v>
      </c>
      <c r="R42" s="1268">
        <v>0.20300000000000001</v>
      </c>
      <c r="S42" s="1268">
        <v>0.16600000000000001</v>
      </c>
      <c r="T42" s="728"/>
    </row>
    <row r="43" spans="1:20" ht="3.75" customHeight="1">
      <c r="A43" s="2357"/>
      <c r="B43" s="2357"/>
      <c r="C43" s="2357"/>
      <c r="D43" s="731"/>
      <c r="E43" s="731"/>
      <c r="F43" s="732"/>
      <c r="G43" s="732"/>
      <c r="H43" s="732"/>
      <c r="I43" s="733"/>
      <c r="J43" s="733"/>
      <c r="K43" s="733"/>
      <c r="L43" s="733"/>
      <c r="M43" s="733"/>
      <c r="N43" s="733"/>
      <c r="O43" s="733"/>
      <c r="P43" s="732"/>
      <c r="Q43" s="732"/>
      <c r="R43" s="732"/>
      <c r="S43" s="732"/>
      <c r="T43" s="732"/>
    </row>
    <row r="44" spans="1:20" ht="6.95" customHeight="1">
      <c r="A44" s="734">
        <v>1</v>
      </c>
      <c r="B44" s="2347" t="s">
        <v>280</v>
      </c>
      <c r="C44" s="2347"/>
      <c r="D44" s="2347"/>
      <c r="E44" s="2347"/>
      <c r="F44" s="2347"/>
      <c r="G44" s="2347"/>
      <c r="H44" s="2347"/>
      <c r="I44" s="2347"/>
      <c r="J44" s="2347"/>
      <c r="K44" s="2347"/>
      <c r="L44" s="2347"/>
      <c r="M44" s="2347"/>
      <c r="N44" s="2347"/>
      <c r="O44" s="2347"/>
      <c r="P44" s="2347"/>
      <c r="Q44" s="2347"/>
      <c r="R44" s="2347"/>
      <c r="S44" s="2347"/>
      <c r="T44" s="2347"/>
    </row>
    <row r="45" spans="1:20" ht="6.95" customHeight="1">
      <c r="A45" s="734">
        <v>2</v>
      </c>
      <c r="B45" s="2347" t="s">
        <v>281</v>
      </c>
      <c r="C45" s="2347"/>
      <c r="D45" s="2347"/>
      <c r="E45" s="2347"/>
      <c r="F45" s="2347"/>
      <c r="G45" s="2347"/>
      <c r="H45" s="2347"/>
      <c r="I45" s="2347"/>
      <c r="J45" s="2347"/>
      <c r="K45" s="2347"/>
      <c r="L45" s="2347"/>
      <c r="M45" s="2347"/>
      <c r="N45" s="2347"/>
      <c r="O45" s="2347"/>
      <c r="P45" s="2347"/>
      <c r="Q45" s="2347"/>
      <c r="R45" s="2347"/>
      <c r="S45" s="2347"/>
      <c r="T45" s="2347"/>
    </row>
  </sheetData>
  <mergeCells count="44">
    <mergeCell ref="B45:T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 ref="A1:T1"/>
    <mergeCell ref="A8:C8"/>
    <mergeCell ref="A7:C7"/>
    <mergeCell ref="A3:C3"/>
    <mergeCell ref="A2:T2"/>
    <mergeCell ref="A5:D5"/>
    <mergeCell ref="A4:D4"/>
    <mergeCell ref="A9:C9"/>
    <mergeCell ref="B44:T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26:C26"/>
    <mergeCell ref="B22:C22"/>
    <mergeCell ref="A25:C25"/>
    <mergeCell ref="A24:C24"/>
    <mergeCell ref="A23:C23"/>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zoomScaleNormal="100" workbookViewId="0">
      <selection activeCell="W20" sqref="W20"/>
    </sheetView>
  </sheetViews>
  <sheetFormatPr defaultColWidth="9.140625" defaultRowHeight="8.1" customHeight="1"/>
  <cols>
    <col min="1" max="2" width="1.7109375" style="735" customWidth="1"/>
    <col min="3" max="3" width="72.85546875" style="735" customWidth="1"/>
    <col min="4" max="4" width="6.7109375" style="735" bestFit="1" customWidth="1"/>
    <col min="5" max="12" width="4.85546875" style="735" customWidth="1"/>
    <col min="13" max="13" width="1.28515625" style="735" customWidth="1"/>
    <col min="14" max="14" width="1.7109375" style="735" customWidth="1"/>
    <col min="15" max="15" width="5.42578125" style="735" customWidth="1"/>
    <col min="16" max="17" width="4.85546875" style="735" customWidth="1"/>
    <col min="18" max="18" width="1.28515625" style="735" customWidth="1"/>
    <col min="19" max="19" width="4.28515625" style="735" customWidth="1"/>
    <col min="20" max="21" width="9.140625" style="735" customWidth="1"/>
    <col min="22" max="23" width="9.140625" style="736" customWidth="1"/>
    <col min="24" max="24" width="9.140625" style="735" customWidth="1"/>
    <col min="25" max="16384" width="9.140625" style="735"/>
  </cols>
  <sheetData>
    <row r="1" spans="1:18" ht="15.75" customHeight="1">
      <c r="A1" s="2353" t="s">
        <v>497</v>
      </c>
      <c r="B1" s="2353"/>
      <c r="C1" s="2353"/>
      <c r="D1" s="2353"/>
      <c r="E1" s="2353"/>
      <c r="F1" s="2353"/>
      <c r="G1" s="2353"/>
      <c r="H1" s="2353"/>
      <c r="I1" s="2353"/>
      <c r="J1" s="2353"/>
      <c r="K1" s="2353"/>
      <c r="L1" s="2353"/>
      <c r="M1" s="2353"/>
      <c r="N1" s="2353"/>
      <c r="O1" s="2353"/>
      <c r="P1" s="2353"/>
      <c r="Q1" s="2353"/>
      <c r="R1" s="2353"/>
    </row>
    <row r="2" spans="1:18" ht="6" customHeight="1">
      <c r="A2" s="694"/>
      <c r="B2" s="694"/>
      <c r="C2" s="694"/>
      <c r="D2" s="737"/>
      <c r="E2" s="737"/>
      <c r="F2" s="737"/>
      <c r="G2" s="737"/>
      <c r="H2" s="737"/>
      <c r="I2" s="737"/>
      <c r="J2" s="737"/>
      <c r="K2" s="737"/>
      <c r="L2" s="737"/>
      <c r="M2" s="738"/>
      <c r="N2" s="737"/>
      <c r="O2" s="737"/>
      <c r="P2" s="737"/>
      <c r="Q2" s="737"/>
      <c r="R2" s="737"/>
    </row>
    <row r="3" spans="1:18" s="739" customFormat="1" ht="10.5" customHeight="1">
      <c r="A3" s="2359" t="s">
        <v>505</v>
      </c>
      <c r="B3" s="2359"/>
      <c r="C3" s="2359"/>
      <c r="D3" s="740"/>
      <c r="E3" s="741"/>
      <c r="F3" s="742"/>
      <c r="G3" s="742"/>
      <c r="H3" s="742"/>
      <c r="I3" s="742"/>
      <c r="J3" s="742"/>
      <c r="K3" s="742"/>
      <c r="L3" s="742"/>
      <c r="M3" s="743"/>
      <c r="N3" s="744"/>
      <c r="O3" s="1316" t="s">
        <v>713</v>
      </c>
      <c r="P3" s="745" t="s">
        <v>22</v>
      </c>
      <c r="Q3" s="745" t="s">
        <v>23</v>
      </c>
      <c r="R3" s="746"/>
    </row>
    <row r="4" spans="1:18" s="739" customFormat="1" ht="10.5" customHeight="1">
      <c r="A4" s="2358"/>
      <c r="B4" s="2358"/>
      <c r="C4" s="2358"/>
      <c r="D4" s="747" t="s">
        <v>835</v>
      </c>
      <c r="E4" s="748" t="s">
        <v>799</v>
      </c>
      <c r="F4" s="748" t="s">
        <v>706</v>
      </c>
      <c r="G4" s="748" t="s">
        <v>236</v>
      </c>
      <c r="H4" s="748" t="s">
        <v>506</v>
      </c>
      <c r="I4" s="748" t="s">
        <v>507</v>
      </c>
      <c r="J4" s="748" t="s">
        <v>508</v>
      </c>
      <c r="K4" s="748" t="s">
        <v>509</v>
      </c>
      <c r="L4" s="748" t="s">
        <v>510</v>
      </c>
      <c r="M4" s="749"/>
      <c r="N4" s="750"/>
      <c r="O4" s="1317" t="s">
        <v>24</v>
      </c>
      <c r="P4" s="748" t="s">
        <v>24</v>
      </c>
      <c r="Q4" s="748" t="s">
        <v>24</v>
      </c>
      <c r="R4" s="751"/>
    </row>
    <row r="5" spans="1:18" s="739" customFormat="1" ht="10.5" customHeight="1">
      <c r="A5" s="2358" t="s">
        <v>500</v>
      </c>
      <c r="B5" s="2358"/>
      <c r="C5" s="2358"/>
      <c r="D5" s="752"/>
      <c r="E5" s="752"/>
      <c r="F5" s="752"/>
      <c r="G5" s="752"/>
      <c r="H5" s="752"/>
      <c r="I5" s="752"/>
      <c r="J5" s="752"/>
      <c r="K5" s="752"/>
      <c r="L5" s="752"/>
      <c r="M5" s="753"/>
      <c r="N5" s="754"/>
      <c r="O5" s="1318"/>
      <c r="P5" s="752"/>
      <c r="Q5" s="752"/>
      <c r="R5" s="753"/>
    </row>
    <row r="6" spans="1:18" s="755" customFormat="1" ht="10.5" customHeight="1">
      <c r="A6" s="2358"/>
      <c r="B6" s="2358"/>
      <c r="C6" s="2358"/>
      <c r="D6" s="756"/>
      <c r="E6" s="1310"/>
      <c r="F6" s="1310"/>
      <c r="G6" s="1310"/>
      <c r="H6" s="757"/>
      <c r="I6" s="757"/>
      <c r="J6" s="757"/>
      <c r="K6" s="757"/>
      <c r="L6" s="757"/>
      <c r="M6" s="758" t="s">
        <v>238</v>
      </c>
      <c r="N6" s="759"/>
      <c r="O6" s="760" t="s">
        <v>238</v>
      </c>
      <c r="P6" s="761" t="s">
        <v>238</v>
      </c>
      <c r="Q6" s="761" t="s">
        <v>238</v>
      </c>
      <c r="R6" s="762"/>
    </row>
    <row r="7" spans="1:18" s="755" customFormat="1" ht="10.5" customHeight="1">
      <c r="A7" s="763"/>
      <c r="B7" s="2363" t="s">
        <v>283</v>
      </c>
      <c r="C7" s="2363"/>
      <c r="D7" s="1833">
        <v>0</v>
      </c>
      <c r="E7" s="1834">
        <v>0</v>
      </c>
      <c r="F7" s="1834">
        <v>0</v>
      </c>
      <c r="G7" s="1834">
        <v>0</v>
      </c>
      <c r="H7" s="1834">
        <v>0</v>
      </c>
      <c r="I7" s="1834">
        <v>0</v>
      </c>
      <c r="J7" s="1834">
        <v>0</v>
      </c>
      <c r="K7" s="1834">
        <v>-299</v>
      </c>
      <c r="L7" s="1834">
        <v>0</v>
      </c>
      <c r="M7" s="1835"/>
      <c r="N7" s="1836"/>
      <c r="O7" s="1833">
        <f>SUM(D7:G7)</f>
        <v>0</v>
      </c>
      <c r="P7" s="764">
        <v>-299</v>
      </c>
      <c r="Q7" s="764">
        <v>0</v>
      </c>
      <c r="R7" s="758"/>
    </row>
    <row r="8" spans="1:18" s="755" customFormat="1" ht="21.75" customHeight="1">
      <c r="A8" s="763"/>
      <c r="B8" s="2360" t="s">
        <v>710</v>
      </c>
      <c r="C8" s="2361"/>
      <c r="D8" s="1833">
        <v>0</v>
      </c>
      <c r="E8" s="1834">
        <v>0</v>
      </c>
      <c r="F8" s="1834">
        <v>0</v>
      </c>
      <c r="G8" s="1834">
        <v>0</v>
      </c>
      <c r="H8" s="1834">
        <v>0</v>
      </c>
      <c r="I8" s="1834">
        <v>0</v>
      </c>
      <c r="J8" s="1834">
        <v>0</v>
      </c>
      <c r="K8" s="1834">
        <v>0</v>
      </c>
      <c r="L8" s="1834">
        <v>0</v>
      </c>
      <c r="M8" s="1835"/>
      <c r="N8" s="1836"/>
      <c r="O8" s="1833">
        <f>SUM(D8:G8)</f>
        <v>0</v>
      </c>
      <c r="P8" s="764">
        <v>0</v>
      </c>
      <c r="Q8" s="764">
        <v>-428</v>
      </c>
      <c r="R8" s="758"/>
    </row>
    <row r="9" spans="1:18" s="755" customFormat="1" ht="10.5" customHeight="1">
      <c r="A9" s="763"/>
      <c r="B9" s="2361" t="s">
        <v>284</v>
      </c>
      <c r="C9" s="2361"/>
      <c r="D9" s="1833">
        <v>0</v>
      </c>
      <c r="E9" s="1834">
        <v>0</v>
      </c>
      <c r="F9" s="1834">
        <v>0</v>
      </c>
      <c r="G9" s="1834">
        <v>0</v>
      </c>
      <c r="H9" s="1834">
        <v>0</v>
      </c>
      <c r="I9" s="1834">
        <v>0</v>
      </c>
      <c r="J9" s="1834">
        <v>0</v>
      </c>
      <c r="K9" s="1834">
        <v>0</v>
      </c>
      <c r="L9" s="1834">
        <v>0</v>
      </c>
      <c r="M9" s="1835"/>
      <c r="N9" s="1836"/>
      <c r="O9" s="1833">
        <f>SUM(D9:G9)</f>
        <v>0</v>
      </c>
      <c r="P9" s="764">
        <v>0</v>
      </c>
      <c r="Q9" s="764">
        <v>-53</v>
      </c>
      <c r="R9" s="758"/>
    </row>
    <row r="10" spans="1:18" s="755" customFormat="1" ht="10.5" customHeight="1">
      <c r="A10" s="763"/>
      <c r="B10" s="2362" t="s">
        <v>570</v>
      </c>
      <c r="C10" s="2362"/>
      <c r="D10" s="1833">
        <v>0</v>
      </c>
      <c r="E10" s="1834">
        <v>0</v>
      </c>
      <c r="F10" s="1834">
        <v>0</v>
      </c>
      <c r="G10" s="1834">
        <v>0</v>
      </c>
      <c r="H10" s="1834">
        <v>0</v>
      </c>
      <c r="I10" s="1834">
        <v>0</v>
      </c>
      <c r="J10" s="1834">
        <v>0</v>
      </c>
      <c r="K10" s="1834">
        <v>0</v>
      </c>
      <c r="L10" s="1834">
        <v>9</v>
      </c>
      <c r="M10" s="1835"/>
      <c r="N10" s="1836"/>
      <c r="O10" s="1833">
        <f t="shared" ref="O10:O11" si="0">SUM(D10:G10)</f>
        <v>0</v>
      </c>
      <c r="P10" s="764">
        <v>0</v>
      </c>
      <c r="Q10" s="764">
        <v>-3</v>
      </c>
      <c r="R10" s="758"/>
    </row>
    <row r="11" spans="1:18" s="755" customFormat="1" ht="10.5" customHeight="1">
      <c r="A11" s="763"/>
      <c r="B11" s="2362" t="s">
        <v>812</v>
      </c>
      <c r="C11" s="2362"/>
      <c r="D11" s="1833">
        <v>26</v>
      </c>
      <c r="E11" s="1834">
        <v>31</v>
      </c>
      <c r="F11" s="1834">
        <v>26</v>
      </c>
      <c r="G11" s="1834">
        <v>32</v>
      </c>
      <c r="H11" s="1834">
        <v>19</v>
      </c>
      <c r="I11" s="1834">
        <v>10</v>
      </c>
      <c r="J11" s="1834">
        <v>6</v>
      </c>
      <c r="K11" s="1834">
        <v>6</v>
      </c>
      <c r="L11" s="1834">
        <v>7</v>
      </c>
      <c r="M11" s="1835"/>
      <c r="N11" s="1836"/>
      <c r="O11" s="1833">
        <f t="shared" si="0"/>
        <v>115</v>
      </c>
      <c r="P11" s="764">
        <v>41</v>
      </c>
      <c r="Q11" s="764">
        <v>30</v>
      </c>
      <c r="R11" s="758"/>
    </row>
    <row r="12" spans="1:18" s="755" customFormat="1" ht="10.5" customHeight="1">
      <c r="A12" s="2286"/>
      <c r="B12" s="2367" t="s">
        <v>915</v>
      </c>
      <c r="C12" s="2367"/>
      <c r="D12" s="1837"/>
      <c r="E12" s="1788"/>
      <c r="F12" s="1788"/>
      <c r="G12" s="1788"/>
      <c r="H12" s="1788"/>
      <c r="I12" s="1788"/>
      <c r="J12" s="1788"/>
      <c r="K12" s="1788"/>
      <c r="L12" s="1788"/>
      <c r="M12" s="1835"/>
      <c r="N12" s="1836"/>
      <c r="O12" s="1837"/>
      <c r="P12" s="480"/>
      <c r="Q12" s="480"/>
      <c r="R12" s="758"/>
    </row>
    <row r="13" spans="1:18" s="755" customFormat="1" ht="10.5" customHeight="1">
      <c r="A13" s="2287"/>
      <c r="B13" s="2288"/>
      <c r="C13" s="2288" t="s">
        <v>914</v>
      </c>
      <c r="D13" s="1833">
        <v>89</v>
      </c>
      <c r="E13" s="1834">
        <v>0</v>
      </c>
      <c r="F13" s="1834">
        <v>0</v>
      </c>
      <c r="G13" s="1834">
        <v>0</v>
      </c>
      <c r="H13" s="1834">
        <v>0</v>
      </c>
      <c r="I13" s="1834">
        <v>0</v>
      </c>
      <c r="J13" s="1834">
        <v>0</v>
      </c>
      <c r="K13" s="1834">
        <v>0</v>
      </c>
      <c r="L13" s="1834">
        <v>0</v>
      </c>
      <c r="M13" s="1835"/>
      <c r="N13" s="1836"/>
      <c r="O13" s="1833">
        <f>SUM(D13:G13)</f>
        <v>89</v>
      </c>
      <c r="P13" s="764">
        <v>0</v>
      </c>
      <c r="Q13" s="764">
        <v>0</v>
      </c>
      <c r="R13" s="758"/>
    </row>
    <row r="14" spans="1:18" s="755" customFormat="1" ht="20.25" customHeight="1">
      <c r="A14" s="2287"/>
      <c r="B14" s="2365" t="s">
        <v>659</v>
      </c>
      <c r="C14" s="2364"/>
      <c r="D14" s="1833">
        <v>0</v>
      </c>
      <c r="E14" s="1834">
        <v>0</v>
      </c>
      <c r="F14" s="1834">
        <v>0</v>
      </c>
      <c r="G14" s="1834">
        <v>0</v>
      </c>
      <c r="H14" s="1834">
        <v>98</v>
      </c>
      <c r="I14" s="1834">
        <v>0</v>
      </c>
      <c r="J14" s="1834">
        <v>0</v>
      </c>
      <c r="K14" s="1834">
        <v>0</v>
      </c>
      <c r="L14" s="1834">
        <v>0</v>
      </c>
      <c r="M14" s="1835"/>
      <c r="N14" s="1836"/>
      <c r="O14" s="1833">
        <f>SUM(D14:G14)</f>
        <v>0</v>
      </c>
      <c r="P14" s="764">
        <v>98</v>
      </c>
      <c r="Q14" s="764">
        <v>0</v>
      </c>
      <c r="R14" s="758"/>
    </row>
    <row r="15" spans="1:18" s="755" customFormat="1" ht="10.5" customHeight="1">
      <c r="A15" s="2289"/>
      <c r="B15" s="2366" t="s">
        <v>711</v>
      </c>
      <c r="C15" s="2366"/>
      <c r="D15" s="1837"/>
      <c r="E15" s="1788"/>
      <c r="F15" s="1788"/>
      <c r="G15" s="1788"/>
      <c r="H15" s="1788"/>
      <c r="I15" s="1788"/>
      <c r="J15" s="1788"/>
      <c r="K15" s="1788"/>
      <c r="L15" s="1788"/>
      <c r="M15" s="1835"/>
      <c r="N15" s="1836"/>
      <c r="O15" s="1837"/>
      <c r="P15" s="480"/>
      <c r="Q15" s="480"/>
      <c r="R15" s="758"/>
    </row>
    <row r="16" spans="1:18" s="755" customFormat="1" ht="10.5" customHeight="1">
      <c r="A16" s="2287"/>
      <c r="B16" s="765"/>
      <c r="C16" s="765" t="s">
        <v>712</v>
      </c>
      <c r="D16" s="1833">
        <v>8</v>
      </c>
      <c r="E16" s="1834">
        <v>9</v>
      </c>
      <c r="F16" s="1834">
        <v>9</v>
      </c>
      <c r="G16" s="1834">
        <v>-10</v>
      </c>
      <c r="H16" s="1834">
        <v>46</v>
      </c>
      <c r="I16" s="1834">
        <v>38</v>
      </c>
      <c r="J16" s="1834">
        <v>20</v>
      </c>
      <c r="K16" s="1834">
        <v>0</v>
      </c>
      <c r="L16" s="1834">
        <v>0</v>
      </c>
      <c r="M16" s="1835"/>
      <c r="N16" s="1836"/>
      <c r="O16" s="1833">
        <f>SUM(D16:G16)</f>
        <v>16</v>
      </c>
      <c r="P16" s="764">
        <v>104</v>
      </c>
      <c r="Q16" s="764">
        <v>0</v>
      </c>
      <c r="R16" s="758"/>
    </row>
    <row r="17" spans="1:18" s="755" customFormat="1" ht="10.5" customHeight="1">
      <c r="A17" s="2287"/>
      <c r="B17" s="2364" t="s">
        <v>285</v>
      </c>
      <c r="C17" s="2364"/>
      <c r="D17" s="1833">
        <v>0</v>
      </c>
      <c r="E17" s="1834">
        <v>0</v>
      </c>
      <c r="F17" s="1834">
        <v>0</v>
      </c>
      <c r="G17" s="1834">
        <v>0</v>
      </c>
      <c r="H17" s="1834">
        <v>0</v>
      </c>
      <c r="I17" s="1834">
        <v>45</v>
      </c>
      <c r="J17" s="1834">
        <v>0</v>
      </c>
      <c r="K17" s="1834">
        <v>0</v>
      </c>
      <c r="L17" s="1834">
        <v>0</v>
      </c>
      <c r="M17" s="1835"/>
      <c r="N17" s="1836"/>
      <c r="O17" s="1833">
        <f>SUM(D17:G17)</f>
        <v>0</v>
      </c>
      <c r="P17" s="764">
        <v>45</v>
      </c>
      <c r="Q17" s="764">
        <v>77</v>
      </c>
      <c r="R17" s="758"/>
    </row>
    <row r="18" spans="1:18" s="755" customFormat="1" ht="11.25" customHeight="1">
      <c r="A18" s="2290"/>
      <c r="B18" s="2368" t="s">
        <v>571</v>
      </c>
      <c r="C18" s="2368"/>
      <c r="D18" s="1833">
        <v>0</v>
      </c>
      <c r="E18" s="1834">
        <v>0</v>
      </c>
      <c r="F18" s="1834">
        <v>0</v>
      </c>
      <c r="G18" s="1834">
        <v>0</v>
      </c>
      <c r="H18" s="1834">
        <v>-18</v>
      </c>
      <c r="I18" s="1834">
        <v>0</v>
      </c>
      <c r="J18" s="1834">
        <v>0</v>
      </c>
      <c r="K18" s="1834">
        <v>0</v>
      </c>
      <c r="L18" s="1834">
        <v>0</v>
      </c>
      <c r="M18" s="1835"/>
      <c r="N18" s="1836"/>
      <c r="O18" s="1833">
        <f t="shared" ref="O18:O19" si="1">SUM(D18:G18)</f>
        <v>0</v>
      </c>
      <c r="P18" s="764">
        <v>-18</v>
      </c>
      <c r="Q18" s="764">
        <v>109</v>
      </c>
      <c r="R18" s="758"/>
    </row>
    <row r="19" spans="1:18" s="755" customFormat="1" ht="10.5" customHeight="1">
      <c r="A19" s="2290"/>
      <c r="B19" s="2368" t="s">
        <v>286</v>
      </c>
      <c r="C19" s="2368"/>
      <c r="D19" s="1833">
        <v>0</v>
      </c>
      <c r="E19" s="1834">
        <v>0</v>
      </c>
      <c r="F19" s="1834">
        <v>0</v>
      </c>
      <c r="G19" s="1834">
        <v>0</v>
      </c>
      <c r="H19" s="1834">
        <v>0</v>
      </c>
      <c r="I19" s="1834">
        <v>0</v>
      </c>
      <c r="J19" s="1834">
        <v>0</v>
      </c>
      <c r="K19" s="1834">
        <v>0</v>
      </c>
      <c r="L19" s="1834">
        <v>0</v>
      </c>
      <c r="M19" s="1835"/>
      <c r="N19" s="1836"/>
      <c r="O19" s="1833">
        <f t="shared" si="1"/>
        <v>0</v>
      </c>
      <c r="P19" s="764">
        <v>0</v>
      </c>
      <c r="Q19" s="764">
        <v>40</v>
      </c>
      <c r="R19" s="758"/>
    </row>
    <row r="20" spans="1:18" s="755" customFormat="1" ht="10.5" customHeight="1">
      <c r="A20" s="2287"/>
      <c r="B20" s="2364" t="s">
        <v>287</v>
      </c>
      <c r="C20" s="2364"/>
      <c r="D20" s="1838">
        <v>0</v>
      </c>
      <c r="E20" s="1839">
        <v>0</v>
      </c>
      <c r="F20" s="1839">
        <v>0</v>
      </c>
      <c r="G20" s="1839">
        <v>0</v>
      </c>
      <c r="H20" s="1839">
        <v>0</v>
      </c>
      <c r="I20" s="1839">
        <v>0</v>
      </c>
      <c r="J20" s="1839">
        <v>0</v>
      </c>
      <c r="K20" s="1839">
        <v>0</v>
      </c>
      <c r="L20" s="1839">
        <v>134</v>
      </c>
      <c r="M20" s="1840"/>
      <c r="N20" s="1836"/>
      <c r="O20" s="1838">
        <f>SUM(D20:G20)</f>
        <v>0</v>
      </c>
      <c r="P20" s="570">
        <v>0</v>
      </c>
      <c r="Q20" s="570">
        <v>134</v>
      </c>
      <c r="R20" s="766"/>
    </row>
    <row r="21" spans="1:18" s="755" customFormat="1" ht="10.5" customHeight="1">
      <c r="A21" s="2368" t="s">
        <v>288</v>
      </c>
      <c r="B21" s="2368"/>
      <c r="C21" s="2368"/>
      <c r="D21" s="1833">
        <f>SUM(D7:D20)</f>
        <v>123</v>
      </c>
      <c r="E21" s="1834">
        <f>SUM(E7:E20)</f>
        <v>40</v>
      </c>
      <c r="F21" s="1834">
        <f>SUM(F7:F20)</f>
        <v>35</v>
      </c>
      <c r="G21" s="1834">
        <f t="shared" ref="G21:L21" si="2">SUM(G7:G20)</f>
        <v>22</v>
      </c>
      <c r="H21" s="1834">
        <f t="shared" si="2"/>
        <v>145</v>
      </c>
      <c r="I21" s="1834">
        <f t="shared" si="2"/>
        <v>93</v>
      </c>
      <c r="J21" s="1834">
        <f t="shared" si="2"/>
        <v>26</v>
      </c>
      <c r="K21" s="1834">
        <f t="shared" si="2"/>
        <v>-293</v>
      </c>
      <c r="L21" s="1834">
        <f t="shared" si="2"/>
        <v>150</v>
      </c>
      <c r="M21" s="1835"/>
      <c r="N21" s="1836"/>
      <c r="O21" s="1833">
        <f>SUM(O7:O20)</f>
        <v>220</v>
      </c>
      <c r="P21" s="764">
        <f t="shared" ref="P21:Q21" si="3">SUM(P7:P20)</f>
        <v>-29</v>
      </c>
      <c r="Q21" s="764">
        <f t="shared" si="3"/>
        <v>-94</v>
      </c>
      <c r="R21" s="758"/>
    </row>
    <row r="22" spans="1:18" s="755" customFormat="1" ht="10.5" customHeight="1">
      <c r="A22" s="765"/>
      <c r="B22" s="2368" t="s">
        <v>289</v>
      </c>
      <c r="C22" s="2368"/>
      <c r="D22" s="1833">
        <v>-27</v>
      </c>
      <c r="E22" s="1834">
        <v>-10</v>
      </c>
      <c r="F22" s="1834">
        <v>-9</v>
      </c>
      <c r="G22" s="1834">
        <v>-5</v>
      </c>
      <c r="H22" s="1834">
        <v>-46</v>
      </c>
      <c r="I22" s="1834">
        <v>-24</v>
      </c>
      <c r="J22" s="1834">
        <v>-6</v>
      </c>
      <c r="K22" s="1834">
        <v>52</v>
      </c>
      <c r="L22" s="1834">
        <v>-40</v>
      </c>
      <c r="M22" s="1835"/>
      <c r="N22" s="1836"/>
      <c r="O22" s="1833">
        <f>SUM(D22:G22)</f>
        <v>-51</v>
      </c>
      <c r="P22" s="764">
        <v>-24</v>
      </c>
      <c r="Q22" s="764">
        <v>-52</v>
      </c>
      <c r="R22" s="758"/>
    </row>
    <row r="23" spans="1:18" s="755" customFormat="1" ht="10.5" customHeight="1">
      <c r="A23" s="2290"/>
      <c r="B23" s="2368" t="s">
        <v>671</v>
      </c>
      <c r="C23" s="2368"/>
      <c r="D23" s="1833">
        <v>0</v>
      </c>
      <c r="E23" s="1834">
        <v>0</v>
      </c>
      <c r="F23" s="1834">
        <v>0</v>
      </c>
      <c r="G23" s="1834">
        <v>88</v>
      </c>
      <c r="H23" s="1834">
        <v>0</v>
      </c>
      <c r="I23" s="1834">
        <v>0</v>
      </c>
      <c r="J23" s="1834">
        <v>0</v>
      </c>
      <c r="K23" s="1834">
        <v>0</v>
      </c>
      <c r="L23" s="1834">
        <v>0</v>
      </c>
      <c r="M23" s="1835"/>
      <c r="N23" s="1836"/>
      <c r="O23" s="1833">
        <f>SUM(D23:G23)</f>
        <v>88</v>
      </c>
      <c r="P23" s="764">
        <v>0</v>
      </c>
      <c r="Q23" s="764">
        <v>0</v>
      </c>
      <c r="R23" s="758"/>
    </row>
    <row r="24" spans="1:18" s="755" customFormat="1" ht="10.5" customHeight="1">
      <c r="A24" s="765"/>
      <c r="B24" s="2368" t="s">
        <v>290</v>
      </c>
      <c r="C24" s="2368"/>
      <c r="D24" s="1833">
        <v>0</v>
      </c>
      <c r="E24" s="1834">
        <v>0</v>
      </c>
      <c r="F24" s="1834">
        <v>0</v>
      </c>
      <c r="G24" s="1834">
        <v>0</v>
      </c>
      <c r="H24" s="1834">
        <v>0</v>
      </c>
      <c r="I24" s="1834">
        <v>0</v>
      </c>
      <c r="J24" s="1834">
        <v>0</v>
      </c>
      <c r="K24" s="1834">
        <v>0</v>
      </c>
      <c r="L24" s="1834">
        <v>0</v>
      </c>
      <c r="M24" s="1835"/>
      <c r="N24" s="1836"/>
      <c r="O24" s="1833">
        <f>SUM(D24:G24)</f>
        <v>0</v>
      </c>
      <c r="P24" s="764">
        <v>0</v>
      </c>
      <c r="Q24" s="764">
        <v>-30</v>
      </c>
      <c r="R24" s="758"/>
    </row>
    <row r="25" spans="1:18" s="755" customFormat="1" ht="10.5" customHeight="1">
      <c r="A25" s="765"/>
      <c r="B25" s="2368" t="s">
        <v>291</v>
      </c>
      <c r="C25" s="2368"/>
      <c r="D25" s="1838">
        <v>0</v>
      </c>
      <c r="E25" s="1839">
        <v>0</v>
      </c>
      <c r="F25" s="1839">
        <v>0</v>
      </c>
      <c r="G25" s="1839">
        <v>0</v>
      </c>
      <c r="H25" s="1839">
        <v>0</v>
      </c>
      <c r="I25" s="1839">
        <v>0</v>
      </c>
      <c r="J25" s="1839">
        <v>0</v>
      </c>
      <c r="K25" s="1839">
        <v>0</v>
      </c>
      <c r="L25" s="1839">
        <v>0</v>
      </c>
      <c r="M25" s="1840"/>
      <c r="N25" s="1836"/>
      <c r="O25" s="1838">
        <f>SUM(D25:G25)</f>
        <v>0</v>
      </c>
      <c r="P25" s="570">
        <v>0</v>
      </c>
      <c r="Q25" s="570">
        <v>-15</v>
      </c>
      <c r="R25" s="766"/>
    </row>
    <row r="26" spans="1:18" s="755" customFormat="1" ht="10.5" customHeight="1">
      <c r="A26" s="2368" t="s">
        <v>292</v>
      </c>
      <c r="B26" s="2368"/>
      <c r="C26" s="2368"/>
      <c r="D26" s="1841">
        <f>SUM(D21:D25)</f>
        <v>96</v>
      </c>
      <c r="E26" s="1842">
        <f>SUM(E21:E25)</f>
        <v>30</v>
      </c>
      <c r="F26" s="1842">
        <f>SUM(F21:F25)</f>
        <v>26</v>
      </c>
      <c r="G26" s="1842">
        <f t="shared" ref="G26:L26" si="4">SUM(G21:G25)</f>
        <v>105</v>
      </c>
      <c r="H26" s="1842">
        <f t="shared" si="4"/>
        <v>99</v>
      </c>
      <c r="I26" s="1842">
        <f t="shared" si="4"/>
        <v>69</v>
      </c>
      <c r="J26" s="1842">
        <f t="shared" si="4"/>
        <v>20</v>
      </c>
      <c r="K26" s="1842">
        <f t="shared" si="4"/>
        <v>-241</v>
      </c>
      <c r="L26" s="1842">
        <f t="shared" si="4"/>
        <v>110</v>
      </c>
      <c r="M26" s="1843"/>
      <c r="N26" s="1836"/>
      <c r="O26" s="1841">
        <f>SUM(O21:O25)</f>
        <v>257</v>
      </c>
      <c r="P26" s="767">
        <f t="shared" ref="P26:Q26" si="5">SUM(P21:P25)</f>
        <v>-53</v>
      </c>
      <c r="Q26" s="767">
        <f t="shared" si="5"/>
        <v>-191</v>
      </c>
      <c r="R26" s="768"/>
    </row>
    <row r="27" spans="1:18" s="755" customFormat="1" ht="10.5" customHeight="1">
      <c r="A27" s="2291"/>
      <c r="B27" s="2371" t="s">
        <v>903</v>
      </c>
      <c r="C27" s="2371"/>
      <c r="D27" s="1844">
        <v>-5</v>
      </c>
      <c r="E27" s="1845">
        <v>0</v>
      </c>
      <c r="F27" s="1845">
        <v>0</v>
      </c>
      <c r="G27" s="1845">
        <v>0</v>
      </c>
      <c r="H27" s="1845">
        <v>0</v>
      </c>
      <c r="I27" s="1845">
        <v>0</v>
      </c>
      <c r="J27" s="1845">
        <v>0</v>
      </c>
      <c r="K27" s="1845">
        <v>0</v>
      </c>
      <c r="L27" s="1845">
        <v>0</v>
      </c>
      <c r="M27" s="1835"/>
      <c r="N27" s="1836"/>
      <c r="O27" s="1833">
        <f>SUM(D27:G27)</f>
        <v>-5</v>
      </c>
      <c r="P27" s="1793">
        <v>0</v>
      </c>
      <c r="Q27" s="1793">
        <v>0</v>
      </c>
      <c r="R27" s="1794"/>
    </row>
    <row r="28" spans="1:18" s="755" customFormat="1" ht="10.5" customHeight="1">
      <c r="A28" s="2371" t="s">
        <v>904</v>
      </c>
      <c r="B28" s="2371"/>
      <c r="C28" s="2371"/>
      <c r="D28" s="1841">
        <f>D26+D27</f>
        <v>91</v>
      </c>
      <c r="E28" s="1842">
        <f>E26+E27</f>
        <v>30</v>
      </c>
      <c r="F28" s="1842">
        <f t="shared" ref="F28:L28" si="6">F26+F27</f>
        <v>26</v>
      </c>
      <c r="G28" s="1842">
        <f t="shared" si="6"/>
        <v>105</v>
      </c>
      <c r="H28" s="1842">
        <f t="shared" si="6"/>
        <v>99</v>
      </c>
      <c r="I28" s="1842">
        <f t="shared" si="6"/>
        <v>69</v>
      </c>
      <c r="J28" s="1842">
        <f t="shared" si="6"/>
        <v>20</v>
      </c>
      <c r="K28" s="1842">
        <f t="shared" si="6"/>
        <v>-241</v>
      </c>
      <c r="L28" s="1842">
        <f t="shared" si="6"/>
        <v>110</v>
      </c>
      <c r="M28" s="1843"/>
      <c r="N28" s="1836"/>
      <c r="O28" s="1841">
        <f>O26+O27</f>
        <v>252</v>
      </c>
      <c r="P28" s="1795">
        <f>P26+P27</f>
        <v>-53</v>
      </c>
      <c r="Q28" s="1795">
        <f>Q26+Q27</f>
        <v>-191</v>
      </c>
      <c r="R28" s="1796"/>
    </row>
    <row r="29" spans="1:18" ht="3" customHeight="1">
      <c r="A29" s="2357"/>
      <c r="B29" s="2357"/>
      <c r="C29" s="2357"/>
      <c r="D29" s="732"/>
      <c r="E29" s="732"/>
      <c r="F29" s="732"/>
      <c r="G29" s="733"/>
      <c r="H29" s="733"/>
      <c r="I29" s="733"/>
      <c r="J29" s="733"/>
      <c r="K29" s="733"/>
      <c r="L29" s="733"/>
      <c r="M29" s="733"/>
      <c r="N29" s="732"/>
      <c r="O29" s="732"/>
      <c r="P29" s="732"/>
      <c r="Q29" s="732"/>
      <c r="R29" s="732"/>
    </row>
    <row r="30" spans="1:18" ht="9" customHeight="1">
      <c r="A30" s="769">
        <v>1</v>
      </c>
      <c r="B30" s="2370" t="s">
        <v>293</v>
      </c>
      <c r="C30" s="2370"/>
      <c r="D30" s="2370"/>
      <c r="E30" s="2370"/>
      <c r="F30" s="2370"/>
      <c r="G30" s="2370"/>
      <c r="H30" s="2370"/>
      <c r="I30" s="2370"/>
      <c r="J30" s="2370"/>
      <c r="K30" s="2370"/>
      <c r="L30" s="2370"/>
      <c r="M30" s="2370"/>
      <c r="N30" s="2370"/>
      <c r="O30" s="2370"/>
      <c r="P30" s="2370"/>
      <c r="Q30" s="2370"/>
      <c r="R30" s="2370"/>
    </row>
    <row r="31" spans="1:18" ht="50.25" customHeight="1">
      <c r="A31" s="769">
        <v>2</v>
      </c>
      <c r="B31" s="2369" t="s">
        <v>794</v>
      </c>
      <c r="C31" s="2369"/>
      <c r="D31" s="2369"/>
      <c r="E31" s="2369"/>
      <c r="F31" s="2369"/>
      <c r="G31" s="2369"/>
      <c r="H31" s="2369"/>
      <c r="I31" s="2369"/>
      <c r="J31" s="2369"/>
      <c r="K31" s="2369"/>
      <c r="L31" s="2369"/>
      <c r="M31" s="2369"/>
      <c r="N31" s="2369"/>
      <c r="O31" s="2369"/>
      <c r="P31" s="2369"/>
      <c r="Q31" s="2369"/>
      <c r="R31" s="2369"/>
    </row>
    <row r="32" spans="1:18" ht="18.75" customHeight="1">
      <c r="A32" s="769">
        <v>3</v>
      </c>
      <c r="B32" s="2369" t="s">
        <v>670</v>
      </c>
      <c r="C32" s="2369"/>
      <c r="D32" s="2369"/>
      <c r="E32" s="2369"/>
      <c r="F32" s="2369"/>
      <c r="G32" s="2369"/>
      <c r="H32" s="2369"/>
      <c r="I32" s="2369"/>
      <c r="J32" s="2369"/>
      <c r="K32" s="2369"/>
      <c r="L32" s="2369"/>
      <c r="M32" s="2369"/>
      <c r="N32" s="2369"/>
      <c r="O32" s="2369"/>
      <c r="P32" s="2369"/>
      <c r="Q32" s="2369"/>
      <c r="R32" s="2369"/>
    </row>
    <row r="40" ht="24" customHeight="1"/>
    <row r="41" ht="24" customHeight="1"/>
  </sheetData>
  <mergeCells count="29">
    <mergeCell ref="A21:C21"/>
    <mergeCell ref="B19:C19"/>
    <mergeCell ref="B20:C20"/>
    <mergeCell ref="B18:C18"/>
    <mergeCell ref="B32:R32"/>
    <mergeCell ref="B30:R30"/>
    <mergeCell ref="A29:C29"/>
    <mergeCell ref="B22:C22"/>
    <mergeCell ref="A26:C26"/>
    <mergeCell ref="B25:C25"/>
    <mergeCell ref="B31:R31"/>
    <mergeCell ref="B24:C24"/>
    <mergeCell ref="B23:C23"/>
    <mergeCell ref="B27:C27"/>
    <mergeCell ref="A28:C28"/>
    <mergeCell ref="B11:C11"/>
    <mergeCell ref="A6:C6"/>
    <mergeCell ref="B10:C10"/>
    <mergeCell ref="B7:C7"/>
    <mergeCell ref="B17:C17"/>
    <mergeCell ref="B14:C14"/>
    <mergeCell ref="B9:C9"/>
    <mergeCell ref="B15:C15"/>
    <mergeCell ref="B12:C12"/>
    <mergeCell ref="A1:R1"/>
    <mergeCell ref="A4:C4"/>
    <mergeCell ref="A3:C3"/>
    <mergeCell ref="A5:C5"/>
    <mergeCell ref="B8:C8"/>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8"/>
  <sheetViews>
    <sheetView topLeftCell="A4" zoomScaleNormal="100" workbookViewId="0">
      <selection activeCell="A9" sqref="A9:H9"/>
    </sheetView>
  </sheetViews>
  <sheetFormatPr defaultColWidth="8.42578125" defaultRowHeight="6.95" customHeight="1"/>
  <cols>
    <col min="1" max="2" width="2.140625" style="118" customWidth="1"/>
    <col min="3" max="3" width="43.140625" style="118" customWidth="1"/>
    <col min="4" max="4" width="8.7109375" style="119" customWidth="1"/>
    <col min="5" max="5" width="7.28515625" style="120" bestFit="1" customWidth="1"/>
    <col min="6" max="12" width="7.28515625" style="117" bestFit="1" customWidth="1"/>
    <col min="13" max="13" width="1.28515625" style="117" customWidth="1"/>
    <col min="14" max="14" width="1.7109375" style="121" customWidth="1"/>
    <col min="15" max="15" width="1.28515625" style="122" customWidth="1"/>
    <col min="16" max="16" width="8.85546875" style="1294" bestFit="1" customWidth="1"/>
    <col min="17" max="17" width="7" style="117" bestFit="1" customWidth="1"/>
    <col min="18" max="18" width="7.28515625" style="117" bestFit="1" customWidth="1"/>
    <col min="19" max="19" width="1.28515625" style="117" customWidth="1"/>
    <col min="20" max="20" width="8.42578125" style="123" customWidth="1"/>
    <col min="21" max="22" width="8.42578125" style="124" customWidth="1"/>
    <col min="23" max="23" width="10.28515625" style="125" customWidth="1"/>
    <col min="24" max="24" width="8.42578125" style="126" customWidth="1"/>
    <col min="25" max="65" width="8.42578125" style="124" customWidth="1"/>
    <col min="66" max="66" width="8.42578125" style="117" customWidth="1"/>
    <col min="67" max="16384" width="8.42578125" style="117"/>
  </cols>
  <sheetData>
    <row r="1" spans="1:23" ht="15" customHeight="1">
      <c r="A1" s="2372" t="s">
        <v>20</v>
      </c>
      <c r="B1" s="2372"/>
      <c r="C1" s="2372"/>
      <c r="D1" s="2372"/>
      <c r="E1" s="2372"/>
      <c r="F1" s="2372"/>
      <c r="G1" s="2372"/>
      <c r="H1" s="2372"/>
      <c r="I1" s="2372"/>
      <c r="J1" s="2372"/>
      <c r="K1" s="2372"/>
      <c r="L1" s="2372"/>
      <c r="M1" s="2372"/>
      <c r="N1" s="2372"/>
      <c r="O1" s="2372"/>
      <c r="P1" s="2372"/>
      <c r="Q1" s="2372"/>
      <c r="R1" s="2372"/>
      <c r="S1" s="2372"/>
      <c r="W1" s="2390"/>
    </row>
    <row r="2" spans="1:23" ht="3.75" customHeight="1">
      <c r="A2" s="30"/>
      <c r="B2" s="30"/>
      <c r="C2" s="30"/>
      <c r="D2" s="31"/>
      <c r="E2" s="31"/>
      <c r="F2" s="30"/>
      <c r="G2" s="30"/>
      <c r="H2" s="30"/>
      <c r="I2" s="30"/>
      <c r="J2" s="30"/>
      <c r="K2" s="30"/>
      <c r="L2" s="30"/>
      <c r="M2" s="30"/>
      <c r="N2" s="30"/>
      <c r="O2" s="30"/>
      <c r="P2" s="30"/>
      <c r="Q2" s="30"/>
      <c r="R2" s="30"/>
      <c r="S2" s="30"/>
    </row>
    <row r="3" spans="1:23" ht="9.75" customHeight="1">
      <c r="A3" s="35"/>
      <c r="B3" s="35"/>
      <c r="C3" s="35"/>
      <c r="D3" s="454"/>
      <c r="E3" s="2376"/>
      <c r="F3" s="2376"/>
      <c r="G3" s="2376"/>
      <c r="H3" s="2376"/>
      <c r="I3" s="2376"/>
      <c r="J3" s="2376"/>
      <c r="K3" s="2376"/>
      <c r="L3" s="2376"/>
      <c r="M3" s="36"/>
      <c r="N3" s="37"/>
      <c r="O3" s="38"/>
      <c r="P3" s="1314" t="s">
        <v>713</v>
      </c>
      <c r="Q3" s="39" t="s">
        <v>22</v>
      </c>
      <c r="R3" s="39" t="s">
        <v>23</v>
      </c>
      <c r="S3" s="40"/>
    </row>
    <row r="4" spans="1:23" ht="9.75" customHeight="1">
      <c r="A4" s="2375"/>
      <c r="B4" s="2375"/>
      <c r="C4" s="2375"/>
      <c r="D4" s="41" t="s">
        <v>835</v>
      </c>
      <c r="E4" s="42" t="s">
        <v>799</v>
      </c>
      <c r="F4" s="42" t="s">
        <v>706</v>
      </c>
      <c r="G4" s="42" t="s">
        <v>236</v>
      </c>
      <c r="H4" s="42" t="s">
        <v>506</v>
      </c>
      <c r="I4" s="42" t="s">
        <v>507</v>
      </c>
      <c r="J4" s="42" t="s">
        <v>508</v>
      </c>
      <c r="K4" s="42" t="s">
        <v>509</v>
      </c>
      <c r="L4" s="42" t="s">
        <v>510</v>
      </c>
      <c r="M4" s="43"/>
      <c r="N4" s="44"/>
      <c r="O4" s="45"/>
      <c r="P4" s="1315" t="s">
        <v>24</v>
      </c>
      <c r="Q4" s="42" t="s">
        <v>24</v>
      </c>
      <c r="R4" s="42" t="s">
        <v>24</v>
      </c>
      <c r="S4" s="46"/>
    </row>
    <row r="5" spans="1:23" ht="6" customHeight="1">
      <c r="A5" s="47"/>
      <c r="B5" s="47"/>
      <c r="C5" s="47"/>
      <c r="D5" s="48"/>
      <c r="E5" s="49"/>
      <c r="F5" s="49"/>
      <c r="G5" s="49"/>
      <c r="H5" s="49"/>
      <c r="I5" s="49"/>
      <c r="J5" s="49"/>
      <c r="K5" s="49"/>
      <c r="L5" s="49"/>
      <c r="M5" s="37"/>
      <c r="N5" s="37"/>
      <c r="O5" s="37"/>
      <c r="P5" s="48"/>
      <c r="Q5" s="49"/>
      <c r="R5" s="49"/>
      <c r="S5" s="50"/>
    </row>
    <row r="6" spans="1:23" ht="9.9499999999999993" customHeight="1">
      <c r="A6" s="2385" t="s">
        <v>672</v>
      </c>
      <c r="B6" s="2385"/>
      <c r="C6" s="2385"/>
      <c r="D6" s="51"/>
      <c r="E6" s="52"/>
      <c r="F6" s="52"/>
      <c r="G6" s="52"/>
      <c r="H6" s="52"/>
      <c r="I6" s="52"/>
      <c r="J6" s="52"/>
      <c r="K6" s="52"/>
      <c r="L6" s="52"/>
      <c r="M6" s="36"/>
      <c r="N6" s="53"/>
      <c r="O6" s="51"/>
      <c r="P6" s="1312"/>
      <c r="Q6" s="52"/>
      <c r="R6" s="52"/>
      <c r="S6" s="54"/>
    </row>
    <row r="7" spans="1:23" ht="9.9499999999999993" customHeight="1">
      <c r="A7" s="47"/>
      <c r="B7" s="2386" t="s">
        <v>282</v>
      </c>
      <c r="C7" s="2386"/>
      <c r="D7" s="1846">
        <v>2539</v>
      </c>
      <c r="E7" s="1374">
        <v>2577</v>
      </c>
      <c r="F7" s="1374">
        <v>2476</v>
      </c>
      <c r="G7" s="1374">
        <v>2473</v>
      </c>
      <c r="H7" s="1377">
        <v>2464</v>
      </c>
      <c r="I7" s="1377">
        <v>2276</v>
      </c>
      <c r="J7" s="1377">
        <v>2095</v>
      </c>
      <c r="K7" s="1377">
        <v>2142</v>
      </c>
      <c r="L7" s="1377">
        <v>2110</v>
      </c>
      <c r="M7" s="1847"/>
      <c r="N7" s="1848"/>
      <c r="O7" s="1849"/>
      <c r="P7" s="1850">
        <f>SUM(D7:G7)</f>
        <v>10065</v>
      </c>
      <c r="Q7" s="56">
        <v>8977</v>
      </c>
      <c r="R7" s="56">
        <v>8366</v>
      </c>
      <c r="S7" s="57"/>
    </row>
    <row r="8" spans="1:23" ht="9.9499999999999993" customHeight="1">
      <c r="A8" s="58"/>
      <c r="B8" s="2377" t="s">
        <v>445</v>
      </c>
      <c r="C8" s="2377"/>
      <c r="D8" s="1851">
        <v>1913</v>
      </c>
      <c r="E8" s="1375">
        <v>1970</v>
      </c>
      <c r="F8" s="1375">
        <v>1900</v>
      </c>
      <c r="G8" s="1375">
        <v>1986</v>
      </c>
      <c r="H8" s="1852">
        <v>1805</v>
      </c>
      <c r="I8" s="1852">
        <v>1828</v>
      </c>
      <c r="J8" s="1852">
        <v>1603</v>
      </c>
      <c r="K8" s="1852">
        <v>2067</v>
      </c>
      <c r="L8" s="1852">
        <v>1571</v>
      </c>
      <c r="M8" s="1853"/>
      <c r="N8" s="1848"/>
      <c r="O8" s="1854"/>
      <c r="P8" s="1855">
        <f>SUM(D8:G8)</f>
        <v>7769</v>
      </c>
      <c r="Q8" s="59">
        <v>7303</v>
      </c>
      <c r="R8" s="59">
        <v>6669</v>
      </c>
      <c r="S8" s="60"/>
    </row>
    <row r="9" spans="1:23" ht="9.9499999999999993" customHeight="1">
      <c r="A9" s="61"/>
      <c r="B9" s="2373" t="s">
        <v>235</v>
      </c>
      <c r="C9" s="2373"/>
      <c r="D9" s="1856">
        <f>SUM(D7:D8)</f>
        <v>4452</v>
      </c>
      <c r="E9" s="1376">
        <f>SUM(E7:E8)</f>
        <v>4547</v>
      </c>
      <c r="F9" s="1376">
        <f>SUM(F7:F8)</f>
        <v>4376</v>
      </c>
      <c r="G9" s="1376">
        <f t="shared" ref="G9:L9" si="0">SUM(G7:G8)</f>
        <v>4459</v>
      </c>
      <c r="H9" s="1376">
        <f t="shared" si="0"/>
        <v>4269</v>
      </c>
      <c r="I9" s="1376">
        <f t="shared" si="0"/>
        <v>4104</v>
      </c>
      <c r="J9" s="1376">
        <f t="shared" si="0"/>
        <v>3698</v>
      </c>
      <c r="K9" s="1376">
        <f t="shared" si="0"/>
        <v>4209</v>
      </c>
      <c r="L9" s="1376">
        <f t="shared" si="0"/>
        <v>3681</v>
      </c>
      <c r="M9" s="1580"/>
      <c r="N9" s="1857"/>
      <c r="O9" s="1856"/>
      <c r="P9" s="1397">
        <f>SUM(P7:P8)</f>
        <v>17834</v>
      </c>
      <c r="Q9" s="62">
        <f t="shared" ref="Q9:R9" si="1">SUM(Q7:Q8)</f>
        <v>16280</v>
      </c>
      <c r="R9" s="62">
        <f t="shared" si="1"/>
        <v>15035</v>
      </c>
      <c r="S9" s="57"/>
    </row>
    <row r="10" spans="1:23" ht="9.9499999999999993" customHeight="1">
      <c r="A10" s="64"/>
      <c r="B10" s="2373" t="s">
        <v>27</v>
      </c>
      <c r="C10" s="2373"/>
      <c r="D10" s="1846">
        <v>264</v>
      </c>
      <c r="E10" s="1374">
        <v>241</v>
      </c>
      <c r="F10" s="1374">
        <v>212</v>
      </c>
      <c r="G10" s="1374">
        <v>153</v>
      </c>
      <c r="H10" s="1858">
        <v>229</v>
      </c>
      <c r="I10" s="1858">
        <v>209</v>
      </c>
      <c r="J10" s="1858">
        <v>179</v>
      </c>
      <c r="K10" s="1858">
        <v>212</v>
      </c>
      <c r="L10" s="1858">
        <v>222</v>
      </c>
      <c r="M10" s="1583"/>
      <c r="N10" s="1859"/>
      <c r="O10" s="1860"/>
      <c r="P10" s="1850">
        <f>SUM(D10:G10)</f>
        <v>870</v>
      </c>
      <c r="Q10" s="56">
        <v>829</v>
      </c>
      <c r="R10" s="56">
        <v>1051</v>
      </c>
      <c r="S10" s="66"/>
    </row>
    <row r="11" spans="1:23" ht="9.9499999999999993" customHeight="1">
      <c r="A11" s="64"/>
      <c r="B11" s="2373" t="s">
        <v>514</v>
      </c>
      <c r="C11" s="2373"/>
      <c r="D11" s="1851">
        <v>2591</v>
      </c>
      <c r="E11" s="1375">
        <v>2572</v>
      </c>
      <c r="F11" s="1375">
        <v>2517</v>
      </c>
      <c r="G11" s="1375">
        <v>2578</v>
      </c>
      <c r="H11" s="1861">
        <v>2570</v>
      </c>
      <c r="I11" s="1861">
        <v>2452</v>
      </c>
      <c r="J11" s="1861">
        <v>2275</v>
      </c>
      <c r="K11" s="1861">
        <v>2274</v>
      </c>
      <c r="L11" s="1861">
        <v>2347</v>
      </c>
      <c r="M11" s="1862"/>
      <c r="N11" s="1859"/>
      <c r="O11" s="1863"/>
      <c r="P11" s="1855">
        <f>SUM(D11:G11)</f>
        <v>10258</v>
      </c>
      <c r="Q11" s="59">
        <v>9571</v>
      </c>
      <c r="R11" s="59">
        <v>8971</v>
      </c>
      <c r="S11" s="60"/>
    </row>
    <row r="12" spans="1:23" ht="10.5" customHeight="1">
      <c r="A12" s="64"/>
      <c r="B12" s="2373" t="s">
        <v>515</v>
      </c>
      <c r="C12" s="2373"/>
      <c r="D12" s="1856">
        <f>D9-D10-D11</f>
        <v>1597</v>
      </c>
      <c r="E12" s="1376">
        <f>E9-E10-E11</f>
        <v>1734</v>
      </c>
      <c r="F12" s="1376">
        <f>F9-F10-F11</f>
        <v>1647</v>
      </c>
      <c r="G12" s="1376">
        <f t="shared" ref="G12:L12" si="2">G9-G10-G11</f>
        <v>1728</v>
      </c>
      <c r="H12" s="1376">
        <f t="shared" si="2"/>
        <v>1470</v>
      </c>
      <c r="I12" s="1376">
        <f t="shared" si="2"/>
        <v>1443</v>
      </c>
      <c r="J12" s="1376">
        <f t="shared" si="2"/>
        <v>1244</v>
      </c>
      <c r="K12" s="1376">
        <f t="shared" si="2"/>
        <v>1723</v>
      </c>
      <c r="L12" s="1376">
        <f t="shared" si="2"/>
        <v>1112</v>
      </c>
      <c r="M12" s="1580"/>
      <c r="N12" s="1857"/>
      <c r="O12" s="1856"/>
      <c r="P12" s="1397">
        <f>P9-P10-P11</f>
        <v>6706</v>
      </c>
      <c r="Q12" s="1376">
        <f t="shared" ref="Q12" si="3">Q9-Q10-Q11</f>
        <v>5880</v>
      </c>
      <c r="R12" s="1376">
        <f t="shared" ref="R12" si="4">R9-R10-R11</f>
        <v>5013</v>
      </c>
      <c r="S12" s="57"/>
    </row>
    <row r="13" spans="1:23" ht="9.9499999999999993" customHeight="1">
      <c r="A13" s="64"/>
      <c r="B13" s="2373" t="s">
        <v>516</v>
      </c>
      <c r="C13" s="2373"/>
      <c r="D13" s="1849">
        <v>329</v>
      </c>
      <c r="E13" s="1377">
        <v>365</v>
      </c>
      <c r="F13" s="1377">
        <v>328</v>
      </c>
      <c r="G13" s="1377">
        <v>400</v>
      </c>
      <c r="H13" s="1864">
        <v>306</v>
      </c>
      <c r="I13" s="1864">
        <v>346</v>
      </c>
      <c r="J13" s="1864">
        <v>194</v>
      </c>
      <c r="K13" s="1864">
        <v>316</v>
      </c>
      <c r="L13" s="1864">
        <v>181</v>
      </c>
      <c r="M13" s="1847"/>
      <c r="N13" s="1857"/>
      <c r="O13" s="1865"/>
      <c r="P13" s="1866">
        <f>SUM(D13:G13)</f>
        <v>1422</v>
      </c>
      <c r="Q13" s="68">
        <v>1162</v>
      </c>
      <c r="R13" s="68">
        <v>718</v>
      </c>
      <c r="S13" s="57"/>
    </row>
    <row r="14" spans="1:23" ht="9.9499999999999993" customHeight="1">
      <c r="A14" s="64"/>
      <c r="B14" s="2373" t="s">
        <v>517</v>
      </c>
      <c r="C14" s="2373"/>
      <c r="D14" s="1867">
        <f>D12-D13</f>
        <v>1268</v>
      </c>
      <c r="E14" s="1378">
        <f>E12-E13</f>
        <v>1369</v>
      </c>
      <c r="F14" s="1378">
        <f>F12-F13</f>
        <v>1319</v>
      </c>
      <c r="G14" s="1378">
        <f t="shared" ref="G14:L14" si="5">G12-G13</f>
        <v>1328</v>
      </c>
      <c r="H14" s="1378">
        <f t="shared" si="5"/>
        <v>1164</v>
      </c>
      <c r="I14" s="1378">
        <f t="shared" si="5"/>
        <v>1097</v>
      </c>
      <c r="J14" s="1378">
        <f t="shared" si="5"/>
        <v>1050</v>
      </c>
      <c r="K14" s="1378">
        <f t="shared" si="5"/>
        <v>1407</v>
      </c>
      <c r="L14" s="1378">
        <f t="shared" si="5"/>
        <v>931</v>
      </c>
      <c r="M14" s="1594"/>
      <c r="N14" s="1859"/>
      <c r="O14" s="1867"/>
      <c r="P14" s="1868">
        <f>P12-P13</f>
        <v>5284</v>
      </c>
      <c r="Q14" s="69">
        <f t="shared" ref="Q14:R14" si="6">Q12-Q13</f>
        <v>4718</v>
      </c>
      <c r="R14" s="69">
        <f t="shared" si="6"/>
        <v>4295</v>
      </c>
      <c r="S14" s="71"/>
    </row>
    <row r="15" spans="1:23" ht="20.25" customHeight="1">
      <c r="A15" s="64"/>
      <c r="B15" s="2374" t="s">
        <v>714</v>
      </c>
      <c r="C15" s="2373"/>
      <c r="D15" s="1869">
        <v>2</v>
      </c>
      <c r="E15" s="1379">
        <v>4</v>
      </c>
      <c r="F15" s="1379">
        <v>6</v>
      </c>
      <c r="G15" s="1379">
        <v>5</v>
      </c>
      <c r="H15" s="1591">
        <v>5</v>
      </c>
      <c r="I15" s="1591">
        <v>4</v>
      </c>
      <c r="J15" s="1591">
        <v>5</v>
      </c>
      <c r="K15" s="1591">
        <v>5</v>
      </c>
      <c r="L15" s="1591">
        <v>4</v>
      </c>
      <c r="M15" s="1592"/>
      <c r="N15" s="1857"/>
      <c r="O15" s="1870"/>
      <c r="P15" s="1871">
        <f>SUM(D15:G15)</f>
        <v>17</v>
      </c>
      <c r="Q15" s="72">
        <v>19</v>
      </c>
      <c r="R15" s="72">
        <v>20</v>
      </c>
      <c r="S15" s="71"/>
    </row>
    <row r="16" spans="1:23" ht="9.9499999999999993" customHeight="1">
      <c r="A16" s="64"/>
      <c r="B16" s="74"/>
      <c r="C16" s="55" t="s">
        <v>518</v>
      </c>
      <c r="D16" s="1846">
        <v>24</v>
      </c>
      <c r="E16" s="1374">
        <v>23</v>
      </c>
      <c r="F16" s="1374">
        <v>24</v>
      </c>
      <c r="G16" s="1374">
        <v>18</v>
      </c>
      <c r="H16" s="1376">
        <v>24</v>
      </c>
      <c r="I16" s="1376">
        <v>9</v>
      </c>
      <c r="J16" s="1376">
        <v>10</v>
      </c>
      <c r="K16" s="1376">
        <v>9</v>
      </c>
      <c r="L16" s="1376">
        <v>10</v>
      </c>
      <c r="M16" s="1580"/>
      <c r="N16" s="1857"/>
      <c r="O16" s="1856"/>
      <c r="P16" s="1850">
        <f>SUM(D16:G16)</f>
        <v>89</v>
      </c>
      <c r="Q16" s="62">
        <v>52</v>
      </c>
      <c r="R16" s="62">
        <v>38</v>
      </c>
      <c r="S16" s="57"/>
    </row>
    <row r="17" spans="1:19" ht="9.9499999999999993" customHeight="1">
      <c r="A17" s="64"/>
      <c r="B17" s="74"/>
      <c r="C17" s="55" t="s">
        <v>519</v>
      </c>
      <c r="D17" s="1849">
        <v>1242</v>
      </c>
      <c r="E17" s="1377">
        <v>1342</v>
      </c>
      <c r="F17" s="1377">
        <v>1289</v>
      </c>
      <c r="G17" s="1377">
        <v>1305</v>
      </c>
      <c r="H17" s="1589">
        <v>1135</v>
      </c>
      <c r="I17" s="1589">
        <v>1084</v>
      </c>
      <c r="J17" s="1589">
        <v>1035</v>
      </c>
      <c r="K17" s="1589">
        <v>1393</v>
      </c>
      <c r="L17" s="1589">
        <v>917</v>
      </c>
      <c r="M17" s="1580"/>
      <c r="N17" s="1857"/>
      <c r="O17" s="1872"/>
      <c r="P17" s="1866">
        <f>SUM(D17:G17)</f>
        <v>5178</v>
      </c>
      <c r="Q17" s="77">
        <v>4647</v>
      </c>
      <c r="R17" s="77">
        <v>4237</v>
      </c>
      <c r="S17" s="57"/>
    </row>
    <row r="18" spans="1:19" ht="9.9499999999999993" customHeight="1">
      <c r="A18" s="64"/>
      <c r="B18" s="2373" t="s">
        <v>520</v>
      </c>
      <c r="C18" s="2373"/>
      <c r="D18" s="1867">
        <f>SUM(D16:D17)</f>
        <v>1266</v>
      </c>
      <c r="E18" s="1378">
        <f>SUM(E16:E17)</f>
        <v>1365</v>
      </c>
      <c r="F18" s="1378">
        <f>SUM(F16:F17)</f>
        <v>1313</v>
      </c>
      <c r="G18" s="1378">
        <f t="shared" ref="G18:L18" si="7">SUM(G16:G17)</f>
        <v>1323</v>
      </c>
      <c r="H18" s="1378">
        <f t="shared" si="7"/>
        <v>1159</v>
      </c>
      <c r="I18" s="1378">
        <f t="shared" si="7"/>
        <v>1093</v>
      </c>
      <c r="J18" s="1378">
        <f t="shared" si="7"/>
        <v>1045</v>
      </c>
      <c r="K18" s="1378">
        <f t="shared" si="7"/>
        <v>1402</v>
      </c>
      <c r="L18" s="1378">
        <f t="shared" si="7"/>
        <v>927</v>
      </c>
      <c r="M18" s="1594"/>
      <c r="N18" s="1859"/>
      <c r="O18" s="1867"/>
      <c r="P18" s="1868">
        <f>SUM(P16:P17)</f>
        <v>5267</v>
      </c>
      <c r="Q18" s="1378">
        <f t="shared" ref="Q18:R18" si="8">SUM(Q16:Q17)</f>
        <v>4699</v>
      </c>
      <c r="R18" s="1378">
        <f t="shared" si="8"/>
        <v>4275</v>
      </c>
      <c r="S18" s="80"/>
    </row>
    <row r="19" spans="1:19" ht="9.9499999999999993" customHeight="1">
      <c r="A19" s="2388" t="s">
        <v>521</v>
      </c>
      <c r="B19" s="2388"/>
      <c r="C19" s="2388"/>
      <c r="D19" s="1873"/>
      <c r="E19" s="1380"/>
      <c r="F19" s="1380"/>
      <c r="G19" s="1380"/>
      <c r="H19" s="1380"/>
      <c r="I19" s="1380"/>
      <c r="J19" s="1380"/>
      <c r="K19" s="1380"/>
      <c r="L19" s="1380"/>
      <c r="M19" s="1645"/>
      <c r="N19" s="1874"/>
      <c r="O19" s="1873"/>
      <c r="P19" s="1406"/>
      <c r="Q19" s="82"/>
      <c r="R19" s="82"/>
      <c r="S19" s="54"/>
    </row>
    <row r="20" spans="1:19" ht="9.9499999999999993" customHeight="1">
      <c r="A20" s="83"/>
      <c r="B20" s="2387" t="s">
        <v>252</v>
      </c>
      <c r="C20" s="2387"/>
      <c r="D20" s="1875">
        <v>0.58199999999999996</v>
      </c>
      <c r="E20" s="1381">
        <v>0.56599999999999995</v>
      </c>
      <c r="F20" s="1381">
        <v>0.57499999999999996</v>
      </c>
      <c r="G20" s="1381">
        <v>0.57799999999999996</v>
      </c>
      <c r="H20" s="1381">
        <v>0.60199999999999998</v>
      </c>
      <c r="I20" s="1381">
        <v>0.59699999999999998</v>
      </c>
      <c r="J20" s="1381">
        <v>0.61499999999999999</v>
      </c>
      <c r="K20" s="1381">
        <v>0.54</v>
      </c>
      <c r="L20" s="1381">
        <v>0.63800000000000001</v>
      </c>
      <c r="M20" s="1876"/>
      <c r="N20" s="1877"/>
      <c r="O20" s="1878"/>
      <c r="P20" s="1879">
        <v>0.57499999999999996</v>
      </c>
      <c r="Q20" s="1269">
        <v>0.58799999999999997</v>
      </c>
      <c r="R20" s="1269">
        <v>0.59699999999999998</v>
      </c>
      <c r="S20" s="84"/>
    </row>
    <row r="21" spans="1:19" ht="11.1" customHeight="1">
      <c r="A21" s="64"/>
      <c r="B21" s="2373" t="s">
        <v>581</v>
      </c>
      <c r="C21" s="2373"/>
      <c r="D21" s="1875">
        <v>0.56200000000000006</v>
      </c>
      <c r="E21" s="1381">
        <v>0.55000000000000004</v>
      </c>
      <c r="F21" s="1381">
        <v>0.55900000000000005</v>
      </c>
      <c r="G21" s="1381">
        <v>0.55100000000000005</v>
      </c>
      <c r="H21" s="1381">
        <v>0.56499999999999995</v>
      </c>
      <c r="I21" s="1381">
        <v>0.57299999999999995</v>
      </c>
      <c r="J21" s="1381">
        <v>0.58899999999999997</v>
      </c>
      <c r="K21" s="1381">
        <v>0.56299999999999994</v>
      </c>
      <c r="L21" s="1381">
        <v>0.58199999999999996</v>
      </c>
      <c r="M21" s="1876"/>
      <c r="N21" s="1877"/>
      <c r="O21" s="1878"/>
      <c r="P21" s="1879">
        <v>0.55600000000000005</v>
      </c>
      <c r="Q21" s="1269">
        <v>0.57199999999999995</v>
      </c>
      <c r="R21" s="1269">
        <v>0.57999999999999996</v>
      </c>
      <c r="S21" s="84"/>
    </row>
    <row r="22" spans="1:19" ht="11.1" customHeight="1">
      <c r="A22" s="64"/>
      <c r="B22" s="2373" t="s">
        <v>580</v>
      </c>
      <c r="C22" s="2373"/>
      <c r="D22" s="1880">
        <v>2.7000000000000001E-3</v>
      </c>
      <c r="E22" s="1382">
        <v>2.8999999999999998E-3</v>
      </c>
      <c r="F22" s="1382">
        <v>2.3999999999999998E-3</v>
      </c>
      <c r="G22" s="1382">
        <v>2.2000000000000001E-3</v>
      </c>
      <c r="H22" s="1382">
        <v>2.3E-3</v>
      </c>
      <c r="I22" s="1382">
        <v>2.3999999999999998E-3</v>
      </c>
      <c r="J22" s="1382">
        <v>2.5000000000000001E-3</v>
      </c>
      <c r="K22" s="1382">
        <v>2.5999999999999999E-3</v>
      </c>
      <c r="L22" s="1382">
        <v>2.7000000000000001E-3</v>
      </c>
      <c r="M22" s="1876"/>
      <c r="N22" s="1877"/>
      <c r="O22" s="1881"/>
      <c r="P22" s="1882">
        <v>2.5999999999999999E-3</v>
      </c>
      <c r="Q22" s="1270">
        <v>2.5000000000000001E-3</v>
      </c>
      <c r="R22" s="1270">
        <v>3.0999999999999999E-3</v>
      </c>
      <c r="S22" s="84"/>
    </row>
    <row r="23" spans="1:19" ht="20.25" customHeight="1">
      <c r="A23" s="86"/>
      <c r="B23" s="2392" t="s">
        <v>572</v>
      </c>
      <c r="C23" s="2373"/>
      <c r="D23" s="1875">
        <v>0.153</v>
      </c>
      <c r="E23" s="1381">
        <v>0.16700000000000001</v>
      </c>
      <c r="F23" s="1381">
        <v>0.17</v>
      </c>
      <c r="G23" s="1381">
        <v>0.17399999999999999</v>
      </c>
      <c r="H23" s="1883">
        <v>0.158</v>
      </c>
      <c r="I23" s="1883">
        <v>0.16300000000000001</v>
      </c>
      <c r="J23" s="1883">
        <v>0.17699999999999999</v>
      </c>
      <c r="K23" s="1883">
        <v>0.24399999999999999</v>
      </c>
      <c r="L23" s="1883">
        <v>0.16800000000000001</v>
      </c>
      <c r="M23" s="1884"/>
      <c r="N23" s="1885"/>
      <c r="O23" s="1886"/>
      <c r="P23" s="1879">
        <v>0.16600000000000001</v>
      </c>
      <c r="Q23" s="1269">
        <v>0.183</v>
      </c>
      <c r="R23" s="1269">
        <v>0.19900000000000001</v>
      </c>
      <c r="S23" s="87"/>
    </row>
    <row r="24" spans="1:19" ht="21" customHeight="1">
      <c r="A24" s="86"/>
      <c r="B24" s="2392" t="s">
        <v>579</v>
      </c>
      <c r="C24" s="2373"/>
      <c r="D24" s="1875">
        <v>0.16400000000000001</v>
      </c>
      <c r="E24" s="1381">
        <v>0.17100000000000001</v>
      </c>
      <c r="F24" s="1381">
        <v>0.17399999999999999</v>
      </c>
      <c r="G24" s="1381">
        <v>0.188</v>
      </c>
      <c r="H24" s="1381">
        <v>0.17199999999999999</v>
      </c>
      <c r="I24" s="1381">
        <v>0.17299999999999999</v>
      </c>
      <c r="J24" s="1381">
        <v>0.18099999999999999</v>
      </c>
      <c r="K24" s="1381">
        <v>0.20100000000000001</v>
      </c>
      <c r="L24" s="1381">
        <v>0.188</v>
      </c>
      <c r="M24" s="1887"/>
      <c r="N24" s="1885"/>
      <c r="O24" s="1886"/>
      <c r="P24" s="1879">
        <v>0.17399999999999999</v>
      </c>
      <c r="Q24" s="1269">
        <v>0.18099999999999999</v>
      </c>
      <c r="R24" s="1269">
        <v>0.19</v>
      </c>
      <c r="S24" s="87"/>
    </row>
    <row r="25" spans="1:19" ht="9.9499999999999993" customHeight="1">
      <c r="A25" s="64"/>
      <c r="B25" s="2373" t="s">
        <v>34</v>
      </c>
      <c r="C25" s="2373"/>
      <c r="D25" s="1880">
        <v>1.67E-2</v>
      </c>
      <c r="E25" s="1382">
        <v>1.6899999999999998E-2</v>
      </c>
      <c r="F25" s="1382">
        <v>1.7100000000000001E-2</v>
      </c>
      <c r="G25" s="1382">
        <v>1.66E-2</v>
      </c>
      <c r="H25" s="1382">
        <v>1.72E-2</v>
      </c>
      <c r="I25" s="1382">
        <v>1.66E-2</v>
      </c>
      <c r="J25" s="1382">
        <v>1.6299999999999999E-2</v>
      </c>
      <c r="K25" s="1382">
        <v>1.61E-2</v>
      </c>
      <c r="L25" s="1382">
        <v>1.5900000000000001E-2</v>
      </c>
      <c r="M25" s="1888"/>
      <c r="N25" s="1889"/>
      <c r="O25" s="1890"/>
      <c r="P25" s="1882">
        <v>1.6799999999999999E-2</v>
      </c>
      <c r="Q25" s="1270">
        <v>1.66E-2</v>
      </c>
      <c r="R25" s="1270">
        <v>1.6400000000000001E-2</v>
      </c>
      <c r="S25" s="88"/>
    </row>
    <row r="26" spans="1:19" ht="11.1" customHeight="1">
      <c r="A26" s="64"/>
      <c r="B26" s="2373" t="s">
        <v>578</v>
      </c>
      <c r="C26" s="2373"/>
      <c r="D26" s="1880">
        <v>1.8599999999999998E-2</v>
      </c>
      <c r="E26" s="1382">
        <v>1.89E-2</v>
      </c>
      <c r="F26" s="1382">
        <v>1.9099999999999999E-2</v>
      </c>
      <c r="G26" s="1382">
        <v>1.8599999999999998E-2</v>
      </c>
      <c r="H26" s="1382">
        <v>1.9199999999999998E-2</v>
      </c>
      <c r="I26" s="1382">
        <v>1.8499999999999999E-2</v>
      </c>
      <c r="J26" s="1382">
        <v>1.8100000000000002E-2</v>
      </c>
      <c r="K26" s="1382">
        <v>1.7999999999999999E-2</v>
      </c>
      <c r="L26" s="1382">
        <v>1.8100000000000002E-2</v>
      </c>
      <c r="M26" s="1888"/>
      <c r="N26" s="1889"/>
      <c r="O26" s="1890"/>
      <c r="P26" s="1882">
        <v>1.8800000000000001E-2</v>
      </c>
      <c r="Q26" s="1270">
        <v>1.8499999999999999E-2</v>
      </c>
      <c r="R26" s="1270">
        <v>1.8800000000000001E-2</v>
      </c>
      <c r="S26" s="89"/>
    </row>
    <row r="27" spans="1:19" ht="11.1" customHeight="1">
      <c r="A27" s="90"/>
      <c r="B27" s="2373" t="s">
        <v>577</v>
      </c>
      <c r="C27" s="2373"/>
      <c r="D27" s="1880">
        <v>8.3000000000000001E-3</v>
      </c>
      <c r="E27" s="1657">
        <v>8.9999999999999993E-3</v>
      </c>
      <c r="F27" s="1382">
        <v>9.1000000000000004E-3</v>
      </c>
      <c r="G27" s="1382">
        <v>8.8999999999999999E-3</v>
      </c>
      <c r="H27" s="1382">
        <v>8.0999999999999996E-3</v>
      </c>
      <c r="I27" s="1382">
        <v>8.0000000000000002E-3</v>
      </c>
      <c r="J27" s="1382">
        <v>8.2000000000000007E-3</v>
      </c>
      <c r="K27" s="1382">
        <v>1.06E-2</v>
      </c>
      <c r="L27" s="1382">
        <v>7.0000000000000001E-3</v>
      </c>
      <c r="M27" s="1888"/>
      <c r="N27" s="1889"/>
      <c r="O27" s="1890"/>
      <c r="P27" s="1882">
        <v>8.8000000000000005E-3</v>
      </c>
      <c r="Q27" s="1270">
        <v>8.6999999999999994E-3</v>
      </c>
      <c r="R27" s="1270">
        <v>8.3999999999999995E-3</v>
      </c>
      <c r="S27" s="91"/>
    </row>
    <row r="28" spans="1:19" ht="11.1" customHeight="1">
      <c r="A28" s="64"/>
      <c r="B28" s="2373" t="s">
        <v>576</v>
      </c>
      <c r="C28" s="2373"/>
      <c r="D28" s="1880">
        <v>9.2999999999999992E-3</v>
      </c>
      <c r="E28" s="1382">
        <v>0.01</v>
      </c>
      <c r="F28" s="1382">
        <v>1.0200000000000001E-2</v>
      </c>
      <c r="G28" s="1382">
        <v>0.01</v>
      </c>
      <c r="H28" s="1382">
        <v>9.1000000000000004E-3</v>
      </c>
      <c r="I28" s="1382">
        <v>8.8999999999999999E-3</v>
      </c>
      <c r="J28" s="1382">
        <v>9.1000000000000004E-3</v>
      </c>
      <c r="K28" s="1382">
        <v>1.18E-2</v>
      </c>
      <c r="L28" s="1382">
        <v>8.0000000000000002E-3</v>
      </c>
      <c r="M28" s="1888"/>
      <c r="N28" s="1889"/>
      <c r="O28" s="1890"/>
      <c r="P28" s="1882">
        <v>9.9000000000000008E-3</v>
      </c>
      <c r="Q28" s="1270">
        <v>9.7000000000000003E-3</v>
      </c>
      <c r="R28" s="1270">
        <v>9.5999999999999992E-3</v>
      </c>
      <c r="S28" s="91"/>
    </row>
    <row r="29" spans="1:19" ht="9.9499999999999993" customHeight="1">
      <c r="A29" s="64"/>
      <c r="B29" s="2373" t="s">
        <v>35</v>
      </c>
      <c r="C29" s="2373"/>
      <c r="D29" s="1891">
        <v>-3.1800000000000002E-2</v>
      </c>
      <c r="E29" s="1383">
        <v>7.3899999999999993E-2</v>
      </c>
      <c r="F29" s="1383">
        <v>-7.1499999999999994E-2</v>
      </c>
      <c r="G29" s="1657">
        <v>8.4500000000000006E-2</v>
      </c>
      <c r="H29" s="1657">
        <v>6.1899999999999997E-2</v>
      </c>
      <c r="I29" s="1383">
        <v>-6.4999999999999997E-3</v>
      </c>
      <c r="J29" s="1892">
        <v>5.7999999999999996E-3</v>
      </c>
      <c r="K29" s="1892">
        <v>0.1149</v>
      </c>
      <c r="L29" s="1892">
        <v>2.5399999999999999E-2</v>
      </c>
      <c r="M29" s="1888"/>
      <c r="N29" s="1889"/>
      <c r="O29" s="1893"/>
      <c r="P29" s="1894">
        <v>4.7E-2</v>
      </c>
      <c r="Q29" s="1270">
        <v>0.183</v>
      </c>
      <c r="R29" s="1270">
        <v>5.1900000000000002E-2</v>
      </c>
      <c r="S29" s="91"/>
    </row>
    <row r="30" spans="1:19" ht="9.9499999999999993" customHeight="1">
      <c r="A30" s="64"/>
      <c r="B30" s="2377" t="s">
        <v>513</v>
      </c>
      <c r="C30" s="2373"/>
      <c r="D30" s="1875">
        <v>0.20599999999999999</v>
      </c>
      <c r="E30" s="1381">
        <v>0.21</v>
      </c>
      <c r="F30" s="1381">
        <v>0.19900000000000001</v>
      </c>
      <c r="G30" s="1381">
        <v>0.23200000000000001</v>
      </c>
      <c r="H30" s="1381">
        <v>0.20799999999999999</v>
      </c>
      <c r="I30" s="1381">
        <v>0.24</v>
      </c>
      <c r="J30" s="1381">
        <v>0.156</v>
      </c>
      <c r="K30" s="1381">
        <v>0.184</v>
      </c>
      <c r="L30" s="1381">
        <v>0.16200000000000001</v>
      </c>
      <c r="M30" s="1887"/>
      <c r="N30" s="1885"/>
      <c r="O30" s="1895"/>
      <c r="P30" s="1879">
        <v>0.21199999999999999</v>
      </c>
      <c r="Q30" s="1269">
        <v>0.19800000000000001</v>
      </c>
      <c r="R30" s="1269">
        <v>0.14299999999999999</v>
      </c>
      <c r="S30" s="91"/>
    </row>
    <row r="31" spans="1:19" ht="11.1" customHeight="1">
      <c r="A31" s="64"/>
      <c r="B31" s="2377" t="s">
        <v>575</v>
      </c>
      <c r="C31" s="2373"/>
      <c r="D31" s="1875">
        <v>0.20699999999999999</v>
      </c>
      <c r="E31" s="1381">
        <v>0.21099999999999999</v>
      </c>
      <c r="F31" s="1381">
        <v>0.2</v>
      </c>
      <c r="G31" s="1381">
        <v>0.18099999999999999</v>
      </c>
      <c r="H31" s="1381">
        <v>0.218</v>
      </c>
      <c r="I31" s="1381">
        <v>0.24099999999999999</v>
      </c>
      <c r="J31" s="1381">
        <v>0.157</v>
      </c>
      <c r="K31" s="1381">
        <v>0.185</v>
      </c>
      <c r="L31" s="1381">
        <v>0.17499999999999999</v>
      </c>
      <c r="M31" s="1887"/>
      <c r="N31" s="1885"/>
      <c r="O31" s="1895"/>
      <c r="P31" s="1879">
        <v>0.2</v>
      </c>
      <c r="Q31" s="1269">
        <v>0.20300000000000001</v>
      </c>
      <c r="R31" s="1269">
        <v>0.16600000000000001</v>
      </c>
      <c r="S31" s="91"/>
    </row>
    <row r="32" spans="1:19" ht="9.9499999999999993" customHeight="1">
      <c r="A32" s="2388" t="s">
        <v>38</v>
      </c>
      <c r="B32" s="2388"/>
      <c r="C32" s="2388"/>
      <c r="D32" s="1896"/>
      <c r="E32" s="1384"/>
      <c r="F32" s="1384"/>
      <c r="G32" s="1384"/>
      <c r="H32" s="1384"/>
      <c r="I32" s="1384"/>
      <c r="J32" s="1384"/>
      <c r="K32" s="1384"/>
      <c r="L32" s="1384"/>
      <c r="M32" s="1897"/>
      <c r="N32" s="1898"/>
      <c r="O32" s="1899"/>
      <c r="P32" s="1900"/>
      <c r="Q32" s="92"/>
      <c r="R32" s="92"/>
      <c r="S32" s="94"/>
    </row>
    <row r="33" spans="1:19" ht="9.9499999999999993" customHeight="1">
      <c r="A33" s="2375" t="s">
        <v>39</v>
      </c>
      <c r="B33" s="2375"/>
      <c r="C33" s="2375"/>
      <c r="D33" s="1873"/>
      <c r="E33" s="1380"/>
      <c r="F33" s="1380"/>
      <c r="G33" s="1380"/>
      <c r="H33" s="1380"/>
      <c r="I33" s="1380"/>
      <c r="J33" s="1380"/>
      <c r="K33" s="1380"/>
      <c r="L33" s="1380"/>
      <c r="M33" s="1645"/>
      <c r="N33" s="1901"/>
      <c r="O33" s="1902"/>
      <c r="P33" s="1406"/>
      <c r="Q33" s="96"/>
      <c r="R33" s="96"/>
      <c r="S33" s="97"/>
    </row>
    <row r="34" spans="1:19" ht="9.9499999999999993" customHeight="1">
      <c r="A34" s="83"/>
      <c r="B34" s="2387" t="s">
        <v>40</v>
      </c>
      <c r="C34" s="2387"/>
      <c r="D34" s="1903">
        <v>2.81</v>
      </c>
      <c r="E34" s="1385">
        <v>3.02</v>
      </c>
      <c r="F34" s="1385">
        <v>2.9</v>
      </c>
      <c r="G34" s="1385">
        <v>2.96</v>
      </c>
      <c r="H34" s="1904">
        <v>2.6</v>
      </c>
      <c r="I34" s="1904">
        <v>2.61</v>
      </c>
      <c r="J34" s="1904">
        <v>2.59</v>
      </c>
      <c r="K34" s="1904">
        <v>3.5</v>
      </c>
      <c r="L34" s="1904">
        <v>2.3199999999999998</v>
      </c>
      <c r="M34" s="1905"/>
      <c r="N34" s="1906"/>
      <c r="O34" s="1907"/>
      <c r="P34" s="1908">
        <v>11.69</v>
      </c>
      <c r="Q34" s="98">
        <v>11.26</v>
      </c>
      <c r="R34" s="98">
        <v>10.72</v>
      </c>
      <c r="S34" s="99"/>
    </row>
    <row r="35" spans="1:19" ht="9.9499999999999993" customHeight="1">
      <c r="A35" s="64"/>
      <c r="B35" s="2373" t="s">
        <v>41</v>
      </c>
      <c r="C35" s="2373"/>
      <c r="D35" s="1903">
        <v>2.8</v>
      </c>
      <c r="E35" s="1385">
        <v>3.01</v>
      </c>
      <c r="F35" s="1385">
        <v>2.89</v>
      </c>
      <c r="G35" s="1385">
        <v>2.95</v>
      </c>
      <c r="H35" s="1904">
        <v>2.59</v>
      </c>
      <c r="I35" s="1904">
        <v>2.6</v>
      </c>
      <c r="J35" s="1904">
        <v>2.59</v>
      </c>
      <c r="K35" s="1904">
        <v>3.5</v>
      </c>
      <c r="L35" s="1904">
        <v>2.3199999999999998</v>
      </c>
      <c r="M35" s="1905"/>
      <c r="N35" s="1906"/>
      <c r="O35" s="1907"/>
      <c r="P35" s="1908">
        <v>11.65</v>
      </c>
      <c r="Q35" s="98">
        <v>11.24</v>
      </c>
      <c r="R35" s="98">
        <v>10.7</v>
      </c>
      <c r="S35" s="99"/>
    </row>
    <row r="36" spans="1:19" ht="11.1" customHeight="1">
      <c r="A36" s="64"/>
      <c r="B36" s="2373" t="s">
        <v>574</v>
      </c>
      <c r="C36" s="2373"/>
      <c r="D36" s="1903">
        <v>3</v>
      </c>
      <c r="E36" s="1385">
        <v>3.08</v>
      </c>
      <c r="F36" s="1385">
        <v>2.95</v>
      </c>
      <c r="G36" s="1385">
        <v>3.18</v>
      </c>
      <c r="H36" s="1904">
        <v>2.81</v>
      </c>
      <c r="I36" s="1904">
        <v>2.77</v>
      </c>
      <c r="J36" s="1904">
        <v>2.64</v>
      </c>
      <c r="K36" s="1904">
        <v>2.89</v>
      </c>
      <c r="L36" s="1904">
        <v>2.6</v>
      </c>
      <c r="M36" s="1905"/>
      <c r="N36" s="1906"/>
      <c r="O36" s="1907"/>
      <c r="P36" s="1908">
        <v>12.21</v>
      </c>
      <c r="Q36" s="98">
        <v>11.11</v>
      </c>
      <c r="R36" s="98">
        <v>10.220000000000001</v>
      </c>
      <c r="S36" s="99"/>
    </row>
    <row r="37" spans="1:19" ht="9.9499999999999993" customHeight="1">
      <c r="A37" s="64"/>
      <c r="B37" s="2373" t="s">
        <v>42</v>
      </c>
      <c r="C37" s="2373"/>
      <c r="D37" s="1903">
        <v>1.36</v>
      </c>
      <c r="E37" s="1385">
        <v>1.33</v>
      </c>
      <c r="F37" s="1385">
        <v>1.33</v>
      </c>
      <c r="G37" s="1385">
        <v>1.3</v>
      </c>
      <c r="H37" s="1904">
        <v>1.3</v>
      </c>
      <c r="I37" s="1904">
        <v>1.27</v>
      </c>
      <c r="J37" s="1904">
        <v>1.27</v>
      </c>
      <c r="K37" s="1904">
        <v>1.24</v>
      </c>
      <c r="L37" s="1904">
        <v>1.21</v>
      </c>
      <c r="M37" s="1905"/>
      <c r="N37" s="1906"/>
      <c r="O37" s="1909"/>
      <c r="P37" s="1908">
        <v>5.32</v>
      </c>
      <c r="Q37" s="100">
        <v>5.08</v>
      </c>
      <c r="R37" s="100">
        <v>4.75</v>
      </c>
      <c r="S37" s="99"/>
    </row>
    <row r="38" spans="1:19" ht="9.9499999999999993" customHeight="1">
      <c r="A38" s="64"/>
      <c r="B38" s="2373" t="s">
        <v>43</v>
      </c>
      <c r="C38" s="2373"/>
      <c r="D38" s="1903">
        <v>73.83</v>
      </c>
      <c r="E38" s="1385">
        <v>72.41</v>
      </c>
      <c r="F38" s="1385">
        <v>69.98</v>
      </c>
      <c r="G38" s="1385">
        <v>67.34</v>
      </c>
      <c r="H38" s="1904">
        <v>66.55</v>
      </c>
      <c r="I38" s="1904">
        <v>64.290000000000006</v>
      </c>
      <c r="J38" s="1904">
        <v>61.42</v>
      </c>
      <c r="K38" s="1904">
        <v>58.9</v>
      </c>
      <c r="L38" s="1904">
        <v>56.59</v>
      </c>
      <c r="M38" s="1910"/>
      <c r="N38" s="1911"/>
      <c r="O38" s="1909"/>
      <c r="P38" s="1908">
        <v>73.83</v>
      </c>
      <c r="Q38" s="100">
        <v>66.55</v>
      </c>
      <c r="R38" s="100">
        <v>56.59</v>
      </c>
      <c r="S38" s="99"/>
    </row>
    <row r="39" spans="1:19" ht="9.9499999999999993" customHeight="1">
      <c r="A39" s="2391" t="s">
        <v>44</v>
      </c>
      <c r="B39" s="2391"/>
      <c r="C39" s="2391"/>
      <c r="D39" s="1912"/>
      <c r="E39" s="1386"/>
      <c r="F39" s="1386"/>
      <c r="G39" s="1386"/>
      <c r="H39" s="1386"/>
      <c r="I39" s="1386"/>
      <c r="J39" s="1386"/>
      <c r="K39" s="1386"/>
      <c r="L39" s="1386"/>
      <c r="M39" s="1910"/>
      <c r="N39" s="1911"/>
      <c r="O39" s="1913"/>
      <c r="P39" s="1914"/>
      <c r="Q39" s="101"/>
      <c r="R39" s="101"/>
      <c r="S39" s="99"/>
    </row>
    <row r="40" spans="1:19" ht="9.9499999999999993" customHeight="1">
      <c r="A40" s="83"/>
      <c r="B40" s="2387" t="s">
        <v>45</v>
      </c>
      <c r="C40" s="2387"/>
      <c r="D40" s="1903">
        <v>124.59</v>
      </c>
      <c r="E40" s="1385">
        <v>118.72</v>
      </c>
      <c r="F40" s="1385">
        <v>121.04</v>
      </c>
      <c r="G40" s="1385">
        <v>123.99</v>
      </c>
      <c r="H40" s="1904">
        <v>114.01</v>
      </c>
      <c r="I40" s="1904">
        <v>109.57</v>
      </c>
      <c r="J40" s="1904">
        <v>119.86</v>
      </c>
      <c r="K40" s="1904">
        <v>113.16</v>
      </c>
      <c r="L40" s="1904">
        <v>104.46</v>
      </c>
      <c r="M40" s="1905"/>
      <c r="N40" s="1906"/>
      <c r="O40" s="1907"/>
      <c r="P40" s="1908">
        <v>124.59</v>
      </c>
      <c r="Q40" s="100">
        <v>119.86</v>
      </c>
      <c r="R40" s="100">
        <v>104.46</v>
      </c>
      <c r="S40" s="99"/>
    </row>
    <row r="41" spans="1:19" ht="9.9499999999999993" customHeight="1">
      <c r="A41" s="64"/>
      <c r="B41" s="2373" t="s">
        <v>46</v>
      </c>
      <c r="C41" s="2373"/>
      <c r="D41" s="1903">
        <v>112.24</v>
      </c>
      <c r="E41" s="1385">
        <v>112</v>
      </c>
      <c r="F41" s="1385">
        <v>110.11</v>
      </c>
      <c r="G41" s="1385">
        <v>112.65</v>
      </c>
      <c r="H41" s="1904">
        <v>104.1</v>
      </c>
      <c r="I41" s="1904">
        <v>104.87</v>
      </c>
      <c r="J41" s="1904">
        <v>109.71</v>
      </c>
      <c r="K41" s="1904">
        <v>97.76</v>
      </c>
      <c r="L41" s="1904">
        <v>97.51</v>
      </c>
      <c r="M41" s="1905"/>
      <c r="N41" s="1906"/>
      <c r="O41" s="1909"/>
      <c r="P41" s="1908">
        <v>110.11</v>
      </c>
      <c r="Q41" s="100">
        <v>97.76</v>
      </c>
      <c r="R41" s="100">
        <v>83.33</v>
      </c>
      <c r="S41" s="99"/>
    </row>
    <row r="42" spans="1:19" ht="9.9499999999999993" customHeight="1">
      <c r="A42" s="64"/>
      <c r="B42" s="2373" t="s">
        <v>47</v>
      </c>
      <c r="C42" s="2373"/>
      <c r="D42" s="1903">
        <v>113.68</v>
      </c>
      <c r="E42" s="1385">
        <v>118.72</v>
      </c>
      <c r="F42" s="1385">
        <v>111.83</v>
      </c>
      <c r="G42" s="1385">
        <v>121.86</v>
      </c>
      <c r="H42" s="1904">
        <v>113.56</v>
      </c>
      <c r="I42" s="1904">
        <v>108.22</v>
      </c>
      <c r="J42" s="1904">
        <v>110.25</v>
      </c>
      <c r="K42" s="1904">
        <v>110.81</v>
      </c>
      <c r="L42" s="1904">
        <v>100.5</v>
      </c>
      <c r="M42" s="1905"/>
      <c r="N42" s="1906"/>
      <c r="O42" s="1909"/>
      <c r="P42" s="1908">
        <v>113.68</v>
      </c>
      <c r="Q42" s="100">
        <v>113.56</v>
      </c>
      <c r="R42" s="100">
        <v>100.5</v>
      </c>
      <c r="S42" s="99"/>
    </row>
    <row r="43" spans="1:19" ht="9.9499999999999993" customHeight="1">
      <c r="A43" s="2389" t="s">
        <v>48</v>
      </c>
      <c r="B43" s="2389"/>
      <c r="C43" s="2389"/>
      <c r="D43" s="1915"/>
      <c r="E43" s="1387"/>
      <c r="F43" s="1387"/>
      <c r="G43" s="1387"/>
      <c r="H43" s="1387"/>
      <c r="I43" s="1387"/>
      <c r="J43" s="1387"/>
      <c r="K43" s="1387"/>
      <c r="L43" s="1387"/>
      <c r="M43" s="1916"/>
      <c r="N43" s="1917"/>
      <c r="O43" s="1918"/>
      <c r="P43" s="1919"/>
      <c r="Q43" s="102"/>
      <c r="R43" s="102"/>
      <c r="S43" s="103"/>
    </row>
    <row r="44" spans="1:19" ht="11.25" customHeight="1">
      <c r="A44" s="83"/>
      <c r="B44" s="2387" t="s">
        <v>774</v>
      </c>
      <c r="C44" s="2387"/>
      <c r="D44" s="1846">
        <v>443015</v>
      </c>
      <c r="E44" s="1374">
        <v>444081</v>
      </c>
      <c r="F44" s="1374">
        <v>444140</v>
      </c>
      <c r="G44" s="1374">
        <v>441124</v>
      </c>
      <c r="H44" s="1834">
        <v>437109</v>
      </c>
      <c r="I44" s="1834">
        <v>415561</v>
      </c>
      <c r="J44" s="1834">
        <v>399807</v>
      </c>
      <c r="K44" s="1834">
        <v>397647</v>
      </c>
      <c r="L44" s="1834">
        <v>395181</v>
      </c>
      <c r="M44" s="1847"/>
      <c r="N44" s="1377"/>
      <c r="O44" s="1833"/>
      <c r="P44" s="1850">
        <v>443082</v>
      </c>
      <c r="Q44" s="104">
        <v>412636</v>
      </c>
      <c r="R44" s="104">
        <v>395389</v>
      </c>
      <c r="S44" s="54"/>
    </row>
    <row r="45" spans="1:19" ht="12" customHeight="1">
      <c r="A45" s="64"/>
      <c r="B45" s="2373" t="s">
        <v>775</v>
      </c>
      <c r="C45" s="2373"/>
      <c r="D45" s="1846">
        <v>444504</v>
      </c>
      <c r="E45" s="1374">
        <v>445504</v>
      </c>
      <c r="F45" s="1374">
        <v>445658</v>
      </c>
      <c r="G45" s="1374">
        <v>442852</v>
      </c>
      <c r="H45" s="1834">
        <v>438556</v>
      </c>
      <c r="I45" s="1834">
        <v>416385</v>
      </c>
      <c r="J45" s="1834">
        <v>400577</v>
      </c>
      <c r="K45" s="1834">
        <v>398311</v>
      </c>
      <c r="L45" s="1834">
        <v>395750</v>
      </c>
      <c r="M45" s="1847"/>
      <c r="N45" s="1377"/>
      <c r="O45" s="1920"/>
      <c r="P45" s="1850">
        <v>444627</v>
      </c>
      <c r="Q45" s="104">
        <v>413563</v>
      </c>
      <c r="R45" s="104">
        <v>395919</v>
      </c>
      <c r="S45" s="54"/>
    </row>
    <row r="46" spans="1:19" ht="12.75" customHeight="1">
      <c r="A46" s="64"/>
      <c r="B46" s="2373" t="s">
        <v>776</v>
      </c>
      <c r="C46" s="2373"/>
      <c r="D46" s="1846">
        <v>442826</v>
      </c>
      <c r="E46" s="1374">
        <v>443717</v>
      </c>
      <c r="F46" s="1374">
        <v>444691</v>
      </c>
      <c r="G46" s="1374">
        <v>443825</v>
      </c>
      <c r="H46" s="1834">
        <v>439313</v>
      </c>
      <c r="I46" s="1834">
        <v>436059</v>
      </c>
      <c r="J46" s="1834">
        <v>401608</v>
      </c>
      <c r="K46" s="1834">
        <v>399559</v>
      </c>
      <c r="L46" s="1834">
        <v>397070</v>
      </c>
      <c r="M46" s="1847"/>
      <c r="N46" s="1377"/>
      <c r="O46" s="1920"/>
      <c r="P46" s="1850">
        <v>442826</v>
      </c>
      <c r="Q46" s="104">
        <v>439313</v>
      </c>
      <c r="R46" s="104">
        <v>397070</v>
      </c>
      <c r="S46" s="54"/>
    </row>
    <row r="47" spans="1:19" ht="9.9499999999999993" customHeight="1">
      <c r="A47" s="2393" t="s">
        <v>49</v>
      </c>
      <c r="B47" s="2393"/>
      <c r="C47" s="2393"/>
      <c r="D47" s="1851">
        <v>50341</v>
      </c>
      <c r="E47" s="1375">
        <v>52678</v>
      </c>
      <c r="F47" s="1375">
        <v>49730</v>
      </c>
      <c r="G47" s="1375">
        <v>54085</v>
      </c>
      <c r="H47" s="1921">
        <v>49888</v>
      </c>
      <c r="I47" s="1921">
        <v>47190</v>
      </c>
      <c r="J47" s="1921">
        <v>44277</v>
      </c>
      <c r="K47" s="1921">
        <v>44275</v>
      </c>
      <c r="L47" s="1921">
        <v>39906</v>
      </c>
      <c r="M47" s="1922"/>
      <c r="N47" s="1581"/>
      <c r="O47" s="1920"/>
      <c r="P47" s="1855">
        <v>50341</v>
      </c>
      <c r="Q47" s="106">
        <v>49888</v>
      </c>
      <c r="R47" s="106">
        <v>39906</v>
      </c>
      <c r="S47" s="109"/>
    </row>
    <row r="48" spans="1:19" ht="9.9499999999999993" customHeight="1">
      <c r="A48" s="2388" t="s">
        <v>50</v>
      </c>
      <c r="B48" s="2388"/>
      <c r="C48" s="2388"/>
      <c r="D48" s="1923"/>
      <c r="E48" s="1388"/>
      <c r="F48" s="1388"/>
      <c r="G48" s="1388"/>
      <c r="H48" s="1388"/>
      <c r="I48" s="1388"/>
      <c r="J48" s="1388"/>
      <c r="K48" s="1388"/>
      <c r="L48" s="1388"/>
      <c r="M48" s="1645"/>
      <c r="N48" s="1901"/>
      <c r="O48" s="1923"/>
      <c r="P48" s="1924"/>
      <c r="Q48" s="110"/>
      <c r="R48" s="110"/>
      <c r="S48" s="111"/>
    </row>
    <row r="49" spans="1:19" ht="9.9499999999999993" customHeight="1">
      <c r="A49" s="61"/>
      <c r="B49" s="2387" t="s">
        <v>51</v>
      </c>
      <c r="C49" s="2387"/>
      <c r="D49" s="1875">
        <v>4.7E-2</v>
      </c>
      <c r="E49" s="1381">
        <v>4.3999999999999997E-2</v>
      </c>
      <c r="F49" s="1381">
        <v>4.9000000000000002E-2</v>
      </c>
      <c r="G49" s="1381">
        <v>4.2000000000000003E-2</v>
      </c>
      <c r="H49" s="1381">
        <v>4.4999999999999998E-2</v>
      </c>
      <c r="I49" s="1381">
        <v>4.7E-2</v>
      </c>
      <c r="J49" s="1381">
        <v>4.7E-2</v>
      </c>
      <c r="K49" s="1381">
        <v>4.3999999999999997E-2</v>
      </c>
      <c r="L49" s="1381">
        <v>4.8000000000000001E-2</v>
      </c>
      <c r="M49" s="1876"/>
      <c r="N49" s="1877"/>
      <c r="O49" s="1878"/>
      <c r="P49" s="1879">
        <v>4.7E-2</v>
      </c>
      <c r="Q49" s="1269">
        <v>4.4999999999999998E-2</v>
      </c>
      <c r="R49" s="1269">
        <v>4.7E-2</v>
      </c>
      <c r="S49" s="112"/>
    </row>
    <row r="50" spans="1:19" ht="9.9499999999999993" customHeight="1">
      <c r="A50" s="64"/>
      <c r="B50" s="2373" t="s">
        <v>52</v>
      </c>
      <c r="C50" s="2373"/>
      <c r="D50" s="1875">
        <v>0.48399999999999999</v>
      </c>
      <c r="E50" s="1381">
        <v>0.439</v>
      </c>
      <c r="F50" s="1381">
        <v>0.45800000000000002</v>
      </c>
      <c r="G50" s="1381">
        <v>0.44</v>
      </c>
      <c r="H50" s="1883">
        <v>0.501</v>
      </c>
      <c r="I50" s="1883">
        <v>0.50900000000000001</v>
      </c>
      <c r="J50" s="1883">
        <v>0.49</v>
      </c>
      <c r="K50" s="1883">
        <v>0.35399999999999998</v>
      </c>
      <c r="L50" s="1883">
        <v>0.52200000000000002</v>
      </c>
      <c r="M50" s="1876"/>
      <c r="N50" s="1877"/>
      <c r="O50" s="1925"/>
      <c r="P50" s="1879">
        <v>0.45500000000000002</v>
      </c>
      <c r="Q50" s="1269">
        <v>0.45600000000000002</v>
      </c>
      <c r="R50" s="1269">
        <v>0.443</v>
      </c>
      <c r="S50" s="113"/>
    </row>
    <row r="51" spans="1:19" ht="11.1" customHeight="1">
      <c r="A51" s="64"/>
      <c r="B51" s="2373" t="s">
        <v>573</v>
      </c>
      <c r="C51" s="2373"/>
      <c r="D51" s="1875">
        <v>0.45100000000000001</v>
      </c>
      <c r="E51" s="1381">
        <v>0.43</v>
      </c>
      <c r="F51" s="1381">
        <v>0.44900000000000001</v>
      </c>
      <c r="G51" s="1381">
        <v>0.40699999999999997</v>
      </c>
      <c r="H51" s="1381">
        <v>0.46100000000000002</v>
      </c>
      <c r="I51" s="1381">
        <v>0.47799999999999998</v>
      </c>
      <c r="J51" s="1381">
        <v>0.48099999999999998</v>
      </c>
      <c r="K51" s="1381">
        <v>0.42799999999999999</v>
      </c>
      <c r="L51" s="1381">
        <v>0.46600000000000003</v>
      </c>
      <c r="M51" s="1876"/>
      <c r="N51" s="1877"/>
      <c r="O51" s="1925"/>
      <c r="P51" s="1879">
        <v>0.434</v>
      </c>
      <c r="Q51" s="1269">
        <v>0.46200000000000002</v>
      </c>
      <c r="R51" s="1269">
        <v>0.46400000000000002</v>
      </c>
      <c r="S51" s="113"/>
    </row>
    <row r="52" spans="1:19" ht="9.9499999999999993" customHeight="1">
      <c r="A52" s="90"/>
      <c r="B52" s="2373" t="s">
        <v>54</v>
      </c>
      <c r="C52" s="2373"/>
      <c r="D52" s="1926">
        <v>1.54</v>
      </c>
      <c r="E52" s="1389">
        <v>1.64</v>
      </c>
      <c r="F52" s="1389">
        <v>1.6</v>
      </c>
      <c r="G52" s="1389">
        <v>1.80962280962281</v>
      </c>
      <c r="H52" s="1389">
        <v>1.71</v>
      </c>
      <c r="I52" s="1389">
        <v>1.68</v>
      </c>
      <c r="J52" s="1389">
        <v>1.8</v>
      </c>
      <c r="K52" s="1389">
        <v>1.88</v>
      </c>
      <c r="L52" s="1389">
        <v>1.78</v>
      </c>
      <c r="M52" s="1927"/>
      <c r="N52" s="1928"/>
      <c r="O52" s="1929"/>
      <c r="P52" s="1930">
        <v>1.54</v>
      </c>
      <c r="Q52" s="114">
        <v>1.71</v>
      </c>
      <c r="R52" s="114">
        <v>1.78</v>
      </c>
      <c r="S52" s="115"/>
    </row>
    <row r="53" spans="1:19" ht="3.75" customHeight="1">
      <c r="A53" s="116"/>
      <c r="B53" s="116"/>
      <c r="C53" s="116"/>
      <c r="D53" s="116"/>
      <c r="E53" s="116"/>
      <c r="F53" s="116"/>
      <c r="G53" s="116"/>
      <c r="H53" s="116"/>
      <c r="I53" s="116"/>
      <c r="J53" s="116"/>
      <c r="K53" s="116"/>
      <c r="L53" s="116"/>
      <c r="M53" s="116"/>
      <c r="N53" s="116"/>
      <c r="O53" s="116"/>
      <c r="P53" s="1407"/>
      <c r="Q53" s="116"/>
      <c r="R53" s="116"/>
      <c r="S53" s="116"/>
    </row>
    <row r="54" spans="1:19" ht="10.15" customHeight="1">
      <c r="A54" s="2384" t="s">
        <v>55</v>
      </c>
      <c r="B54" s="2384"/>
      <c r="C54" s="2384"/>
      <c r="D54" s="2384"/>
      <c r="E54" s="2384"/>
      <c r="F54" s="2384"/>
      <c r="G54" s="2384"/>
      <c r="H54" s="2384"/>
      <c r="I54" s="2384"/>
      <c r="J54" s="2384"/>
      <c r="K54" s="2384"/>
      <c r="L54" s="2384"/>
      <c r="M54" s="2384"/>
      <c r="N54" s="2384"/>
      <c r="O54" s="2384"/>
      <c r="P54" s="2384"/>
      <c r="Q54" s="2384"/>
      <c r="R54" s="2384"/>
      <c r="S54" s="2384"/>
    </row>
    <row r="55" spans="1:19" ht="6.95" customHeight="1">
      <c r="B55" s="2378"/>
      <c r="C55" s="2378"/>
      <c r="D55" s="2379"/>
      <c r="E55" s="2380"/>
      <c r="F55" s="2381"/>
      <c r="G55" s="2381"/>
      <c r="H55" s="2381"/>
      <c r="I55" s="2381"/>
      <c r="J55" s="2381"/>
      <c r="K55" s="2381"/>
      <c r="L55" s="2381"/>
      <c r="M55" s="2381"/>
      <c r="N55" s="2382"/>
      <c r="O55" s="2383"/>
      <c r="P55" s="2383"/>
      <c r="Q55" s="2381"/>
      <c r="R55" s="2381"/>
      <c r="S55" s="2381"/>
    </row>
    <row r="58" spans="1:19" ht="12.75"/>
  </sheetData>
  <mergeCells count="51">
    <mergeCell ref="B37:C37"/>
    <mergeCell ref="B38:C38"/>
    <mergeCell ref="B49:C49"/>
    <mergeCell ref="A47:C47"/>
    <mergeCell ref="B40:C40"/>
    <mergeCell ref="W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52:C52"/>
    <mergeCell ref="A48:C48"/>
    <mergeCell ref="B41:C41"/>
    <mergeCell ref="B42:C42"/>
    <mergeCell ref="B44:C44"/>
    <mergeCell ref="A43:C43"/>
    <mergeCell ref="B45:C45"/>
    <mergeCell ref="B46:C46"/>
    <mergeCell ref="B31:C31"/>
    <mergeCell ref="B55:S55"/>
    <mergeCell ref="A54:S54"/>
    <mergeCell ref="A6:C6"/>
    <mergeCell ref="B7:C7"/>
    <mergeCell ref="B8:C8"/>
    <mergeCell ref="B9:C9"/>
    <mergeCell ref="B10:C10"/>
    <mergeCell ref="B11:C11"/>
    <mergeCell ref="B12:C12"/>
    <mergeCell ref="B13:C13"/>
    <mergeCell ref="B20:C20"/>
    <mergeCell ref="B21:C21"/>
    <mergeCell ref="B29:C29"/>
    <mergeCell ref="B50:C50"/>
    <mergeCell ref="B51:C51"/>
    <mergeCell ref="A1:S1"/>
    <mergeCell ref="B14:C14"/>
    <mergeCell ref="B15:C15"/>
    <mergeCell ref="B18:C18"/>
    <mergeCell ref="A4:C4"/>
    <mergeCell ref="E3:L3"/>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1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9"/>
  <sheetViews>
    <sheetView zoomScaleNormal="100" workbookViewId="0">
      <selection activeCell="P15" sqref="P15"/>
    </sheetView>
  </sheetViews>
  <sheetFormatPr defaultColWidth="8.42578125" defaultRowHeight="6.95" customHeight="1"/>
  <cols>
    <col min="1" max="1" width="3.140625" style="118" customWidth="1"/>
    <col min="2" max="2" width="2.140625" style="118" customWidth="1"/>
    <col min="3" max="3" width="39.85546875" style="118" customWidth="1"/>
    <col min="4" max="4" width="9.42578125" style="118" customWidth="1"/>
    <col min="5" max="5" width="8.5703125" style="118" bestFit="1" customWidth="1"/>
    <col min="6" max="6" width="8.28515625" style="118" bestFit="1" customWidth="1"/>
    <col min="7" max="7" width="8.42578125" style="118" bestFit="1" customWidth="1"/>
    <col min="8" max="8" width="8.28515625" style="118" bestFit="1" customWidth="1"/>
    <col min="9" max="9" width="8.5703125" style="118" bestFit="1" customWidth="1"/>
    <col min="10" max="10" width="8.28515625" style="118" bestFit="1" customWidth="1"/>
    <col min="11" max="11" width="8.42578125" style="118" bestFit="1" customWidth="1"/>
    <col min="12" max="12" width="8.28515625" style="118" bestFit="1" customWidth="1"/>
    <col min="13" max="13" width="1.28515625" style="118" customWidth="1"/>
    <col min="14" max="14" width="1.7109375" style="118" customWidth="1"/>
    <col min="15" max="15" width="1.28515625" style="118" customWidth="1"/>
    <col min="16" max="16" width="9.5703125" style="118" customWidth="1"/>
    <col min="17" max="17" width="8.28515625" style="1293" bestFit="1" customWidth="1"/>
    <col min="18" max="18" width="8.28515625" style="118" bestFit="1" customWidth="1"/>
    <col min="19" max="19" width="1.28515625" style="118" customWidth="1"/>
    <col min="20" max="20" width="8.42578125" style="123" customWidth="1"/>
    <col min="21" max="22" width="8.42578125" style="124" customWidth="1"/>
    <col min="23" max="23" width="8.42578125" style="693" customWidth="1"/>
    <col min="24" max="65" width="8.42578125" style="124" customWidth="1"/>
    <col min="66" max="66" width="8.42578125" style="117" customWidth="1"/>
    <col min="67" max="16384" width="8.42578125" style="117"/>
  </cols>
  <sheetData>
    <row r="1" spans="1:23" ht="15.75" customHeight="1">
      <c r="A1" s="2406" t="s">
        <v>215</v>
      </c>
      <c r="B1" s="2406"/>
      <c r="C1" s="2406"/>
      <c r="D1" s="2406"/>
      <c r="E1" s="2406"/>
      <c r="F1" s="2406"/>
      <c r="G1" s="2406"/>
      <c r="H1" s="2406"/>
      <c r="I1" s="2406"/>
      <c r="J1" s="2406"/>
      <c r="K1" s="2406"/>
      <c r="L1" s="2406"/>
      <c r="M1" s="2406"/>
      <c r="N1" s="2406"/>
      <c r="O1" s="2406"/>
      <c r="P1" s="2406"/>
      <c r="Q1" s="2406"/>
      <c r="R1" s="2406"/>
      <c r="S1" s="2406"/>
      <c r="W1" s="2402"/>
    </row>
    <row r="2" spans="1:23" ht="6" customHeight="1">
      <c r="A2" s="30"/>
      <c r="B2" s="30"/>
      <c r="C2" s="660"/>
      <c r="D2" s="661"/>
      <c r="E2" s="661"/>
      <c r="F2" s="660"/>
      <c r="G2" s="660"/>
      <c r="H2" s="660"/>
      <c r="I2" s="660"/>
      <c r="J2" s="660"/>
      <c r="K2" s="660"/>
      <c r="L2" s="660"/>
      <c r="M2" s="660"/>
      <c r="N2" s="660"/>
      <c r="O2" s="660"/>
      <c r="P2" s="660"/>
      <c r="Q2" s="660"/>
      <c r="R2" s="660"/>
      <c r="S2" s="660"/>
    </row>
    <row r="3" spans="1:23" s="32" customFormat="1" ht="10.5" customHeight="1">
      <c r="A3" s="35"/>
      <c r="B3" s="35"/>
      <c r="C3" s="253"/>
      <c r="D3" s="259"/>
      <c r="E3" s="2409"/>
      <c r="F3" s="2409"/>
      <c r="G3" s="2409"/>
      <c r="H3" s="2409"/>
      <c r="I3" s="2409"/>
      <c r="J3" s="2409"/>
      <c r="K3" s="2409"/>
      <c r="L3" s="2409"/>
      <c r="M3" s="662"/>
      <c r="N3" s="266"/>
      <c r="O3" s="255"/>
      <c r="P3" s="1322" t="s">
        <v>713</v>
      </c>
      <c r="Q3" s="260" t="s">
        <v>22</v>
      </c>
      <c r="R3" s="260" t="s">
        <v>23</v>
      </c>
      <c r="S3" s="663"/>
    </row>
    <row r="4" spans="1:23" s="32" customFormat="1" ht="10.5" customHeight="1">
      <c r="A4" s="2375" t="s">
        <v>505</v>
      </c>
      <c r="B4" s="2375"/>
      <c r="C4" s="2375"/>
      <c r="D4" s="263" t="s">
        <v>835</v>
      </c>
      <c r="E4" s="264" t="s">
        <v>799</v>
      </c>
      <c r="F4" s="264" t="s">
        <v>706</v>
      </c>
      <c r="G4" s="264" t="s">
        <v>236</v>
      </c>
      <c r="H4" s="264" t="s">
        <v>506</v>
      </c>
      <c r="I4" s="264" t="s">
        <v>507</v>
      </c>
      <c r="J4" s="264" t="s">
        <v>508</v>
      </c>
      <c r="K4" s="264" t="s">
        <v>509</v>
      </c>
      <c r="L4" s="264" t="s">
        <v>510</v>
      </c>
      <c r="M4" s="265"/>
      <c r="N4" s="664"/>
      <c r="O4" s="665"/>
      <c r="P4" s="1323" t="s">
        <v>24</v>
      </c>
      <c r="Q4" s="264" t="s">
        <v>24</v>
      </c>
      <c r="R4" s="264" t="s">
        <v>24</v>
      </c>
      <c r="S4" s="666"/>
    </row>
    <row r="5" spans="1:23" s="32" customFormat="1" ht="10.5" customHeight="1">
      <c r="A5" s="47"/>
      <c r="B5" s="47"/>
      <c r="C5" s="274"/>
      <c r="D5" s="667"/>
      <c r="E5" s="668"/>
      <c r="F5" s="668"/>
      <c r="G5" s="668"/>
      <c r="H5" s="668"/>
      <c r="I5" s="668"/>
      <c r="J5" s="668"/>
      <c r="K5" s="668"/>
      <c r="L5" s="668"/>
      <c r="M5" s="254"/>
      <c r="N5" s="254"/>
      <c r="O5" s="254"/>
      <c r="P5" s="667"/>
      <c r="Q5" s="668"/>
      <c r="R5" s="668"/>
      <c r="S5" s="669"/>
    </row>
    <row r="6" spans="1:23" s="32" customFormat="1" ht="10.5" customHeight="1">
      <c r="A6" s="2407" t="s">
        <v>216</v>
      </c>
      <c r="B6" s="2407"/>
      <c r="C6" s="2407"/>
      <c r="D6" s="670"/>
      <c r="E6" s="671"/>
      <c r="F6" s="671"/>
      <c r="G6" s="671"/>
      <c r="H6" s="671"/>
      <c r="I6" s="671"/>
      <c r="J6" s="671"/>
      <c r="K6" s="671"/>
      <c r="L6" s="671"/>
      <c r="M6" s="301"/>
      <c r="N6" s="254"/>
      <c r="O6" s="2301"/>
      <c r="P6" s="2302"/>
      <c r="Q6" s="2303"/>
      <c r="R6" s="2303"/>
      <c r="S6" s="2304"/>
    </row>
    <row r="7" spans="1:23" s="32" customFormat="1" ht="21" customHeight="1">
      <c r="A7" s="427"/>
      <c r="B7" s="2399" t="s">
        <v>660</v>
      </c>
      <c r="C7" s="2394"/>
      <c r="D7" s="1408">
        <v>119355</v>
      </c>
      <c r="E7" s="1658">
        <v>120429</v>
      </c>
      <c r="F7" s="1658">
        <v>119354</v>
      </c>
      <c r="G7" s="1658">
        <v>110524</v>
      </c>
      <c r="H7" s="1658">
        <v>107571</v>
      </c>
      <c r="I7" s="1658">
        <v>108297</v>
      </c>
      <c r="J7" s="1658">
        <v>110472</v>
      </c>
      <c r="K7" s="1658">
        <v>104913</v>
      </c>
      <c r="L7" s="1658">
        <v>101588</v>
      </c>
      <c r="M7" s="1931"/>
      <c r="N7" s="1411"/>
      <c r="O7" s="1408"/>
      <c r="P7" s="1932">
        <f>D7</f>
        <v>119355</v>
      </c>
      <c r="Q7" s="672">
        <v>107571</v>
      </c>
      <c r="R7" s="672">
        <v>101588</v>
      </c>
      <c r="S7" s="673"/>
    </row>
    <row r="8" spans="1:23" s="32" customFormat="1" ht="10.5" customHeight="1">
      <c r="A8" s="83"/>
      <c r="B8" s="2394" t="s">
        <v>53</v>
      </c>
      <c r="C8" s="2394"/>
      <c r="D8" s="1408">
        <v>381661</v>
      </c>
      <c r="E8" s="1658">
        <v>377310</v>
      </c>
      <c r="F8" s="1658">
        <v>374216</v>
      </c>
      <c r="G8" s="1658">
        <v>366679</v>
      </c>
      <c r="H8" s="1658">
        <v>365558</v>
      </c>
      <c r="I8" s="1658">
        <v>358993</v>
      </c>
      <c r="J8" s="1658">
        <v>330752</v>
      </c>
      <c r="K8" s="1658">
        <v>322094</v>
      </c>
      <c r="L8" s="1658">
        <v>319781</v>
      </c>
      <c r="M8" s="1931"/>
      <c r="N8" s="1411"/>
      <c r="O8" s="1412"/>
      <c r="P8" s="1932">
        <f>D8</f>
        <v>381661</v>
      </c>
      <c r="Q8" s="672">
        <v>365558</v>
      </c>
      <c r="R8" s="672">
        <v>319781</v>
      </c>
      <c r="S8" s="673"/>
    </row>
    <row r="9" spans="1:23" s="32" customFormat="1" ht="10.5" customHeight="1">
      <c r="A9" s="64"/>
      <c r="B9" s="2394" t="s">
        <v>37</v>
      </c>
      <c r="C9" s="2394"/>
      <c r="D9" s="1408">
        <v>597099</v>
      </c>
      <c r="E9" s="1658">
        <v>595025</v>
      </c>
      <c r="F9" s="1658">
        <v>590537</v>
      </c>
      <c r="G9" s="1658">
        <v>586927</v>
      </c>
      <c r="H9" s="1658">
        <v>565264</v>
      </c>
      <c r="I9" s="1658">
        <v>560912</v>
      </c>
      <c r="J9" s="1658">
        <v>528591</v>
      </c>
      <c r="K9" s="1658">
        <v>513294</v>
      </c>
      <c r="L9" s="1658">
        <v>501357</v>
      </c>
      <c r="M9" s="1931"/>
      <c r="N9" s="1411"/>
      <c r="O9" s="1412"/>
      <c r="P9" s="1932">
        <f>D9</f>
        <v>597099</v>
      </c>
      <c r="Q9" s="672">
        <v>565264</v>
      </c>
      <c r="R9" s="672">
        <v>501357</v>
      </c>
      <c r="S9" s="673"/>
    </row>
    <row r="10" spans="1:23" s="32" customFormat="1" ht="10.5" customHeight="1">
      <c r="A10" s="64"/>
      <c r="B10" s="2394" t="s">
        <v>36</v>
      </c>
      <c r="C10" s="2394"/>
      <c r="D10" s="1408">
        <v>461015</v>
      </c>
      <c r="E10" s="1658">
        <v>459767</v>
      </c>
      <c r="F10" s="1658">
        <v>449031</v>
      </c>
      <c r="G10" s="1658">
        <v>446179</v>
      </c>
      <c r="H10" s="1658">
        <v>439706</v>
      </c>
      <c r="I10" s="1658">
        <v>439357</v>
      </c>
      <c r="J10" s="1658">
        <v>413128</v>
      </c>
      <c r="K10" s="1658">
        <v>409753</v>
      </c>
      <c r="L10" s="1658">
        <v>395647</v>
      </c>
      <c r="M10" s="1931"/>
      <c r="N10" s="1411"/>
      <c r="O10" s="1412"/>
      <c r="P10" s="1932">
        <f>D10</f>
        <v>461015</v>
      </c>
      <c r="Q10" s="672">
        <v>439706</v>
      </c>
      <c r="R10" s="672">
        <v>395647</v>
      </c>
      <c r="S10" s="673"/>
    </row>
    <row r="11" spans="1:23" s="32" customFormat="1" ht="20.25" customHeight="1">
      <c r="A11" s="64"/>
      <c r="B11" s="2399" t="s">
        <v>584</v>
      </c>
      <c r="C11" s="2394"/>
      <c r="D11" s="1408">
        <v>32693</v>
      </c>
      <c r="E11" s="1658">
        <v>32131</v>
      </c>
      <c r="F11" s="1658">
        <v>31118</v>
      </c>
      <c r="G11" s="1658">
        <v>29889</v>
      </c>
      <c r="H11" s="1658">
        <v>29238</v>
      </c>
      <c r="I11" s="1658">
        <v>28036</v>
      </c>
      <c r="J11" s="1658">
        <v>24668</v>
      </c>
      <c r="K11" s="1658">
        <v>23532</v>
      </c>
      <c r="L11" s="1658">
        <v>22472</v>
      </c>
      <c r="M11" s="1931"/>
      <c r="N11" s="1411"/>
      <c r="O11" s="1412"/>
      <c r="P11" s="1932">
        <f>D11</f>
        <v>32693</v>
      </c>
      <c r="Q11" s="672">
        <v>29238</v>
      </c>
      <c r="R11" s="672">
        <v>22472</v>
      </c>
      <c r="S11" s="673"/>
    </row>
    <row r="12" spans="1:23" s="32" customFormat="1" ht="10.5" customHeight="1">
      <c r="A12" s="674"/>
      <c r="B12" s="2394" t="s">
        <v>771</v>
      </c>
      <c r="C12" s="2394"/>
      <c r="D12" s="1408">
        <v>603726</v>
      </c>
      <c r="E12" s="1658">
        <v>605220</v>
      </c>
      <c r="F12" s="1658">
        <v>594340</v>
      </c>
      <c r="G12" s="1658">
        <v>590344</v>
      </c>
      <c r="H12" s="1658">
        <v>568905</v>
      </c>
      <c r="I12" s="1658">
        <v>543138</v>
      </c>
      <c r="J12" s="1658">
        <v>528099</v>
      </c>
      <c r="K12" s="1658">
        <v>528852</v>
      </c>
      <c r="L12" s="1658">
        <v>527702</v>
      </c>
      <c r="M12" s="1931"/>
      <c r="N12" s="1411"/>
      <c r="O12" s="1412"/>
      <c r="P12" s="1932">
        <v>598441</v>
      </c>
      <c r="Q12" s="672">
        <v>542365</v>
      </c>
      <c r="R12" s="672">
        <v>509140</v>
      </c>
      <c r="S12" s="673"/>
    </row>
    <row r="13" spans="1:23" s="32" customFormat="1" ht="10.5" customHeight="1">
      <c r="A13" s="83"/>
      <c r="B13" s="2394" t="s">
        <v>585</v>
      </c>
      <c r="C13" s="2394"/>
      <c r="D13" s="1408">
        <v>540933</v>
      </c>
      <c r="E13" s="1658">
        <v>542140</v>
      </c>
      <c r="F13" s="1658">
        <v>532516</v>
      </c>
      <c r="G13" s="1658">
        <v>528528</v>
      </c>
      <c r="H13" s="1658">
        <v>510038</v>
      </c>
      <c r="I13" s="1658">
        <v>486949</v>
      </c>
      <c r="J13" s="1658">
        <v>475067</v>
      </c>
      <c r="K13" s="1658">
        <v>470943</v>
      </c>
      <c r="L13" s="1658">
        <v>462970</v>
      </c>
      <c r="M13" s="1931"/>
      <c r="N13" s="1411"/>
      <c r="O13" s="1412"/>
      <c r="P13" s="1932">
        <v>536059</v>
      </c>
      <c r="Q13" s="672">
        <v>485837</v>
      </c>
      <c r="R13" s="672">
        <v>445134</v>
      </c>
      <c r="S13" s="673"/>
    </row>
    <row r="14" spans="1:23" s="32" customFormat="1" ht="20.25" customHeight="1">
      <c r="A14" s="64"/>
      <c r="B14" s="2399" t="s">
        <v>583</v>
      </c>
      <c r="C14" s="2394"/>
      <c r="D14" s="1408">
        <v>32200</v>
      </c>
      <c r="E14" s="1658">
        <v>31836</v>
      </c>
      <c r="F14" s="1658">
        <v>31017</v>
      </c>
      <c r="G14" s="1658">
        <v>29677</v>
      </c>
      <c r="H14" s="1658">
        <v>28471</v>
      </c>
      <c r="I14" s="1658">
        <v>26447</v>
      </c>
      <c r="J14" s="1658">
        <v>23932</v>
      </c>
      <c r="K14" s="1658">
        <v>22674</v>
      </c>
      <c r="L14" s="1658">
        <v>21763</v>
      </c>
      <c r="M14" s="1931"/>
      <c r="N14" s="1411"/>
      <c r="O14" s="1412"/>
      <c r="P14" s="1932">
        <v>31184</v>
      </c>
      <c r="Q14" s="672">
        <v>25393</v>
      </c>
      <c r="R14" s="672">
        <v>21275</v>
      </c>
      <c r="S14" s="673"/>
    </row>
    <row r="15" spans="1:23" s="32" customFormat="1" ht="10.5" customHeight="1">
      <c r="A15" s="64"/>
      <c r="B15" s="2394" t="s">
        <v>772</v>
      </c>
      <c r="C15" s="2394"/>
      <c r="D15" s="1408">
        <v>2303962</v>
      </c>
      <c r="E15" s="1658">
        <v>2400407</v>
      </c>
      <c r="F15" s="1658">
        <v>2279301</v>
      </c>
      <c r="G15" s="1658">
        <v>2222725</v>
      </c>
      <c r="H15" s="1658">
        <v>2192947</v>
      </c>
      <c r="I15" s="1658">
        <v>2105626</v>
      </c>
      <c r="J15" s="1658">
        <v>2120972</v>
      </c>
      <c r="K15" s="1658">
        <v>2036008</v>
      </c>
      <c r="L15" s="1658">
        <v>2041887</v>
      </c>
      <c r="M15" s="1931"/>
      <c r="N15" s="1411"/>
      <c r="O15" s="1412"/>
      <c r="P15" s="1932">
        <f>D15</f>
        <v>2303962</v>
      </c>
      <c r="Q15" s="672">
        <v>2192947</v>
      </c>
      <c r="R15" s="672">
        <v>2041887</v>
      </c>
      <c r="S15" s="673"/>
    </row>
    <row r="16" spans="1:23" s="32" customFormat="1" ht="10.5" customHeight="1">
      <c r="A16" s="64"/>
      <c r="B16" s="2395" t="s">
        <v>773</v>
      </c>
      <c r="C16" s="2395"/>
      <c r="D16" s="1933">
        <v>225379</v>
      </c>
      <c r="E16" s="1659">
        <v>232915</v>
      </c>
      <c r="F16" s="1659">
        <v>224954</v>
      </c>
      <c r="G16" s="1659">
        <v>225765</v>
      </c>
      <c r="H16" s="1934">
        <v>221571</v>
      </c>
      <c r="I16" s="1934">
        <v>201275</v>
      </c>
      <c r="J16" s="1934">
        <v>198941</v>
      </c>
      <c r="K16" s="1934">
        <v>186547</v>
      </c>
      <c r="L16" s="1934">
        <v>183715</v>
      </c>
      <c r="M16" s="1935"/>
      <c r="N16" s="1411"/>
      <c r="O16" s="1413"/>
      <c r="P16" s="1932">
        <f>D16</f>
        <v>225379</v>
      </c>
      <c r="Q16" s="672">
        <v>221571</v>
      </c>
      <c r="R16" s="672">
        <v>183715</v>
      </c>
      <c r="S16" s="675"/>
    </row>
    <row r="17" spans="1:19" s="32" customFormat="1" ht="10.5" customHeight="1">
      <c r="A17" s="2398" t="s">
        <v>673</v>
      </c>
      <c r="B17" s="2398"/>
      <c r="C17" s="2398"/>
      <c r="D17" s="1409"/>
      <c r="E17" s="1660"/>
      <c r="F17" s="1660"/>
      <c r="G17" s="1660"/>
      <c r="H17" s="1660"/>
      <c r="I17" s="1660"/>
      <c r="J17" s="1660"/>
      <c r="K17" s="1660"/>
      <c r="L17" s="1660"/>
      <c r="M17" s="1936"/>
      <c r="N17" s="1414"/>
      <c r="O17" s="2305"/>
      <c r="P17" s="1937"/>
      <c r="Q17" s="676"/>
      <c r="R17" s="676"/>
      <c r="S17" s="2306"/>
    </row>
    <row r="18" spans="1:19" s="32" customFormat="1" ht="10.5" customHeight="1">
      <c r="A18" s="274"/>
      <c r="B18" s="2407" t="s">
        <v>916</v>
      </c>
      <c r="C18" s="2407"/>
      <c r="D18" s="1410"/>
      <c r="E18" s="1415"/>
      <c r="F18" s="1415"/>
      <c r="G18" s="1415"/>
      <c r="H18" s="1415"/>
      <c r="I18" s="1415"/>
      <c r="J18" s="1415"/>
      <c r="K18" s="1415"/>
      <c r="L18" s="1415"/>
      <c r="M18" s="1936"/>
      <c r="N18" s="1414"/>
      <c r="O18" s="1410"/>
      <c r="P18" s="1938"/>
      <c r="Q18" s="678"/>
      <c r="R18" s="678"/>
      <c r="S18" s="679"/>
    </row>
    <row r="19" spans="1:19" s="32" customFormat="1" ht="10.5" customHeight="1">
      <c r="A19" s="451"/>
      <c r="B19" s="2395" t="s">
        <v>221</v>
      </c>
      <c r="C19" s="2395"/>
      <c r="D19" s="1410"/>
      <c r="E19" s="1415"/>
      <c r="F19" s="1415"/>
      <c r="G19" s="1415"/>
      <c r="H19" s="1415"/>
      <c r="I19" s="1415"/>
      <c r="J19" s="1415"/>
      <c r="K19" s="1415"/>
      <c r="L19" s="1415"/>
      <c r="M19" s="1939"/>
      <c r="N19" s="1415"/>
      <c r="O19" s="1410"/>
      <c r="P19" s="1938"/>
      <c r="Q19" s="678"/>
      <c r="R19" s="678"/>
      <c r="S19" s="679"/>
    </row>
    <row r="20" spans="1:19" s="32" customFormat="1" ht="22.5" customHeight="1">
      <c r="A20" s="83"/>
      <c r="B20" s="83"/>
      <c r="C20" s="1250" t="s">
        <v>674</v>
      </c>
      <c r="D20" s="1408">
        <v>216144</v>
      </c>
      <c r="E20" s="1658">
        <v>211820</v>
      </c>
      <c r="F20" s="1658">
        <v>208068</v>
      </c>
      <c r="G20" s="1658">
        <v>204647</v>
      </c>
      <c r="H20" s="1376">
        <v>203321</v>
      </c>
      <c r="I20" s="1376">
        <v>198459</v>
      </c>
      <c r="J20" s="1376">
        <v>175431</v>
      </c>
      <c r="K20" s="1376">
        <v>169350</v>
      </c>
      <c r="L20" s="1376">
        <v>168996</v>
      </c>
      <c r="M20" s="1940"/>
      <c r="N20" s="1941"/>
      <c r="O20" s="1426"/>
      <c r="P20" s="1942">
        <f>D20</f>
        <v>216144</v>
      </c>
      <c r="Q20" s="680">
        <v>203321</v>
      </c>
      <c r="R20" s="680">
        <v>168996</v>
      </c>
      <c r="S20" s="679"/>
    </row>
    <row r="21" spans="1:19" s="32" customFormat="1" ht="10.5" customHeight="1">
      <c r="A21" s="83"/>
      <c r="B21" s="83"/>
      <c r="C21" s="325" t="s">
        <v>223</v>
      </c>
      <c r="D21" s="1408">
        <v>216303</v>
      </c>
      <c r="E21" s="1658">
        <v>211968</v>
      </c>
      <c r="F21" s="1658">
        <v>208231</v>
      </c>
      <c r="G21" s="1658">
        <v>204647</v>
      </c>
      <c r="H21" s="1376">
        <v>203321</v>
      </c>
      <c r="I21" s="1376">
        <v>198686</v>
      </c>
      <c r="J21" s="1376">
        <v>175431</v>
      </c>
      <c r="K21" s="1376">
        <v>169575</v>
      </c>
      <c r="L21" s="1376">
        <v>169322</v>
      </c>
      <c r="M21" s="1940"/>
      <c r="N21" s="1941"/>
      <c r="O21" s="1426"/>
      <c r="P21" s="1942">
        <f>D21</f>
        <v>216303</v>
      </c>
      <c r="Q21" s="680">
        <v>203321</v>
      </c>
      <c r="R21" s="680">
        <v>169322</v>
      </c>
      <c r="S21" s="679"/>
    </row>
    <row r="22" spans="1:19" s="32" customFormat="1" ht="10.5" customHeight="1">
      <c r="A22" s="83"/>
      <c r="B22" s="83"/>
      <c r="C22" s="681" t="s">
        <v>224</v>
      </c>
      <c r="D22" s="1408">
        <v>216462</v>
      </c>
      <c r="E22" s="1658">
        <v>212116</v>
      </c>
      <c r="F22" s="1658">
        <v>208394</v>
      </c>
      <c r="G22" s="1658">
        <v>204647</v>
      </c>
      <c r="H22" s="1376">
        <v>203321</v>
      </c>
      <c r="I22" s="1376">
        <v>198867</v>
      </c>
      <c r="J22" s="1376">
        <v>175431</v>
      </c>
      <c r="K22" s="1376">
        <v>169755</v>
      </c>
      <c r="L22" s="1376">
        <v>169601</v>
      </c>
      <c r="M22" s="1940"/>
      <c r="N22" s="1941"/>
      <c r="O22" s="1426"/>
      <c r="P22" s="1942">
        <f>D22</f>
        <v>216462</v>
      </c>
      <c r="Q22" s="680">
        <v>203321</v>
      </c>
      <c r="R22" s="680">
        <v>169601</v>
      </c>
      <c r="S22" s="679"/>
    </row>
    <row r="23" spans="1:19" s="32" customFormat="1" ht="10.5" customHeight="1">
      <c r="A23" s="478"/>
      <c r="B23" s="2395" t="s">
        <v>225</v>
      </c>
      <c r="C23" s="2395"/>
      <c r="D23" s="1943"/>
      <c r="E23" s="1411"/>
      <c r="F23" s="1411"/>
      <c r="G23" s="1411"/>
      <c r="H23" s="1581"/>
      <c r="I23" s="1581"/>
      <c r="J23" s="1581"/>
      <c r="K23" s="1581"/>
      <c r="L23" s="1581"/>
      <c r="M23" s="1940"/>
      <c r="N23" s="1941"/>
      <c r="O23" s="1427"/>
      <c r="P23" s="1944"/>
      <c r="Q23" s="682"/>
      <c r="R23" s="682"/>
      <c r="S23" s="679"/>
    </row>
    <row r="24" spans="1:19" s="32" customFormat="1" ht="21.75" customHeight="1">
      <c r="A24" s="83"/>
      <c r="B24" s="83"/>
      <c r="C24" s="1249" t="s">
        <v>582</v>
      </c>
      <c r="D24" s="1945">
        <v>0.114</v>
      </c>
      <c r="E24" s="1661">
        <v>0.113</v>
      </c>
      <c r="F24" s="1661">
        <v>0.112</v>
      </c>
      <c r="G24" s="1661">
        <v>0.108</v>
      </c>
      <c r="H24" s="1661">
        <v>0.106</v>
      </c>
      <c r="I24" s="1661">
        <v>0.104</v>
      </c>
      <c r="J24" s="1661">
        <v>0.122</v>
      </c>
      <c r="K24" s="1661">
        <v>0.11899999999999999</v>
      </c>
      <c r="L24" s="1661">
        <v>0.113</v>
      </c>
      <c r="M24" s="1946"/>
      <c r="N24" s="1947"/>
      <c r="O24" s="1428"/>
      <c r="P24" s="1948">
        <f>D24</f>
        <v>0.114</v>
      </c>
      <c r="Q24" s="1274">
        <v>0.106</v>
      </c>
      <c r="R24" s="1274">
        <v>0.113</v>
      </c>
      <c r="S24" s="679"/>
    </row>
    <row r="25" spans="1:19" s="32" customFormat="1" ht="10.5" customHeight="1">
      <c r="A25" s="90"/>
      <c r="B25" s="90"/>
      <c r="C25" s="681" t="s">
        <v>226</v>
      </c>
      <c r="D25" s="1945">
        <v>0.129</v>
      </c>
      <c r="E25" s="1661">
        <v>0.128</v>
      </c>
      <c r="F25" s="1661">
        <v>0.127</v>
      </c>
      <c r="G25" s="1661">
        <v>0.124</v>
      </c>
      <c r="H25" s="1661">
        <v>0.121</v>
      </c>
      <c r="I25" s="1661">
        <v>0.11899999999999999</v>
      </c>
      <c r="J25" s="1661">
        <v>0.13500000000000001</v>
      </c>
      <c r="K25" s="1661">
        <v>0.13200000000000001</v>
      </c>
      <c r="L25" s="1661">
        <v>0.128</v>
      </c>
      <c r="M25" s="1946"/>
      <c r="N25" s="1947"/>
      <c r="O25" s="1428"/>
      <c r="P25" s="1948">
        <f>D25</f>
        <v>0.129</v>
      </c>
      <c r="Q25" s="1274">
        <v>0.121</v>
      </c>
      <c r="R25" s="1274">
        <v>0.128</v>
      </c>
      <c r="S25" s="679"/>
    </row>
    <row r="26" spans="1:19" s="32" customFormat="1" ht="10.5" customHeight="1">
      <c r="A26" s="683"/>
      <c r="B26" s="683"/>
      <c r="C26" s="681" t="s">
        <v>227</v>
      </c>
      <c r="D26" s="1949">
        <v>0.14899999999999999</v>
      </c>
      <c r="E26" s="1662">
        <v>0.14799999999999999</v>
      </c>
      <c r="F26" s="1662">
        <v>0.151</v>
      </c>
      <c r="G26" s="1662">
        <v>0.14099999999999999</v>
      </c>
      <c r="H26" s="1661">
        <v>0.13800000000000001</v>
      </c>
      <c r="I26" s="1661">
        <v>0.13700000000000001</v>
      </c>
      <c r="J26" s="1661">
        <v>0.154</v>
      </c>
      <c r="K26" s="1661">
        <v>0.152</v>
      </c>
      <c r="L26" s="1661">
        <v>0.14799999999999999</v>
      </c>
      <c r="M26" s="1946"/>
      <c r="N26" s="1947"/>
      <c r="O26" s="1428"/>
      <c r="P26" s="1948">
        <f>D26</f>
        <v>0.14899999999999999</v>
      </c>
      <c r="Q26" s="1274">
        <v>0.13800000000000001</v>
      </c>
      <c r="R26" s="1274">
        <v>0.14799999999999999</v>
      </c>
      <c r="S26" s="679"/>
    </row>
    <row r="27" spans="1:19" s="32" customFormat="1" ht="10.5" customHeight="1">
      <c r="A27" s="684"/>
      <c r="B27" s="2408" t="s">
        <v>228</v>
      </c>
      <c r="C27" s="2408"/>
      <c r="D27" s="1425"/>
      <c r="E27" s="1663"/>
      <c r="F27" s="1663"/>
      <c r="G27" s="1663"/>
      <c r="H27" s="1663"/>
      <c r="I27" s="1663"/>
      <c r="J27" s="1663"/>
      <c r="K27" s="1663"/>
      <c r="L27" s="1663"/>
      <c r="M27" s="1950"/>
      <c r="N27" s="1951"/>
      <c r="O27" s="1425"/>
      <c r="P27" s="1952"/>
      <c r="Q27" s="1272"/>
      <c r="R27" s="1272"/>
      <c r="S27" s="1273"/>
    </row>
    <row r="28" spans="1:19" s="32" customFormat="1" ht="10.5" customHeight="1">
      <c r="A28" s="683"/>
      <c r="B28" s="1271"/>
      <c r="C28" s="325" t="s">
        <v>229</v>
      </c>
      <c r="D28" s="1408">
        <v>653946</v>
      </c>
      <c r="E28" s="1658">
        <v>649169</v>
      </c>
      <c r="F28" s="1658">
        <v>641307</v>
      </c>
      <c r="G28" s="1658">
        <v>626606</v>
      </c>
      <c r="H28" s="1376">
        <v>610353</v>
      </c>
      <c r="I28" s="1376">
        <v>602314</v>
      </c>
      <c r="J28" s="1376">
        <v>572104</v>
      </c>
      <c r="K28" s="1376">
        <v>555830</v>
      </c>
      <c r="L28" s="1376">
        <v>545480</v>
      </c>
      <c r="M28" s="1940"/>
      <c r="N28" s="1941"/>
      <c r="O28" s="1426"/>
      <c r="P28" s="1397">
        <f>D28</f>
        <v>653946</v>
      </c>
      <c r="Q28" s="62">
        <v>610353</v>
      </c>
      <c r="R28" s="62">
        <v>545480</v>
      </c>
      <c r="S28" s="679"/>
    </row>
    <row r="29" spans="1:19" s="32" customFormat="1" ht="10.5" customHeight="1">
      <c r="A29" s="683"/>
      <c r="B29" s="683"/>
      <c r="C29" s="325" t="s">
        <v>230</v>
      </c>
      <c r="D29" s="1945">
        <v>4.2999999999999997E-2</v>
      </c>
      <c r="E29" s="1661">
        <v>4.2000000000000003E-2</v>
      </c>
      <c r="F29" s="1661">
        <v>4.1000000000000002E-2</v>
      </c>
      <c r="G29" s="1661">
        <v>0.04</v>
      </c>
      <c r="H29" s="1662">
        <v>0.04</v>
      </c>
      <c r="I29" s="1662">
        <v>3.9E-2</v>
      </c>
      <c r="J29" s="1662">
        <v>4.1000000000000002E-2</v>
      </c>
      <c r="K29" s="1662">
        <v>0.04</v>
      </c>
      <c r="L29" s="1662">
        <v>0.04</v>
      </c>
      <c r="M29" s="1940"/>
      <c r="N29" s="1941"/>
      <c r="O29" s="1426"/>
      <c r="P29" s="1948">
        <f>D29</f>
        <v>4.2999999999999997E-2</v>
      </c>
      <c r="Q29" s="1274">
        <v>0.04</v>
      </c>
      <c r="R29" s="1274">
        <v>0.04</v>
      </c>
      <c r="S29" s="679"/>
    </row>
    <row r="30" spans="1:19" s="32" customFormat="1" ht="10.5" customHeight="1">
      <c r="A30" s="683"/>
      <c r="B30" s="2395" t="s">
        <v>231</v>
      </c>
      <c r="C30" s="2395"/>
      <c r="D30" s="1953">
        <v>1.28</v>
      </c>
      <c r="E30" s="1664">
        <v>1.26</v>
      </c>
      <c r="F30" s="1664">
        <v>1.24</v>
      </c>
      <c r="G30" s="1664">
        <v>1.19</v>
      </c>
      <c r="H30" s="1664">
        <v>1.2</v>
      </c>
      <c r="I30" s="1664">
        <v>1.25</v>
      </c>
      <c r="J30" s="1664">
        <v>1.25</v>
      </c>
      <c r="K30" s="1664">
        <v>1.19</v>
      </c>
      <c r="L30" s="1664">
        <v>1.24</v>
      </c>
      <c r="M30" s="1954"/>
      <c r="N30" s="1941"/>
      <c r="O30" s="1429"/>
      <c r="P30" s="1400" t="s">
        <v>222</v>
      </c>
      <c r="Q30" s="285" t="s">
        <v>222</v>
      </c>
      <c r="R30" s="285" t="s">
        <v>222</v>
      </c>
      <c r="S30" s="685"/>
    </row>
    <row r="31" spans="1:19" s="32" customFormat="1" ht="10.5" customHeight="1">
      <c r="A31" s="2398" t="s">
        <v>220</v>
      </c>
      <c r="B31" s="2398"/>
      <c r="C31" s="2398"/>
      <c r="D31" s="1416"/>
      <c r="E31" s="1665"/>
      <c r="F31" s="1665"/>
      <c r="G31" s="1665"/>
      <c r="H31" s="1665"/>
      <c r="I31" s="1665"/>
      <c r="J31" s="1665"/>
      <c r="K31" s="1665"/>
      <c r="L31" s="1665"/>
      <c r="M31" s="1936"/>
      <c r="N31" s="1414"/>
      <c r="O31" s="1416"/>
      <c r="P31" s="1955"/>
      <c r="Q31" s="686"/>
      <c r="R31" s="686"/>
      <c r="S31" s="679"/>
    </row>
    <row r="32" spans="1:19" s="32" customFormat="1" ht="10.5" customHeight="1">
      <c r="A32" s="83"/>
      <c r="B32" s="2403" t="s">
        <v>886</v>
      </c>
      <c r="C32" s="2403"/>
      <c r="D32" s="1413">
        <v>44220</v>
      </c>
      <c r="E32" s="1666">
        <v>45091</v>
      </c>
      <c r="F32" s="1666">
        <v>44646</v>
      </c>
      <c r="G32" s="1666">
        <v>44516</v>
      </c>
      <c r="H32" s="1956">
        <v>44928</v>
      </c>
      <c r="I32" s="1956">
        <v>45685</v>
      </c>
      <c r="J32" s="1956">
        <v>43444</v>
      </c>
      <c r="K32" s="1956">
        <v>43016</v>
      </c>
      <c r="L32" s="1956">
        <v>43213</v>
      </c>
      <c r="M32" s="1922"/>
      <c r="N32" s="1581"/>
      <c r="O32" s="1417"/>
      <c r="P32" s="1405">
        <f>D32</f>
        <v>44220</v>
      </c>
      <c r="Q32" s="283">
        <v>44928</v>
      </c>
      <c r="R32" s="283">
        <v>43213</v>
      </c>
      <c r="S32" s="687"/>
    </row>
    <row r="33" spans="1:21" s="32" customFormat="1" ht="10.5" customHeight="1">
      <c r="A33" s="2400" t="s">
        <v>917</v>
      </c>
      <c r="B33" s="2400"/>
      <c r="C33" s="2400"/>
      <c r="D33" s="1957"/>
      <c r="E33" s="1958"/>
      <c r="F33" s="1958"/>
      <c r="G33" s="1958"/>
      <c r="H33" s="1958"/>
      <c r="I33" s="1958"/>
      <c r="J33" s="1958"/>
      <c r="K33" s="1958"/>
      <c r="L33" s="1958"/>
      <c r="M33" s="1959"/>
      <c r="N33" s="1960"/>
      <c r="O33" s="2307"/>
      <c r="P33" s="1961"/>
      <c r="Q33" s="1962"/>
      <c r="R33" s="1962"/>
      <c r="S33" s="2308"/>
      <c r="T33" s="1792"/>
      <c r="U33" s="1791" t="s">
        <v>872</v>
      </c>
    </row>
    <row r="34" spans="1:21" s="32" customFormat="1" ht="10.5" customHeight="1">
      <c r="A34" s="2292"/>
      <c r="B34" s="2401" t="s">
        <v>873</v>
      </c>
      <c r="C34" s="2401"/>
      <c r="D34" s="1963" t="s">
        <v>874</v>
      </c>
      <c r="E34" s="1964" t="s">
        <v>874</v>
      </c>
      <c r="F34" s="1964" t="s">
        <v>874</v>
      </c>
      <c r="G34" s="1964" t="s">
        <v>874</v>
      </c>
      <c r="H34" s="1964" t="s">
        <v>874</v>
      </c>
      <c r="I34" s="1964" t="s">
        <v>874</v>
      </c>
      <c r="J34" s="1964" t="s">
        <v>874</v>
      </c>
      <c r="K34" s="1964" t="s">
        <v>874</v>
      </c>
      <c r="L34" s="1964" t="s">
        <v>874</v>
      </c>
      <c r="M34" s="1965"/>
      <c r="N34" s="1966"/>
      <c r="O34" s="1963"/>
      <c r="P34" s="1967" t="str">
        <f>D34</f>
        <v>AA</v>
      </c>
      <c r="Q34" s="1964" t="str">
        <f>H34</f>
        <v>AA</v>
      </c>
      <c r="R34" s="1964" t="str">
        <f>L34</f>
        <v>AA</v>
      </c>
      <c r="S34" s="2309"/>
      <c r="T34" s="1792"/>
      <c r="U34" s="1791" t="s">
        <v>872</v>
      </c>
    </row>
    <row r="35" spans="1:21" s="32" customFormat="1" ht="10.5" customHeight="1">
      <c r="A35" s="2293"/>
      <c r="B35" s="2401" t="s">
        <v>875</v>
      </c>
      <c r="C35" s="2401"/>
      <c r="D35" s="1963" t="s">
        <v>876</v>
      </c>
      <c r="E35" s="1964" t="s">
        <v>876</v>
      </c>
      <c r="F35" s="1964" t="s">
        <v>876</v>
      </c>
      <c r="G35" s="1964" t="s">
        <v>876</v>
      </c>
      <c r="H35" s="1964" t="s">
        <v>876</v>
      </c>
      <c r="I35" s="1964" t="s">
        <v>876</v>
      </c>
      <c r="J35" s="1964" t="s">
        <v>876</v>
      </c>
      <c r="K35" s="1964" t="s">
        <v>876</v>
      </c>
      <c r="L35" s="1964" t="s">
        <v>876</v>
      </c>
      <c r="M35" s="1965"/>
      <c r="N35" s="1966"/>
      <c r="O35" s="1968"/>
      <c r="P35" s="1967" t="str">
        <f>D35</f>
        <v>AA-</v>
      </c>
      <c r="Q35" s="1964" t="str">
        <f>H35</f>
        <v>AA-</v>
      </c>
      <c r="R35" s="1964" t="str">
        <f>L35</f>
        <v>AA-</v>
      </c>
      <c r="S35" s="2309"/>
      <c r="T35" s="1792"/>
      <c r="U35" s="1791" t="s">
        <v>872</v>
      </c>
    </row>
    <row r="36" spans="1:21" s="32" customFormat="1" ht="10.5" customHeight="1">
      <c r="A36" s="2293"/>
      <c r="B36" s="2401" t="s">
        <v>877</v>
      </c>
      <c r="C36" s="2401"/>
      <c r="D36" s="1963" t="s">
        <v>878</v>
      </c>
      <c r="E36" s="1964" t="s">
        <v>878</v>
      </c>
      <c r="F36" s="1964" t="s">
        <v>879</v>
      </c>
      <c r="G36" s="1964" t="s">
        <v>879</v>
      </c>
      <c r="H36" s="1964" t="s">
        <v>879</v>
      </c>
      <c r="I36" s="1964" t="s">
        <v>879</v>
      </c>
      <c r="J36" s="1964" t="s">
        <v>880</v>
      </c>
      <c r="K36" s="1964" t="s">
        <v>880</v>
      </c>
      <c r="L36" s="1964" t="s">
        <v>880</v>
      </c>
      <c r="M36" s="1965"/>
      <c r="N36" s="1966"/>
      <c r="O36" s="1968"/>
      <c r="P36" s="1967" t="str">
        <f>D36</f>
        <v>Aa2</v>
      </c>
      <c r="Q36" s="1964" t="str">
        <f>H36</f>
        <v>A1</v>
      </c>
      <c r="R36" s="1964" t="str">
        <f>L36</f>
        <v>Aa3</v>
      </c>
      <c r="S36" s="2309"/>
      <c r="T36" s="1792"/>
      <c r="U36" s="1791" t="s">
        <v>872</v>
      </c>
    </row>
    <row r="37" spans="1:21" s="32" customFormat="1" ht="10.5" customHeight="1">
      <c r="A37" s="2293"/>
      <c r="B37" s="2401" t="s">
        <v>881</v>
      </c>
      <c r="C37" s="2401"/>
      <c r="D37" s="1963" t="s">
        <v>882</v>
      </c>
      <c r="E37" s="1964" t="s">
        <v>882</v>
      </c>
      <c r="F37" s="1964" t="s">
        <v>882</v>
      </c>
      <c r="G37" s="1964" t="s">
        <v>882</v>
      </c>
      <c r="H37" s="1964" t="s">
        <v>882</v>
      </c>
      <c r="I37" s="1964" t="s">
        <v>882</v>
      </c>
      <c r="J37" s="1964" t="s">
        <v>882</v>
      </c>
      <c r="K37" s="1964" t="s">
        <v>882</v>
      </c>
      <c r="L37" s="1964" t="s">
        <v>882</v>
      </c>
      <c r="M37" s="1965"/>
      <c r="N37" s="1966"/>
      <c r="O37" s="1968"/>
      <c r="P37" s="1967" t="str">
        <f>D37</f>
        <v>A+</v>
      </c>
      <c r="Q37" s="1964" t="str">
        <f>H37</f>
        <v>A+</v>
      </c>
      <c r="R37" s="1964" t="str">
        <f>L37</f>
        <v>A+</v>
      </c>
      <c r="S37" s="2309"/>
      <c r="T37" s="1792"/>
      <c r="U37" s="1791" t="s">
        <v>872</v>
      </c>
    </row>
    <row r="38" spans="1:21" s="32" customFormat="1" ht="10.5" customHeight="1">
      <c r="A38" s="2400" t="s">
        <v>918</v>
      </c>
      <c r="B38" s="2400"/>
      <c r="C38" s="2400"/>
      <c r="D38" s="1969"/>
      <c r="E38" s="1970"/>
      <c r="F38" s="1970"/>
      <c r="G38" s="1970"/>
      <c r="H38" s="1970"/>
      <c r="I38" s="1970"/>
      <c r="J38" s="1970"/>
      <c r="K38" s="1970"/>
      <c r="L38" s="1970"/>
      <c r="M38" s="1971"/>
      <c r="N38" s="1960"/>
      <c r="O38" s="1972"/>
      <c r="P38" s="1973"/>
      <c r="Q38" s="1974"/>
      <c r="R38" s="1974"/>
      <c r="S38" s="2309"/>
      <c r="T38" s="1792"/>
      <c r="U38" s="1791" t="s">
        <v>872</v>
      </c>
    </row>
    <row r="39" spans="1:21" s="32" customFormat="1" ht="10.5" customHeight="1">
      <c r="A39" s="2292"/>
      <c r="B39" s="2401" t="s">
        <v>873</v>
      </c>
      <c r="C39" s="2401"/>
      <c r="D39" s="1963" t="s">
        <v>883</v>
      </c>
      <c r="E39" s="1964" t="s">
        <v>222</v>
      </c>
      <c r="F39" s="1964" t="s">
        <v>222</v>
      </c>
      <c r="G39" s="1964" t="s">
        <v>222</v>
      </c>
      <c r="H39" s="1964" t="s">
        <v>222</v>
      </c>
      <c r="I39" s="1964" t="s">
        <v>222</v>
      </c>
      <c r="J39" s="1964" t="s">
        <v>222</v>
      </c>
      <c r="K39" s="1964" t="s">
        <v>222</v>
      </c>
      <c r="L39" s="1964" t="s">
        <v>222</v>
      </c>
      <c r="M39" s="1965"/>
      <c r="N39" s="1966"/>
      <c r="O39" s="1963"/>
      <c r="P39" s="1967" t="str">
        <f>D39</f>
        <v>AA(L)</v>
      </c>
      <c r="Q39" s="1964" t="str">
        <f>H39</f>
        <v>s. o.</v>
      </c>
      <c r="R39" s="1964" t="str">
        <f>L39</f>
        <v>s. o.</v>
      </c>
      <c r="S39" s="2309"/>
      <c r="T39" s="1792"/>
      <c r="U39" s="1791" t="s">
        <v>872</v>
      </c>
    </row>
    <row r="40" spans="1:21" s="32" customFormat="1" ht="10.5" customHeight="1">
      <c r="A40" s="2293"/>
      <c r="B40" s="2401" t="s">
        <v>875</v>
      </c>
      <c r="C40" s="2401"/>
      <c r="D40" s="1963" t="s">
        <v>876</v>
      </c>
      <c r="E40" s="1964" t="s">
        <v>222</v>
      </c>
      <c r="F40" s="1964" t="s">
        <v>222</v>
      </c>
      <c r="G40" s="1964" t="s">
        <v>222</v>
      </c>
      <c r="H40" s="1964" t="s">
        <v>222</v>
      </c>
      <c r="I40" s="1964" t="s">
        <v>222</v>
      </c>
      <c r="J40" s="1964" t="s">
        <v>222</v>
      </c>
      <c r="K40" s="1964" t="s">
        <v>222</v>
      </c>
      <c r="L40" s="1964" t="s">
        <v>222</v>
      </c>
      <c r="M40" s="1965"/>
      <c r="N40" s="1966"/>
      <c r="O40" s="1968"/>
      <c r="P40" s="1967" t="str">
        <f>D40</f>
        <v>AA-</v>
      </c>
      <c r="Q40" s="1964" t="str">
        <f>H40</f>
        <v>s. o.</v>
      </c>
      <c r="R40" s="1964" t="str">
        <f>L40</f>
        <v>s. o.</v>
      </c>
      <c r="S40" s="2309"/>
      <c r="T40" s="1792"/>
      <c r="U40" s="1791" t="s">
        <v>872</v>
      </c>
    </row>
    <row r="41" spans="1:21" s="32" customFormat="1" ht="10.5" customHeight="1">
      <c r="A41" s="2293"/>
      <c r="B41" s="2401" t="s">
        <v>877</v>
      </c>
      <c r="C41" s="2401"/>
      <c r="D41" s="1963" t="s">
        <v>884</v>
      </c>
      <c r="E41" s="1964" t="s">
        <v>222</v>
      </c>
      <c r="F41" s="1964" t="s">
        <v>222</v>
      </c>
      <c r="G41" s="1964" t="s">
        <v>222</v>
      </c>
      <c r="H41" s="1964" t="s">
        <v>222</v>
      </c>
      <c r="I41" s="1964" t="s">
        <v>222</v>
      </c>
      <c r="J41" s="1964" t="s">
        <v>222</v>
      </c>
      <c r="K41" s="1964" t="s">
        <v>222</v>
      </c>
      <c r="L41" s="1964" t="s">
        <v>222</v>
      </c>
      <c r="M41" s="1965"/>
      <c r="N41" s="1966"/>
      <c r="O41" s="1968"/>
      <c r="P41" s="1967" t="str">
        <f>D41</f>
        <v>A2</v>
      </c>
      <c r="Q41" s="1964" t="str">
        <f>H41</f>
        <v>s. o.</v>
      </c>
      <c r="R41" s="1964" t="str">
        <f>L41</f>
        <v>s. o.</v>
      </c>
      <c r="S41" s="2309"/>
      <c r="T41" s="1792"/>
      <c r="U41" s="1791" t="s">
        <v>872</v>
      </c>
    </row>
    <row r="42" spans="1:21" s="32" customFormat="1" ht="10.5" customHeight="1">
      <c r="A42" s="2293"/>
      <c r="B42" s="2401" t="s">
        <v>881</v>
      </c>
      <c r="C42" s="2401"/>
      <c r="D42" s="1975" t="s">
        <v>885</v>
      </c>
      <c r="E42" s="1976" t="s">
        <v>222</v>
      </c>
      <c r="F42" s="1976" t="s">
        <v>222</v>
      </c>
      <c r="G42" s="1976" t="s">
        <v>222</v>
      </c>
      <c r="H42" s="1976" t="s">
        <v>222</v>
      </c>
      <c r="I42" s="1976" t="s">
        <v>222</v>
      </c>
      <c r="J42" s="1976" t="s">
        <v>222</v>
      </c>
      <c r="K42" s="1976" t="s">
        <v>222</v>
      </c>
      <c r="L42" s="1976" t="s">
        <v>222</v>
      </c>
      <c r="M42" s="1977"/>
      <c r="N42" s="1960"/>
      <c r="O42" s="1978"/>
      <c r="P42" s="1979" t="str">
        <f>D42</f>
        <v>BBB+</v>
      </c>
      <c r="Q42" s="1976" t="str">
        <f>H42</f>
        <v>s. o.</v>
      </c>
      <c r="R42" s="1976" t="str">
        <f>L42</f>
        <v>s. o.</v>
      </c>
      <c r="S42" s="1980"/>
      <c r="T42" s="1792"/>
      <c r="U42" s="1791" t="s">
        <v>872</v>
      </c>
    </row>
    <row r="43" spans="1:21" ht="4.5" customHeight="1">
      <c r="A43" s="688"/>
      <c r="B43" s="689"/>
      <c r="C43" s="690"/>
      <c r="D43" s="690"/>
      <c r="E43" s="690"/>
      <c r="F43" s="690"/>
      <c r="G43" s="690"/>
      <c r="H43" s="690"/>
      <c r="I43" s="690"/>
      <c r="J43" s="690"/>
      <c r="K43" s="690"/>
      <c r="L43" s="690"/>
      <c r="M43" s="690"/>
      <c r="N43" s="690"/>
      <c r="O43" s="690"/>
      <c r="P43" s="690"/>
      <c r="Q43" s="690"/>
      <c r="R43" s="690"/>
      <c r="S43" s="690"/>
    </row>
    <row r="44" spans="1:21" ht="9.75" customHeight="1">
      <c r="A44" s="193">
        <v>1</v>
      </c>
      <c r="B44" s="2404" t="s">
        <v>218</v>
      </c>
      <c r="C44" s="2405"/>
      <c r="D44" s="2405"/>
      <c r="E44" s="2405"/>
      <c r="F44" s="2405"/>
      <c r="G44" s="2405"/>
      <c r="H44" s="2405"/>
      <c r="I44" s="2405"/>
      <c r="J44" s="2405"/>
      <c r="K44" s="2405"/>
      <c r="L44" s="2405"/>
      <c r="M44" s="2405"/>
      <c r="N44" s="2405"/>
      <c r="O44" s="2405"/>
      <c r="P44" s="2405"/>
      <c r="Q44" s="2405"/>
      <c r="R44" s="2405"/>
      <c r="S44" s="2405"/>
    </row>
    <row r="45" spans="1:21" ht="19.5" customHeight="1">
      <c r="A45" s="193">
        <v>2</v>
      </c>
      <c r="B45" s="2396" t="s">
        <v>919</v>
      </c>
      <c r="C45" s="2397"/>
      <c r="D45" s="2397"/>
      <c r="E45" s="2397"/>
      <c r="F45" s="2397"/>
      <c r="G45" s="2397"/>
      <c r="H45" s="2397"/>
      <c r="I45" s="2397"/>
      <c r="J45" s="2397"/>
      <c r="K45" s="2397"/>
      <c r="L45" s="2397"/>
      <c r="M45" s="2397"/>
      <c r="N45" s="2397"/>
      <c r="O45" s="2397"/>
      <c r="P45" s="2397"/>
      <c r="Q45" s="2397"/>
      <c r="R45" s="2397"/>
      <c r="S45" s="2397"/>
    </row>
    <row r="46" spans="1:21" ht="10.5" customHeight="1">
      <c r="A46" s="691">
        <v>3</v>
      </c>
      <c r="B46" s="2414" t="s">
        <v>232</v>
      </c>
      <c r="C46" s="2415"/>
      <c r="D46" s="2415"/>
      <c r="E46" s="2415"/>
      <c r="F46" s="2415"/>
      <c r="G46" s="2415"/>
      <c r="H46" s="2415"/>
      <c r="I46" s="2415"/>
      <c r="J46" s="2415"/>
      <c r="K46" s="2415"/>
      <c r="L46" s="2415"/>
      <c r="M46" s="2415"/>
      <c r="N46" s="2415"/>
      <c r="O46" s="2415"/>
      <c r="P46" s="2415"/>
      <c r="Q46" s="2415"/>
      <c r="R46" s="2415"/>
      <c r="S46" s="2415"/>
    </row>
    <row r="47" spans="1:21" ht="9.75" customHeight="1">
      <c r="A47" s="193">
        <v>4</v>
      </c>
      <c r="B47" s="2416" t="s">
        <v>233</v>
      </c>
      <c r="C47" s="2417"/>
      <c r="D47" s="2417"/>
      <c r="E47" s="2417"/>
      <c r="F47" s="2417"/>
      <c r="G47" s="2417"/>
      <c r="H47" s="2417"/>
      <c r="I47" s="2417"/>
      <c r="J47" s="2417"/>
      <c r="K47" s="2417"/>
      <c r="L47" s="2417"/>
      <c r="M47" s="2417"/>
      <c r="N47" s="2417"/>
      <c r="O47" s="2417"/>
      <c r="P47" s="2417"/>
      <c r="Q47" s="2417"/>
      <c r="R47" s="2417"/>
      <c r="S47" s="2417"/>
    </row>
    <row r="48" spans="1:21" ht="9.75" customHeight="1">
      <c r="A48" s="1368">
        <v>5</v>
      </c>
      <c r="B48" s="2411" t="s">
        <v>893</v>
      </c>
      <c r="C48" s="2412"/>
      <c r="D48" s="2412"/>
      <c r="E48" s="2412"/>
      <c r="F48" s="2412"/>
      <c r="G48" s="2412"/>
      <c r="H48" s="2412"/>
      <c r="I48" s="2412"/>
      <c r="J48" s="2412"/>
      <c r="K48" s="2412"/>
      <c r="L48" s="2412"/>
      <c r="M48" s="2412"/>
      <c r="N48" s="2412"/>
      <c r="O48" s="2412"/>
      <c r="P48" s="2412"/>
      <c r="Q48" s="2412"/>
      <c r="R48" s="2412"/>
      <c r="S48" s="2412"/>
    </row>
    <row r="49" spans="1:65" ht="9.75" customHeight="1">
      <c r="A49" s="1369">
        <v>6</v>
      </c>
      <c r="B49" s="2411" t="s">
        <v>894</v>
      </c>
      <c r="C49" s="2412"/>
      <c r="D49" s="2412"/>
      <c r="E49" s="2412"/>
      <c r="F49" s="2412"/>
      <c r="G49" s="2412"/>
      <c r="H49" s="2412"/>
      <c r="I49" s="2412"/>
      <c r="J49" s="2412"/>
      <c r="K49" s="2412"/>
      <c r="L49" s="2412"/>
      <c r="M49" s="2412"/>
      <c r="N49" s="2412"/>
      <c r="O49" s="2412"/>
      <c r="P49" s="2412"/>
      <c r="Q49" s="2412"/>
      <c r="R49" s="2412"/>
      <c r="S49" s="2412"/>
    </row>
    <row r="50" spans="1:65" ht="9.75" customHeight="1">
      <c r="A50" s="1369">
        <v>7</v>
      </c>
      <c r="B50" s="2411" t="s">
        <v>234</v>
      </c>
      <c r="C50" s="2412"/>
      <c r="D50" s="2412"/>
      <c r="E50" s="2412"/>
      <c r="F50" s="2412"/>
      <c r="G50" s="2412"/>
      <c r="H50" s="2412"/>
      <c r="I50" s="2412"/>
      <c r="J50" s="2412"/>
      <c r="K50" s="2412"/>
      <c r="L50" s="2412"/>
      <c r="M50" s="2412"/>
      <c r="N50" s="2412"/>
      <c r="O50" s="2412"/>
      <c r="P50" s="2412"/>
      <c r="Q50" s="2412"/>
      <c r="R50" s="2412"/>
      <c r="S50" s="2412"/>
    </row>
    <row r="51" spans="1:65" ht="9.75" customHeight="1">
      <c r="A51" s="1369">
        <v>8</v>
      </c>
      <c r="B51" s="2413" t="s">
        <v>32</v>
      </c>
      <c r="C51" s="2413"/>
      <c r="D51" s="2413"/>
      <c r="E51" s="2413"/>
      <c r="F51" s="2413"/>
      <c r="G51" s="2413"/>
      <c r="H51" s="2413"/>
      <c r="I51" s="2413"/>
      <c r="J51" s="2413"/>
      <c r="K51" s="2413"/>
      <c r="L51" s="2413"/>
      <c r="M51" s="2413"/>
      <c r="N51" s="2413"/>
      <c r="O51" s="2413"/>
      <c r="P51" s="2413"/>
      <c r="Q51" s="2413"/>
      <c r="R51" s="2413"/>
      <c r="S51" s="2413"/>
    </row>
    <row r="52" spans="1:65" ht="18.75" customHeight="1">
      <c r="A52" s="193">
        <v>9</v>
      </c>
      <c r="B52" s="2413" t="s">
        <v>675</v>
      </c>
      <c r="C52" s="2413"/>
      <c r="D52" s="2413"/>
      <c r="E52" s="2413"/>
      <c r="F52" s="2413"/>
      <c r="G52" s="2413"/>
      <c r="H52" s="2413"/>
      <c r="I52" s="2413"/>
      <c r="J52" s="2413"/>
      <c r="K52" s="2413"/>
      <c r="L52" s="2413"/>
      <c r="M52" s="2413"/>
      <c r="N52" s="2413"/>
      <c r="O52" s="2413"/>
      <c r="P52" s="2413"/>
      <c r="Q52" s="2413"/>
      <c r="R52" s="2413"/>
      <c r="S52" s="2413"/>
    </row>
    <row r="53" spans="1:65" s="1789" customFormat="1" ht="11.25" customHeight="1">
      <c r="A53" s="1369">
        <v>10</v>
      </c>
      <c r="B53" s="2413" t="s">
        <v>920</v>
      </c>
      <c r="C53" s="2413"/>
      <c r="D53" s="2413"/>
      <c r="E53" s="2413"/>
      <c r="F53" s="2413"/>
      <c r="G53" s="2413"/>
      <c r="H53" s="2413"/>
      <c r="I53" s="2413"/>
      <c r="J53" s="2413"/>
      <c r="K53" s="2413"/>
      <c r="L53" s="2413"/>
      <c r="M53" s="2413"/>
      <c r="N53" s="2413"/>
      <c r="O53" s="2413"/>
      <c r="P53" s="2413"/>
      <c r="Q53" s="2413"/>
      <c r="R53" s="2413"/>
      <c r="S53" s="2413"/>
      <c r="T53" s="123"/>
      <c r="U53" s="124"/>
      <c r="V53" s="124"/>
      <c r="W53" s="1790"/>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row>
    <row r="54" spans="1:65" s="1789" customFormat="1" ht="9.75" customHeight="1">
      <c r="A54" s="1369">
        <v>11</v>
      </c>
      <c r="B54" s="2413" t="s">
        <v>921</v>
      </c>
      <c r="C54" s="2413"/>
      <c r="D54" s="2413"/>
      <c r="E54" s="2413"/>
      <c r="F54" s="2413"/>
      <c r="G54" s="2413"/>
      <c r="H54" s="2413"/>
      <c r="I54" s="2413"/>
      <c r="J54" s="2413"/>
      <c r="K54" s="2413"/>
      <c r="L54" s="2413"/>
      <c r="M54" s="2413"/>
      <c r="N54" s="2413"/>
      <c r="O54" s="2413"/>
      <c r="P54" s="2413"/>
      <c r="Q54" s="2413"/>
      <c r="R54" s="2413"/>
      <c r="S54" s="2413"/>
      <c r="T54" s="123"/>
      <c r="U54" s="124"/>
      <c r="V54" s="124"/>
      <c r="W54" s="1790"/>
      <c r="X54" s="124"/>
      <c r="Y54" s="124"/>
      <c r="Z54" s="124"/>
      <c r="AA54" s="124"/>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124"/>
    </row>
    <row r="55" spans="1:65" ht="9.75" customHeight="1">
      <c r="A55" s="692" t="s">
        <v>222</v>
      </c>
      <c r="B55" s="2410" t="s">
        <v>522</v>
      </c>
      <c r="C55" s="2410"/>
      <c r="D55" s="2294"/>
      <c r="E55" s="2294"/>
      <c r="F55" s="2294"/>
      <c r="G55" s="2294"/>
      <c r="H55" s="2294"/>
      <c r="I55" s="2294"/>
      <c r="J55" s="2294"/>
      <c r="K55" s="2294"/>
      <c r="L55" s="2294"/>
      <c r="M55" s="2294"/>
      <c r="N55" s="2294"/>
      <c r="O55" s="2294"/>
      <c r="P55" s="2294"/>
      <c r="Q55" s="2294"/>
      <c r="R55" s="2294"/>
      <c r="S55" s="2294"/>
    </row>
    <row r="56" spans="1:65" ht="6.95" customHeight="1">
      <c r="B56" s="2295"/>
      <c r="C56" s="2295"/>
      <c r="D56" s="2295"/>
      <c r="E56" s="2295"/>
      <c r="F56" s="2295"/>
      <c r="G56" s="2295"/>
      <c r="H56" s="2295"/>
      <c r="I56" s="2295"/>
      <c r="J56" s="2295"/>
      <c r="K56" s="2295"/>
      <c r="L56" s="2295"/>
      <c r="M56" s="2295"/>
      <c r="N56" s="2295"/>
      <c r="O56" s="2295"/>
      <c r="P56" s="2295"/>
      <c r="Q56" s="2295"/>
      <c r="R56" s="2295"/>
      <c r="S56" s="2295"/>
    </row>
    <row r="59" spans="1:65" ht="11.25" customHeight="1"/>
  </sheetData>
  <mergeCells count="45">
    <mergeCell ref="B40:C40"/>
    <mergeCell ref="B41:C41"/>
    <mergeCell ref="B42:C42"/>
    <mergeCell ref="B53:S53"/>
    <mergeCell ref="B54:S54"/>
    <mergeCell ref="B55:C55"/>
    <mergeCell ref="B50:S50"/>
    <mergeCell ref="B52:S52"/>
    <mergeCell ref="B46:S46"/>
    <mergeCell ref="B47:S47"/>
    <mergeCell ref="B51:S51"/>
    <mergeCell ref="B49:S49"/>
    <mergeCell ref="B48:S48"/>
    <mergeCell ref="W1"/>
    <mergeCell ref="B32:C32"/>
    <mergeCell ref="B44:S44"/>
    <mergeCell ref="A4:C4"/>
    <mergeCell ref="A1:S1"/>
    <mergeCell ref="A6:C6"/>
    <mergeCell ref="B9:C9"/>
    <mergeCell ref="B10:C10"/>
    <mergeCell ref="B18:C18"/>
    <mergeCell ref="B7:C7"/>
    <mergeCell ref="B8:C8"/>
    <mergeCell ref="B19:C19"/>
    <mergeCell ref="B23:C23"/>
    <mergeCell ref="B27:C27"/>
    <mergeCell ref="B11:C11"/>
    <mergeCell ref="E3:L3"/>
    <mergeCell ref="B12:C12"/>
    <mergeCell ref="B30:C30"/>
    <mergeCell ref="B45:S45"/>
    <mergeCell ref="A31:C31"/>
    <mergeCell ref="A17:C17"/>
    <mergeCell ref="B13:C13"/>
    <mergeCell ref="B14:C14"/>
    <mergeCell ref="B16:C16"/>
    <mergeCell ref="B15:C15"/>
    <mergeCell ref="A33:C33"/>
    <mergeCell ref="B34:C34"/>
    <mergeCell ref="B35:C35"/>
    <mergeCell ref="B36:C36"/>
    <mergeCell ref="B37:C37"/>
    <mergeCell ref="A38:C38"/>
    <mergeCell ref="B39:C39"/>
  </mergeCells>
  <printOptions horizontalCentered="1"/>
  <pageMargins left="0.23622047244094491" right="0.23622047244094491" top="0.27559055118110237" bottom="0.23622047244094491" header="0.15748031496062992" footer="0.11811023622047245"/>
  <pageSetup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zoomScaleNormal="100" workbookViewId="0">
      <selection activeCell="A9" sqref="A9:H9"/>
    </sheetView>
  </sheetViews>
  <sheetFormatPr defaultColWidth="9.140625" defaultRowHeight="14.1" customHeight="1"/>
  <cols>
    <col min="1" max="1" width="2.140625" style="195" customWidth="1"/>
    <col min="2" max="2" width="66.28515625" style="195" customWidth="1"/>
    <col min="3" max="3" width="6" style="196" customWidth="1"/>
    <col min="4" max="4" width="5.42578125" style="197" customWidth="1"/>
    <col min="5" max="11" width="5.42578125" style="195" customWidth="1"/>
    <col min="12" max="12" width="1.28515625" style="195" customWidth="1"/>
    <col min="13" max="13" width="1.7109375" style="198" customWidth="1"/>
    <col min="14" max="14" width="1.28515625" style="199" customWidth="1"/>
    <col min="15" max="15" width="6.5703125" style="195" customWidth="1"/>
    <col min="16" max="17" width="5.5703125" style="195" customWidth="1"/>
    <col min="18" max="18" width="1.28515625" style="200" customWidth="1"/>
    <col min="19" max="19" width="9.140625" style="200" customWidth="1"/>
    <col min="20" max="20" width="9.140625" style="194" customWidth="1"/>
    <col min="21" max="21" width="9.140625" style="201" customWidth="1"/>
    <col min="22" max="22" width="9.140625" style="202" customWidth="1"/>
    <col min="23" max="23" width="9.140625" style="194" customWidth="1"/>
    <col min="24" max="16384" width="9.140625" style="194"/>
  </cols>
  <sheetData>
    <row r="1" spans="1:21" ht="15.75" customHeight="1">
      <c r="A1" s="2372" t="s">
        <v>56</v>
      </c>
      <c r="B1" s="2372"/>
      <c r="C1" s="2372"/>
      <c r="D1" s="2372"/>
      <c r="E1" s="2372"/>
      <c r="F1" s="2372"/>
      <c r="G1" s="2372"/>
      <c r="H1" s="2372"/>
      <c r="I1" s="2372"/>
      <c r="J1" s="2372"/>
      <c r="K1" s="2372"/>
      <c r="L1" s="2372"/>
      <c r="M1" s="2372"/>
      <c r="N1" s="2372"/>
      <c r="O1" s="2372"/>
      <c r="P1" s="2372"/>
      <c r="Q1" s="2372"/>
      <c r="R1" s="2372"/>
      <c r="U1" s="2429"/>
    </row>
    <row r="2" spans="1:21" s="127" customFormat="1" ht="9" customHeight="1">
      <c r="A2" s="128"/>
      <c r="B2" s="128"/>
      <c r="C2" s="128"/>
      <c r="D2" s="128"/>
      <c r="E2" s="37"/>
      <c r="F2" s="37"/>
      <c r="G2" s="37"/>
      <c r="H2" s="37"/>
      <c r="I2" s="37"/>
      <c r="J2" s="37"/>
      <c r="K2" s="37"/>
      <c r="L2" s="128"/>
      <c r="M2" s="128"/>
      <c r="N2" s="128"/>
      <c r="O2" s="37"/>
      <c r="P2" s="37"/>
      <c r="Q2" s="37"/>
      <c r="R2" s="129"/>
    </row>
    <row r="3" spans="1:21" s="130" customFormat="1" ht="9.75" customHeight="1">
      <c r="A3" s="2419" t="s">
        <v>505</v>
      </c>
      <c r="B3" s="2419"/>
      <c r="C3" s="133"/>
      <c r="D3" s="134"/>
      <c r="E3" s="134"/>
      <c r="F3" s="134"/>
      <c r="G3" s="134"/>
      <c r="H3" s="134"/>
      <c r="I3" s="134"/>
      <c r="J3" s="134"/>
      <c r="K3" s="134"/>
      <c r="L3" s="135"/>
      <c r="M3" s="136"/>
      <c r="N3" s="137"/>
      <c r="O3" s="1324" t="s">
        <v>713</v>
      </c>
      <c r="P3" s="138" t="s">
        <v>22</v>
      </c>
      <c r="Q3" s="138" t="s">
        <v>23</v>
      </c>
      <c r="R3" s="139"/>
    </row>
    <row r="4" spans="1:21" s="130" customFormat="1" ht="9.75" customHeight="1">
      <c r="A4" s="140"/>
      <c r="B4" s="140"/>
      <c r="C4" s="142" t="s">
        <v>835</v>
      </c>
      <c r="D4" s="143" t="s">
        <v>799</v>
      </c>
      <c r="E4" s="143" t="s">
        <v>706</v>
      </c>
      <c r="F4" s="143" t="s">
        <v>236</v>
      </c>
      <c r="G4" s="143" t="s">
        <v>506</v>
      </c>
      <c r="H4" s="143" t="s">
        <v>507</v>
      </c>
      <c r="I4" s="143" t="s">
        <v>508</v>
      </c>
      <c r="J4" s="143" t="s">
        <v>509</v>
      </c>
      <c r="K4" s="143" t="s">
        <v>510</v>
      </c>
      <c r="L4" s="144"/>
      <c r="M4" s="145"/>
      <c r="N4" s="146"/>
      <c r="O4" s="1325" t="s">
        <v>24</v>
      </c>
      <c r="P4" s="143" t="s">
        <v>24</v>
      </c>
      <c r="Q4" s="143" t="s">
        <v>24</v>
      </c>
      <c r="R4" s="147"/>
    </row>
    <row r="5" spans="1:21" s="130" customFormat="1" ht="9.75" customHeight="1">
      <c r="A5" s="148"/>
      <c r="B5" s="148"/>
      <c r="C5" s="149"/>
      <c r="D5" s="1648"/>
      <c r="E5" s="1648"/>
      <c r="F5" s="1648"/>
      <c r="G5" s="1648"/>
      <c r="H5" s="1648"/>
      <c r="I5" s="1648"/>
      <c r="J5" s="1648"/>
      <c r="K5" s="1648"/>
      <c r="L5" s="150"/>
      <c r="M5" s="150"/>
      <c r="N5" s="150"/>
      <c r="O5" s="1290"/>
      <c r="P5" s="1291"/>
      <c r="Q5" s="149"/>
      <c r="R5" s="151"/>
    </row>
    <row r="6" spans="1:21" s="130" customFormat="1" ht="9.75" customHeight="1">
      <c r="A6" s="2335" t="s">
        <v>57</v>
      </c>
      <c r="B6" s="2335"/>
      <c r="C6" s="152"/>
      <c r="D6" s="153"/>
      <c r="E6" s="153"/>
      <c r="F6" s="153"/>
      <c r="G6" s="153"/>
      <c r="H6" s="153"/>
      <c r="I6" s="153"/>
      <c r="J6" s="153"/>
      <c r="K6" s="153"/>
      <c r="L6" s="154"/>
      <c r="M6" s="149"/>
      <c r="N6" s="152"/>
      <c r="O6" s="1326"/>
      <c r="P6" s="153"/>
      <c r="Q6" s="153"/>
      <c r="R6" s="155"/>
    </row>
    <row r="7" spans="1:21" s="130" customFormat="1" ht="9.75" customHeight="1">
      <c r="A7" s="156"/>
      <c r="B7" s="157" t="s">
        <v>58</v>
      </c>
      <c r="C7" s="1983">
        <v>3764</v>
      </c>
      <c r="D7" s="1394">
        <v>3598</v>
      </c>
      <c r="E7" s="1394">
        <v>3314</v>
      </c>
      <c r="F7" s="1394">
        <v>3225</v>
      </c>
      <c r="G7" s="1394">
        <v>3143</v>
      </c>
      <c r="H7" s="1394">
        <v>2802</v>
      </c>
      <c r="I7" s="1394">
        <v>2520</v>
      </c>
      <c r="J7" s="1394">
        <v>2563</v>
      </c>
      <c r="K7" s="1394">
        <v>2531</v>
      </c>
      <c r="L7" s="1560"/>
      <c r="M7" s="1393"/>
      <c r="N7" s="1983"/>
      <c r="O7" s="1984">
        <f>SUM(C7:F7)</f>
        <v>13901</v>
      </c>
      <c r="P7" s="158">
        <v>11028</v>
      </c>
      <c r="Q7" s="158">
        <v>9833</v>
      </c>
      <c r="R7" s="160"/>
    </row>
    <row r="8" spans="1:21" s="130" customFormat="1" ht="9.75" customHeight="1">
      <c r="A8" s="156"/>
      <c r="B8" s="157" t="s">
        <v>523</v>
      </c>
      <c r="C8" s="1983">
        <v>583</v>
      </c>
      <c r="D8" s="1394">
        <v>612</v>
      </c>
      <c r="E8" s="1394">
        <v>591</v>
      </c>
      <c r="F8" s="1394">
        <v>483</v>
      </c>
      <c r="G8" s="1395">
        <v>479</v>
      </c>
      <c r="H8" s="1395">
        <v>441</v>
      </c>
      <c r="I8" s="1395">
        <v>485</v>
      </c>
      <c r="J8" s="1395">
        <v>485</v>
      </c>
      <c r="K8" s="1395">
        <v>457</v>
      </c>
      <c r="L8" s="1560"/>
      <c r="M8" s="1393"/>
      <c r="N8" s="1985"/>
      <c r="O8" s="1984">
        <f>SUM(C8:F8)</f>
        <v>2269</v>
      </c>
      <c r="P8" s="158">
        <v>1890</v>
      </c>
      <c r="Q8" s="158">
        <v>1774</v>
      </c>
      <c r="R8" s="160"/>
    </row>
    <row r="9" spans="1:21" s="130" customFormat="1" ht="9.75" customHeight="1">
      <c r="A9" s="156"/>
      <c r="B9" s="157" t="s">
        <v>524</v>
      </c>
      <c r="C9" s="1983">
        <v>310</v>
      </c>
      <c r="D9" s="1394">
        <v>273</v>
      </c>
      <c r="E9" s="1394">
        <v>260</v>
      </c>
      <c r="F9" s="1394">
        <v>210</v>
      </c>
      <c r="G9" s="1395">
        <v>148</v>
      </c>
      <c r="H9" s="1395">
        <v>129</v>
      </c>
      <c r="I9" s="1395">
        <v>111</v>
      </c>
      <c r="J9" s="1395">
        <v>107</v>
      </c>
      <c r="K9" s="1395">
        <v>90</v>
      </c>
      <c r="L9" s="1560"/>
      <c r="M9" s="1393"/>
      <c r="N9" s="1985"/>
      <c r="O9" s="1984">
        <f>SUM(C9:F9)</f>
        <v>1053</v>
      </c>
      <c r="P9" s="158">
        <v>495</v>
      </c>
      <c r="Q9" s="158">
        <v>329</v>
      </c>
      <c r="R9" s="160"/>
    </row>
    <row r="10" spans="1:21" s="130" customFormat="1" ht="9.75" customHeight="1">
      <c r="A10" s="156"/>
      <c r="B10" s="157" t="s">
        <v>60</v>
      </c>
      <c r="C10" s="1986">
        <v>79</v>
      </c>
      <c r="D10" s="1393">
        <v>73</v>
      </c>
      <c r="E10" s="1393">
        <v>64</v>
      </c>
      <c r="F10" s="1393">
        <v>66</v>
      </c>
      <c r="G10" s="1393">
        <v>55</v>
      </c>
      <c r="H10" s="1393">
        <v>46</v>
      </c>
      <c r="I10" s="1393">
        <v>42</v>
      </c>
      <c r="J10" s="1393">
        <v>37</v>
      </c>
      <c r="K10" s="1393">
        <v>37</v>
      </c>
      <c r="L10" s="1560"/>
      <c r="M10" s="1393"/>
      <c r="N10" s="1986"/>
      <c r="O10" s="1989">
        <f>SUM(C10:F10)</f>
        <v>282</v>
      </c>
      <c r="P10" s="159">
        <v>180</v>
      </c>
      <c r="Q10" s="159">
        <v>156</v>
      </c>
      <c r="R10" s="160"/>
    </row>
    <row r="11" spans="1:21" s="130" customFormat="1" ht="9.75" customHeight="1">
      <c r="A11" s="150"/>
      <c r="B11" s="150"/>
      <c r="C11" s="1990">
        <f>SUM(C7:C10)</f>
        <v>4736</v>
      </c>
      <c r="D11" s="1392">
        <f>SUM(D7:D10)</f>
        <v>4556</v>
      </c>
      <c r="E11" s="1392">
        <f>SUM(E7:E10)</f>
        <v>4229</v>
      </c>
      <c r="F11" s="1392">
        <f t="shared" ref="F11:K11" si="0">SUM(F7:F10)</f>
        <v>3984</v>
      </c>
      <c r="G11" s="1392">
        <f t="shared" si="0"/>
        <v>3825</v>
      </c>
      <c r="H11" s="1392">
        <f t="shared" si="0"/>
        <v>3418</v>
      </c>
      <c r="I11" s="1392">
        <f t="shared" si="0"/>
        <v>3158</v>
      </c>
      <c r="J11" s="1392">
        <f t="shared" si="0"/>
        <v>3192</v>
      </c>
      <c r="K11" s="1392">
        <f t="shared" si="0"/>
        <v>3115</v>
      </c>
      <c r="L11" s="1563"/>
      <c r="M11" s="1393"/>
      <c r="N11" s="1990"/>
      <c r="O11" s="1991">
        <f>SUM(O7:O10)</f>
        <v>17505</v>
      </c>
      <c r="P11" s="163">
        <f t="shared" ref="P11:Q11" si="1">SUM(P7:P10)</f>
        <v>13593</v>
      </c>
      <c r="Q11" s="163">
        <f t="shared" si="1"/>
        <v>12092</v>
      </c>
      <c r="R11" s="165"/>
    </row>
    <row r="12" spans="1:21" s="130" customFormat="1" ht="9.75" customHeight="1">
      <c r="A12" s="2335" t="s">
        <v>61</v>
      </c>
      <c r="B12" s="2335"/>
      <c r="C12" s="1986"/>
      <c r="D12" s="1393"/>
      <c r="E12" s="1393"/>
      <c r="F12" s="1393"/>
      <c r="G12" s="1393"/>
      <c r="H12" s="1393"/>
      <c r="I12" s="1393"/>
      <c r="J12" s="1393"/>
      <c r="K12" s="1393"/>
      <c r="L12" s="1560"/>
      <c r="M12" s="1393"/>
      <c r="N12" s="1986"/>
      <c r="O12" s="1989"/>
      <c r="P12" s="159"/>
      <c r="Q12" s="159"/>
      <c r="R12" s="160"/>
    </row>
    <row r="13" spans="1:21" s="130" customFormat="1" ht="9.75" customHeight="1">
      <c r="A13" s="156"/>
      <c r="B13" s="157" t="s">
        <v>36</v>
      </c>
      <c r="C13" s="1983">
        <v>1852</v>
      </c>
      <c r="D13" s="1394">
        <v>1659</v>
      </c>
      <c r="E13" s="1394">
        <v>1451</v>
      </c>
      <c r="F13" s="1394">
        <v>1278</v>
      </c>
      <c r="G13" s="1394">
        <v>1174</v>
      </c>
      <c r="H13" s="1394">
        <v>974</v>
      </c>
      <c r="I13" s="1394">
        <v>909</v>
      </c>
      <c r="J13" s="1394">
        <v>896</v>
      </c>
      <c r="K13" s="1394">
        <v>878</v>
      </c>
      <c r="L13" s="1560"/>
      <c r="M13" s="1393"/>
      <c r="N13" s="1983"/>
      <c r="O13" s="1984">
        <f>SUM(C13:F13)</f>
        <v>6240</v>
      </c>
      <c r="P13" s="158">
        <v>3953</v>
      </c>
      <c r="Q13" s="158">
        <v>3215</v>
      </c>
      <c r="R13" s="160"/>
    </row>
    <row r="14" spans="1:21" s="130" customFormat="1" ht="9.75" customHeight="1">
      <c r="A14" s="156"/>
      <c r="B14" s="157" t="s">
        <v>62</v>
      </c>
      <c r="C14" s="1983">
        <v>75</v>
      </c>
      <c r="D14" s="1394">
        <v>67</v>
      </c>
      <c r="E14" s="1394">
        <v>64</v>
      </c>
      <c r="F14" s="1394">
        <v>66</v>
      </c>
      <c r="G14" s="1394">
        <v>64</v>
      </c>
      <c r="H14" s="1394">
        <v>49</v>
      </c>
      <c r="I14" s="1394">
        <v>52</v>
      </c>
      <c r="J14" s="1394">
        <v>61</v>
      </c>
      <c r="K14" s="1394">
        <v>45</v>
      </c>
      <c r="L14" s="1560"/>
      <c r="M14" s="1393"/>
      <c r="N14" s="1983"/>
      <c r="O14" s="1984">
        <f>SUM(C14:F14)</f>
        <v>272</v>
      </c>
      <c r="P14" s="158">
        <v>226</v>
      </c>
      <c r="Q14" s="158">
        <v>199</v>
      </c>
      <c r="R14" s="160"/>
    </row>
    <row r="15" spans="1:21" s="130" customFormat="1" ht="9.75" customHeight="1">
      <c r="A15" s="156"/>
      <c r="B15" s="157" t="s">
        <v>63</v>
      </c>
      <c r="C15" s="1983">
        <v>224</v>
      </c>
      <c r="D15" s="1394">
        <v>200</v>
      </c>
      <c r="E15" s="1394">
        <v>191</v>
      </c>
      <c r="F15" s="1394">
        <v>121</v>
      </c>
      <c r="G15" s="1394">
        <v>73</v>
      </c>
      <c r="H15" s="1394">
        <v>77</v>
      </c>
      <c r="I15" s="1394">
        <v>57</v>
      </c>
      <c r="J15" s="1394">
        <v>47</v>
      </c>
      <c r="K15" s="1394">
        <v>36</v>
      </c>
      <c r="L15" s="1560"/>
      <c r="M15" s="1393"/>
      <c r="N15" s="1983"/>
      <c r="O15" s="1984">
        <f>SUM(C15:F15)</f>
        <v>736</v>
      </c>
      <c r="P15" s="158">
        <v>254</v>
      </c>
      <c r="Q15" s="158">
        <v>127</v>
      </c>
      <c r="R15" s="160"/>
    </row>
    <row r="16" spans="1:21" s="130" customFormat="1" ht="9.75" customHeight="1">
      <c r="A16" s="156"/>
      <c r="B16" s="157" t="s">
        <v>525</v>
      </c>
      <c r="C16" s="1983">
        <v>43</v>
      </c>
      <c r="D16" s="1394">
        <v>49</v>
      </c>
      <c r="E16" s="1394">
        <v>44</v>
      </c>
      <c r="F16" s="1394">
        <v>38</v>
      </c>
      <c r="G16" s="1394">
        <v>38</v>
      </c>
      <c r="H16" s="1394">
        <v>34</v>
      </c>
      <c r="I16" s="1394">
        <v>35</v>
      </c>
      <c r="J16" s="1394">
        <v>35</v>
      </c>
      <c r="K16" s="1394">
        <v>35</v>
      </c>
      <c r="L16" s="1560"/>
      <c r="M16" s="1393"/>
      <c r="N16" s="1983"/>
      <c r="O16" s="1984">
        <f>SUM(C16:F16)</f>
        <v>174</v>
      </c>
      <c r="P16" s="158">
        <v>142</v>
      </c>
      <c r="Q16" s="158">
        <v>137</v>
      </c>
      <c r="R16" s="160"/>
    </row>
    <row r="17" spans="1:18" s="130" customFormat="1" ht="9.75" customHeight="1">
      <c r="A17" s="156"/>
      <c r="B17" s="157" t="s">
        <v>526</v>
      </c>
      <c r="C17" s="1986">
        <v>3</v>
      </c>
      <c r="D17" s="1393">
        <v>4</v>
      </c>
      <c r="E17" s="1393">
        <v>3</v>
      </c>
      <c r="F17" s="1393">
        <v>8</v>
      </c>
      <c r="G17" s="1393">
        <v>12</v>
      </c>
      <c r="H17" s="1393">
        <v>8</v>
      </c>
      <c r="I17" s="1393">
        <v>10</v>
      </c>
      <c r="J17" s="1393">
        <v>11</v>
      </c>
      <c r="K17" s="1393">
        <v>11</v>
      </c>
      <c r="L17" s="1560"/>
      <c r="M17" s="1393"/>
      <c r="N17" s="1986"/>
      <c r="O17" s="1989">
        <f>SUM(C17:F17)</f>
        <v>18</v>
      </c>
      <c r="P17" s="159">
        <v>41</v>
      </c>
      <c r="Q17" s="159">
        <v>48</v>
      </c>
      <c r="R17" s="160"/>
    </row>
    <row r="18" spans="1:18" s="130" customFormat="1" ht="9.75" customHeight="1">
      <c r="A18" s="132"/>
      <c r="B18" s="132"/>
      <c r="C18" s="1990">
        <f>SUM(C13:C17)</f>
        <v>2197</v>
      </c>
      <c r="D18" s="1392">
        <f>SUM(D13:D17)</f>
        <v>1979</v>
      </c>
      <c r="E18" s="1392">
        <f>SUM(E13:E17)</f>
        <v>1753</v>
      </c>
      <c r="F18" s="1392">
        <f t="shared" ref="F18:K18" si="2">SUM(F13:F17)</f>
        <v>1511</v>
      </c>
      <c r="G18" s="1392">
        <f t="shared" si="2"/>
        <v>1361</v>
      </c>
      <c r="H18" s="1392">
        <f t="shared" si="2"/>
        <v>1142</v>
      </c>
      <c r="I18" s="1392">
        <f t="shared" si="2"/>
        <v>1063</v>
      </c>
      <c r="J18" s="1392">
        <f t="shared" si="2"/>
        <v>1050</v>
      </c>
      <c r="K18" s="1392">
        <f t="shared" si="2"/>
        <v>1005</v>
      </c>
      <c r="L18" s="1563"/>
      <c r="M18" s="1393"/>
      <c r="N18" s="1990"/>
      <c r="O18" s="1991">
        <f>SUM(O13:O17)</f>
        <v>7440</v>
      </c>
      <c r="P18" s="163">
        <f t="shared" ref="P18:Q18" si="3">SUM(P13:P17)</f>
        <v>4616</v>
      </c>
      <c r="Q18" s="163">
        <f t="shared" si="3"/>
        <v>3726</v>
      </c>
      <c r="R18" s="165"/>
    </row>
    <row r="19" spans="1:18" s="130" customFormat="1" ht="9.75" customHeight="1">
      <c r="A19" s="2431" t="s">
        <v>443</v>
      </c>
      <c r="B19" s="2431"/>
      <c r="C19" s="1992">
        <f>C11-C18</f>
        <v>2539</v>
      </c>
      <c r="D19" s="1396">
        <f>D11-D18</f>
        <v>2577</v>
      </c>
      <c r="E19" s="1396">
        <f>E11-E18</f>
        <v>2476</v>
      </c>
      <c r="F19" s="1396">
        <f t="shared" ref="F19:K19" si="4">F11-F18</f>
        <v>2473</v>
      </c>
      <c r="G19" s="1396">
        <f t="shared" si="4"/>
        <v>2464</v>
      </c>
      <c r="H19" s="1396">
        <f t="shared" si="4"/>
        <v>2276</v>
      </c>
      <c r="I19" s="1396">
        <f t="shared" si="4"/>
        <v>2095</v>
      </c>
      <c r="J19" s="1396">
        <f t="shared" si="4"/>
        <v>2142</v>
      </c>
      <c r="K19" s="1396">
        <f t="shared" si="4"/>
        <v>2110</v>
      </c>
      <c r="L19" s="1564"/>
      <c r="M19" s="1393"/>
      <c r="N19" s="1992"/>
      <c r="O19" s="1993">
        <f>O11-O18</f>
        <v>10065</v>
      </c>
      <c r="P19" s="166">
        <f t="shared" ref="P19:Q19" si="5">P11-P18</f>
        <v>8977</v>
      </c>
      <c r="Q19" s="166">
        <f t="shared" si="5"/>
        <v>8366</v>
      </c>
      <c r="R19" s="167"/>
    </row>
    <row r="20" spans="1:18" ht="9" customHeight="1">
      <c r="A20" s="168"/>
      <c r="B20" s="168"/>
      <c r="C20" s="169"/>
      <c r="D20" s="170"/>
      <c r="E20" s="170"/>
      <c r="F20" s="170"/>
      <c r="G20" s="170"/>
      <c r="H20" s="170"/>
      <c r="I20" s="170"/>
      <c r="J20" s="170"/>
      <c r="K20" s="170"/>
      <c r="L20" s="170"/>
      <c r="M20" s="170"/>
      <c r="N20" s="169"/>
      <c r="O20" s="170"/>
      <c r="P20" s="170"/>
      <c r="Q20" s="170"/>
      <c r="R20" s="170"/>
    </row>
    <row r="21" spans="1:18" ht="9" customHeight="1">
      <c r="A21" s="168"/>
      <c r="B21" s="168"/>
      <c r="C21" s="169"/>
      <c r="D21" s="169"/>
      <c r="E21" s="170"/>
      <c r="F21" s="170"/>
      <c r="G21" s="170"/>
      <c r="H21" s="170"/>
      <c r="I21" s="170"/>
      <c r="J21" s="170"/>
      <c r="K21" s="170"/>
      <c r="L21" s="170"/>
      <c r="M21" s="170"/>
      <c r="N21" s="170"/>
      <c r="O21" s="170"/>
      <c r="P21" s="170"/>
      <c r="Q21" s="170"/>
      <c r="R21" s="170"/>
    </row>
    <row r="22" spans="1:18" ht="16.5" customHeight="1">
      <c r="A22" s="2372" t="s">
        <v>65</v>
      </c>
      <c r="B22" s="2372"/>
      <c r="C22" s="2372"/>
      <c r="D22" s="2372"/>
      <c r="E22" s="2372"/>
      <c r="F22" s="2372"/>
      <c r="G22" s="2372"/>
      <c r="H22" s="2372"/>
      <c r="I22" s="2372"/>
      <c r="J22" s="2372"/>
      <c r="K22" s="2372"/>
      <c r="L22" s="2372"/>
      <c r="M22" s="2372"/>
      <c r="N22" s="2372"/>
      <c r="O22" s="2372"/>
      <c r="P22" s="2372"/>
      <c r="Q22" s="2372"/>
      <c r="R22" s="2372"/>
    </row>
    <row r="23" spans="1:18" s="127" customFormat="1" ht="9" customHeight="1">
      <c r="A23" s="128"/>
      <c r="B23" s="128"/>
      <c r="C23" s="128"/>
      <c r="D23" s="128"/>
      <c r="E23" s="37"/>
      <c r="F23" s="37"/>
      <c r="G23" s="37"/>
      <c r="H23" s="37"/>
      <c r="I23" s="37"/>
      <c r="J23" s="37"/>
      <c r="K23" s="37"/>
      <c r="L23" s="128"/>
      <c r="M23" s="128"/>
      <c r="N23" s="128"/>
      <c r="O23" s="37"/>
      <c r="P23" s="37"/>
      <c r="Q23" s="37"/>
      <c r="R23" s="129"/>
    </row>
    <row r="24" spans="1:18" s="130" customFormat="1" ht="9.75" customHeight="1">
      <c r="A24" s="2419" t="s">
        <v>505</v>
      </c>
      <c r="B24" s="2419"/>
      <c r="C24" s="171"/>
      <c r="D24" s="2421"/>
      <c r="E24" s="2421"/>
      <c r="F24" s="2421"/>
      <c r="G24" s="2421"/>
      <c r="H24" s="2421"/>
      <c r="I24" s="2421"/>
      <c r="J24" s="2421"/>
      <c r="K24" s="2421"/>
      <c r="L24" s="135"/>
      <c r="M24" s="136"/>
      <c r="N24" s="137"/>
      <c r="O24" s="1324" t="s">
        <v>713</v>
      </c>
      <c r="P24" s="138" t="s">
        <v>22</v>
      </c>
      <c r="Q24" s="138" t="s">
        <v>23</v>
      </c>
      <c r="R24" s="139"/>
    </row>
    <row r="25" spans="1:18" s="130" customFormat="1" ht="9.75" customHeight="1">
      <c r="A25" s="140"/>
      <c r="B25" s="140"/>
      <c r="C25" s="142" t="s">
        <v>835</v>
      </c>
      <c r="D25" s="143" t="s">
        <v>799</v>
      </c>
      <c r="E25" s="143" t="s">
        <v>706</v>
      </c>
      <c r="F25" s="143" t="s">
        <v>236</v>
      </c>
      <c r="G25" s="143" t="s">
        <v>506</v>
      </c>
      <c r="H25" s="143" t="s">
        <v>507</v>
      </c>
      <c r="I25" s="143" t="s">
        <v>508</v>
      </c>
      <c r="J25" s="143" t="s">
        <v>509</v>
      </c>
      <c r="K25" s="143" t="s">
        <v>510</v>
      </c>
      <c r="L25" s="147"/>
      <c r="M25" s="145"/>
      <c r="N25" s="146"/>
      <c r="O25" s="1325" t="s">
        <v>24</v>
      </c>
      <c r="P25" s="143" t="s">
        <v>24</v>
      </c>
      <c r="Q25" s="143" t="s">
        <v>24</v>
      </c>
      <c r="R25" s="147"/>
    </row>
    <row r="26" spans="1:18" s="130" customFormat="1" ht="9.75" customHeight="1">
      <c r="A26" s="172"/>
      <c r="B26" s="172"/>
      <c r="C26" s="174"/>
      <c r="D26" s="174"/>
      <c r="E26" s="174"/>
      <c r="F26" s="174"/>
      <c r="G26" s="174"/>
      <c r="H26" s="174"/>
      <c r="I26" s="174"/>
      <c r="J26" s="174"/>
      <c r="K26" s="174"/>
      <c r="L26" s="175"/>
      <c r="M26" s="176"/>
      <c r="N26" s="176"/>
      <c r="O26" s="175"/>
      <c r="P26" s="174"/>
      <c r="Q26" s="174"/>
      <c r="R26" s="177"/>
    </row>
    <row r="27" spans="1:18" s="130" customFormat="1" ht="9.75" customHeight="1">
      <c r="A27" s="2418" t="s">
        <v>66</v>
      </c>
      <c r="B27" s="2418"/>
      <c r="C27" s="1981">
        <v>91</v>
      </c>
      <c r="D27" s="1667">
        <v>138</v>
      </c>
      <c r="E27" s="1667">
        <v>90</v>
      </c>
      <c r="F27" s="1667">
        <v>101</v>
      </c>
      <c r="G27" s="1667">
        <v>116</v>
      </c>
      <c r="H27" s="1667">
        <v>124</v>
      </c>
      <c r="I27" s="1667">
        <v>103</v>
      </c>
      <c r="J27" s="1667">
        <v>109</v>
      </c>
      <c r="K27" s="1667">
        <v>103</v>
      </c>
      <c r="L27" s="1560"/>
      <c r="M27" s="1393"/>
      <c r="N27" s="1981"/>
      <c r="O27" s="1982">
        <f t="shared" ref="O27:O34" si="6">SUM(C27:F27)</f>
        <v>420</v>
      </c>
      <c r="P27" s="179">
        <v>452</v>
      </c>
      <c r="Q27" s="179">
        <v>446</v>
      </c>
      <c r="R27" s="180"/>
    </row>
    <row r="28" spans="1:18" s="130" customFormat="1" ht="9.75" customHeight="1">
      <c r="A28" s="2430" t="s">
        <v>67</v>
      </c>
      <c r="B28" s="2430"/>
      <c r="C28" s="1983">
        <v>223</v>
      </c>
      <c r="D28" s="1394">
        <v>217</v>
      </c>
      <c r="E28" s="1394">
        <v>215</v>
      </c>
      <c r="F28" s="1394">
        <v>222</v>
      </c>
      <c r="G28" s="1394">
        <v>214</v>
      </c>
      <c r="H28" s="1394">
        <v>211</v>
      </c>
      <c r="I28" s="1394">
        <v>205</v>
      </c>
      <c r="J28" s="1394">
        <v>213</v>
      </c>
      <c r="K28" s="1394">
        <v>207</v>
      </c>
      <c r="L28" s="1560"/>
      <c r="M28" s="1393"/>
      <c r="N28" s="1983"/>
      <c r="O28" s="1984">
        <f t="shared" si="6"/>
        <v>877</v>
      </c>
      <c r="P28" s="158">
        <v>843</v>
      </c>
      <c r="Q28" s="158">
        <v>832</v>
      </c>
      <c r="R28" s="182"/>
    </row>
    <row r="29" spans="1:18" s="130" customFormat="1" ht="9.75" customHeight="1">
      <c r="A29" s="2418" t="s">
        <v>68</v>
      </c>
      <c r="B29" s="2418"/>
      <c r="C29" s="1983">
        <v>212</v>
      </c>
      <c r="D29" s="1394">
        <v>219</v>
      </c>
      <c r="E29" s="1394">
        <v>210</v>
      </c>
      <c r="F29" s="1394">
        <v>210</v>
      </c>
      <c r="G29" s="1394">
        <v>199</v>
      </c>
      <c r="H29" s="1394">
        <v>199</v>
      </c>
      <c r="I29" s="1394">
        <v>171</v>
      </c>
      <c r="J29" s="1394">
        <v>175</v>
      </c>
      <c r="K29" s="1394">
        <v>166</v>
      </c>
      <c r="L29" s="1560"/>
      <c r="M29" s="1393"/>
      <c r="N29" s="1985"/>
      <c r="O29" s="1984">
        <f t="shared" si="6"/>
        <v>851</v>
      </c>
      <c r="P29" s="158">
        <v>744</v>
      </c>
      <c r="Q29" s="158">
        <v>638</v>
      </c>
      <c r="R29" s="182"/>
    </row>
    <row r="30" spans="1:18" s="130" customFormat="1" ht="9.75" customHeight="1">
      <c r="A30" s="2418" t="s">
        <v>69</v>
      </c>
      <c r="B30" s="2418"/>
      <c r="C30" s="1983">
        <v>128</v>
      </c>
      <c r="D30" s="1394">
        <v>125</v>
      </c>
      <c r="E30" s="1394">
        <v>127</v>
      </c>
      <c r="F30" s="1394">
        <v>130</v>
      </c>
      <c r="G30" s="1395">
        <v>119</v>
      </c>
      <c r="H30" s="1395">
        <v>110</v>
      </c>
      <c r="I30" s="1395">
        <v>106</v>
      </c>
      <c r="J30" s="1395">
        <v>128</v>
      </c>
      <c r="K30" s="1395">
        <v>125</v>
      </c>
      <c r="L30" s="1560"/>
      <c r="M30" s="1393"/>
      <c r="N30" s="1985"/>
      <c r="O30" s="1984">
        <f t="shared" si="6"/>
        <v>510</v>
      </c>
      <c r="P30" s="158">
        <v>463</v>
      </c>
      <c r="Q30" s="158">
        <v>470</v>
      </c>
      <c r="R30" s="182"/>
    </row>
    <row r="31" spans="1:18" s="130" customFormat="1" ht="9.75" customHeight="1">
      <c r="A31" s="2418" t="s">
        <v>70</v>
      </c>
      <c r="B31" s="2418"/>
      <c r="C31" s="1983">
        <v>328</v>
      </c>
      <c r="D31" s="1394">
        <v>314</v>
      </c>
      <c r="E31" s="1394">
        <v>304</v>
      </c>
      <c r="F31" s="1394">
        <v>301</v>
      </c>
      <c r="G31" s="1394">
        <v>284</v>
      </c>
      <c r="H31" s="1394">
        <v>261</v>
      </c>
      <c r="I31" s="1394">
        <v>249</v>
      </c>
      <c r="J31" s="1394">
        <v>240</v>
      </c>
      <c r="K31" s="1394">
        <v>233</v>
      </c>
      <c r="L31" s="1560"/>
      <c r="M31" s="1393"/>
      <c r="N31" s="1985"/>
      <c r="O31" s="1984">
        <f t="shared" si="6"/>
        <v>1247</v>
      </c>
      <c r="P31" s="158">
        <v>1034</v>
      </c>
      <c r="Q31" s="158">
        <v>882</v>
      </c>
      <c r="R31" s="182"/>
    </row>
    <row r="32" spans="1:18" s="130" customFormat="1" ht="9.75" customHeight="1">
      <c r="A32" s="2418" t="s">
        <v>71</v>
      </c>
      <c r="B32" s="2418"/>
      <c r="C32" s="1983">
        <v>406</v>
      </c>
      <c r="D32" s="1394">
        <v>410</v>
      </c>
      <c r="E32" s="1394">
        <v>399</v>
      </c>
      <c r="F32" s="1394">
        <v>409</v>
      </c>
      <c r="G32" s="1394">
        <v>396</v>
      </c>
      <c r="H32" s="1394">
        <v>399</v>
      </c>
      <c r="I32" s="1394">
        <v>389</v>
      </c>
      <c r="J32" s="1394">
        <v>389</v>
      </c>
      <c r="K32" s="1394">
        <v>378</v>
      </c>
      <c r="L32" s="1560"/>
      <c r="M32" s="1393"/>
      <c r="N32" s="1985"/>
      <c r="O32" s="1984">
        <f t="shared" si="6"/>
        <v>1624</v>
      </c>
      <c r="P32" s="158">
        <v>1573</v>
      </c>
      <c r="Q32" s="158">
        <v>1462</v>
      </c>
      <c r="R32" s="182"/>
    </row>
    <row r="33" spans="1:18" s="130" customFormat="1" ht="9.75" customHeight="1">
      <c r="A33" s="2418" t="s">
        <v>72</v>
      </c>
      <c r="B33" s="2418"/>
      <c r="C33" s="1983">
        <v>105</v>
      </c>
      <c r="D33" s="1394">
        <v>109</v>
      </c>
      <c r="E33" s="1394">
        <v>107</v>
      </c>
      <c r="F33" s="1394">
        <v>110</v>
      </c>
      <c r="G33" s="1394">
        <v>107</v>
      </c>
      <c r="H33" s="1394">
        <v>107</v>
      </c>
      <c r="I33" s="1394">
        <v>106</v>
      </c>
      <c r="J33" s="1394">
        <v>107</v>
      </c>
      <c r="K33" s="1394">
        <v>97</v>
      </c>
      <c r="L33" s="1560"/>
      <c r="M33" s="1393"/>
      <c r="N33" s="1985"/>
      <c r="O33" s="1984">
        <f t="shared" si="6"/>
        <v>431</v>
      </c>
      <c r="P33" s="158">
        <v>427</v>
      </c>
      <c r="Q33" s="158">
        <v>396</v>
      </c>
      <c r="R33" s="182"/>
    </row>
    <row r="34" spans="1:18" s="130" customFormat="1" ht="9.75" customHeight="1">
      <c r="A34" s="2418" t="s">
        <v>73</v>
      </c>
      <c r="B34" s="2418"/>
      <c r="C34" s="1983">
        <v>89</v>
      </c>
      <c r="D34" s="1394">
        <v>85</v>
      </c>
      <c r="E34" s="1394">
        <v>87</v>
      </c>
      <c r="F34" s="1394">
        <v>96</v>
      </c>
      <c r="G34" s="1394">
        <v>86</v>
      </c>
      <c r="H34" s="1394">
        <v>82</v>
      </c>
      <c r="I34" s="1394">
        <v>91</v>
      </c>
      <c r="J34" s="1394">
        <v>90</v>
      </c>
      <c r="K34" s="1394">
        <v>83</v>
      </c>
      <c r="L34" s="1560"/>
      <c r="M34" s="1393"/>
      <c r="N34" s="1985"/>
      <c r="O34" s="1984">
        <f t="shared" si="6"/>
        <v>357</v>
      </c>
      <c r="P34" s="158">
        <v>349</v>
      </c>
      <c r="Q34" s="158">
        <v>342</v>
      </c>
      <c r="R34" s="182"/>
    </row>
    <row r="35" spans="1:18" s="130" customFormat="1" ht="9.75" customHeight="1">
      <c r="A35" s="2419" t="s">
        <v>661</v>
      </c>
      <c r="B35" s="2419"/>
      <c r="C35" s="1986"/>
      <c r="D35" s="1393"/>
      <c r="E35" s="1393"/>
      <c r="F35" s="1393"/>
      <c r="G35" s="1570"/>
      <c r="H35" s="1570"/>
      <c r="I35" s="1570"/>
      <c r="J35" s="1570"/>
      <c r="K35" s="1570"/>
      <c r="L35" s="1987"/>
      <c r="M35" s="1553"/>
      <c r="N35" s="1988"/>
      <c r="O35" s="1989"/>
      <c r="P35" s="184"/>
      <c r="Q35" s="184"/>
      <c r="R35" s="185"/>
    </row>
    <row r="36" spans="1:18" s="130" customFormat="1" ht="19.5" customHeight="1">
      <c r="A36" s="186"/>
      <c r="B36" s="1251" t="s">
        <v>797</v>
      </c>
      <c r="C36" s="1983">
        <v>191</v>
      </c>
      <c r="D36" s="1394">
        <v>152</v>
      </c>
      <c r="E36" s="1394">
        <v>122</v>
      </c>
      <c r="F36" s="1394">
        <v>138</v>
      </c>
      <c r="G36" s="1394">
        <v>40</v>
      </c>
      <c r="H36" s="1394">
        <v>100</v>
      </c>
      <c r="I36" s="1394">
        <v>-28</v>
      </c>
      <c r="J36" s="1394">
        <v>115</v>
      </c>
      <c r="K36" s="1394">
        <v>-22</v>
      </c>
      <c r="L36" s="1987"/>
      <c r="M36" s="1553"/>
      <c r="N36" s="1983"/>
      <c r="O36" s="1984">
        <f>SUM(C36:F36)</f>
        <v>603</v>
      </c>
      <c r="P36" s="187">
        <v>227</v>
      </c>
      <c r="Q36" s="187">
        <v>-71</v>
      </c>
      <c r="R36" s="185"/>
    </row>
    <row r="37" spans="1:18" s="130" customFormat="1" ht="9.75" customHeight="1">
      <c r="A37" s="2420" t="s">
        <v>785</v>
      </c>
      <c r="B37" s="2420"/>
      <c r="C37" s="1986"/>
      <c r="D37" s="1393"/>
      <c r="E37" s="1393"/>
      <c r="F37" s="1393"/>
      <c r="G37" s="1393"/>
      <c r="H37" s="1393"/>
      <c r="I37" s="1393"/>
      <c r="J37" s="1393"/>
      <c r="K37" s="1393"/>
      <c r="L37" s="1987"/>
      <c r="M37" s="1553"/>
      <c r="N37" s="1986"/>
      <c r="O37" s="1989"/>
      <c r="P37" s="184"/>
      <c r="Q37" s="184"/>
      <c r="R37" s="185"/>
    </row>
    <row r="38" spans="1:18" s="130" customFormat="1" ht="9.75" customHeight="1">
      <c r="A38" s="186"/>
      <c r="B38" s="1251" t="s">
        <v>814</v>
      </c>
      <c r="C38" s="1983">
        <v>-58</v>
      </c>
      <c r="D38" s="1394">
        <v>-9</v>
      </c>
      <c r="E38" s="1394">
        <v>24</v>
      </c>
      <c r="F38" s="1394">
        <v>8</v>
      </c>
      <c r="G38" s="1394">
        <v>37</v>
      </c>
      <c r="H38" s="1394">
        <v>30</v>
      </c>
      <c r="I38" s="1394">
        <v>43</v>
      </c>
      <c r="J38" s="1394">
        <v>33</v>
      </c>
      <c r="K38" s="1394">
        <v>6</v>
      </c>
      <c r="L38" s="1987"/>
      <c r="M38" s="1553"/>
      <c r="N38" s="1983"/>
      <c r="O38" s="1984">
        <f>SUM(C38:F38)</f>
        <v>-35</v>
      </c>
      <c r="P38" s="187">
        <v>143</v>
      </c>
      <c r="Q38" s="187">
        <v>73</v>
      </c>
      <c r="R38" s="185"/>
    </row>
    <row r="39" spans="1:18" s="130" customFormat="1" ht="9.75" customHeight="1">
      <c r="A39" s="2418" t="s">
        <v>760</v>
      </c>
      <c r="B39" s="2418"/>
      <c r="C39" s="1983">
        <v>64</v>
      </c>
      <c r="D39" s="1394">
        <v>66</v>
      </c>
      <c r="E39" s="1394">
        <v>79</v>
      </c>
      <c r="F39" s="1394">
        <v>101</v>
      </c>
      <c r="G39" s="1394">
        <v>59</v>
      </c>
      <c r="H39" s="1394">
        <v>74</v>
      </c>
      <c r="I39" s="1394">
        <v>59</v>
      </c>
      <c r="J39" s="1394">
        <v>60</v>
      </c>
      <c r="K39" s="1394">
        <v>53</v>
      </c>
      <c r="L39" s="1560"/>
      <c r="M39" s="1393"/>
      <c r="N39" s="1985"/>
      <c r="O39" s="1984">
        <f>SUM(C39:F39)</f>
        <v>310</v>
      </c>
      <c r="P39" s="158">
        <v>252</v>
      </c>
      <c r="Q39" s="158">
        <v>367</v>
      </c>
      <c r="R39" s="182"/>
    </row>
    <row r="40" spans="1:18" s="130" customFormat="1" ht="19.5" customHeight="1">
      <c r="A40" s="2425" t="s">
        <v>586</v>
      </c>
      <c r="B40" s="2418"/>
      <c r="C40" s="1983">
        <v>27</v>
      </c>
      <c r="D40" s="1394">
        <v>36</v>
      </c>
      <c r="E40" s="1394">
        <v>29</v>
      </c>
      <c r="F40" s="1394">
        <v>29</v>
      </c>
      <c r="G40" s="1395">
        <v>26</v>
      </c>
      <c r="H40" s="1395">
        <v>29</v>
      </c>
      <c r="I40" s="1395">
        <v>25</v>
      </c>
      <c r="J40" s="1395">
        <v>21</v>
      </c>
      <c r="K40" s="1395">
        <v>24</v>
      </c>
      <c r="L40" s="1560"/>
      <c r="M40" s="1393"/>
      <c r="N40" s="1985"/>
      <c r="O40" s="1984">
        <f>SUM(C40:F40)</f>
        <v>121</v>
      </c>
      <c r="P40" s="158">
        <v>101</v>
      </c>
      <c r="Q40" s="158">
        <v>96</v>
      </c>
      <c r="R40" s="182"/>
    </row>
    <row r="41" spans="1:18" s="130" customFormat="1" ht="9.75" customHeight="1">
      <c r="A41" s="2340" t="s">
        <v>527</v>
      </c>
      <c r="B41" s="2340"/>
      <c r="C41" s="1988">
        <v>107</v>
      </c>
      <c r="D41" s="1570">
        <v>108</v>
      </c>
      <c r="E41" s="1570">
        <v>107</v>
      </c>
      <c r="F41" s="1570">
        <v>131</v>
      </c>
      <c r="G41" s="1570">
        <v>122</v>
      </c>
      <c r="H41" s="1570">
        <v>102</v>
      </c>
      <c r="I41" s="1570">
        <v>84</v>
      </c>
      <c r="J41" s="1570">
        <v>387</v>
      </c>
      <c r="K41" s="1570">
        <v>118</v>
      </c>
      <c r="L41" s="1560"/>
      <c r="M41" s="1393"/>
      <c r="N41" s="1988"/>
      <c r="O41" s="1989">
        <f>SUM(C41:F41)</f>
        <v>453</v>
      </c>
      <c r="P41" s="159">
        <v>695</v>
      </c>
      <c r="Q41" s="159">
        <v>736</v>
      </c>
      <c r="R41" s="182"/>
    </row>
    <row r="42" spans="1:18" s="130" customFormat="1" ht="9.75" customHeight="1">
      <c r="A42" s="2424" t="s">
        <v>76</v>
      </c>
      <c r="B42" s="2424"/>
      <c r="C42" s="1990">
        <f>SUM(C27:C41)</f>
        <v>1913</v>
      </c>
      <c r="D42" s="1392">
        <f>SUM(D27:D41)</f>
        <v>1970</v>
      </c>
      <c r="E42" s="1392">
        <f>SUM(E27:E41)</f>
        <v>1900</v>
      </c>
      <c r="F42" s="1392">
        <f t="shared" ref="F42:K42" si="7">SUM(F27:F41)</f>
        <v>1986</v>
      </c>
      <c r="G42" s="1392">
        <f t="shared" si="7"/>
        <v>1805</v>
      </c>
      <c r="H42" s="1392">
        <f t="shared" si="7"/>
        <v>1828</v>
      </c>
      <c r="I42" s="1392">
        <f t="shared" si="7"/>
        <v>1603</v>
      </c>
      <c r="J42" s="1392">
        <f t="shared" si="7"/>
        <v>2067</v>
      </c>
      <c r="K42" s="1392">
        <f t="shared" si="7"/>
        <v>1571</v>
      </c>
      <c r="L42" s="1563"/>
      <c r="M42" s="1393"/>
      <c r="N42" s="1990"/>
      <c r="O42" s="1991">
        <f>SUM(O27:O41)</f>
        <v>7769</v>
      </c>
      <c r="P42" s="163">
        <f t="shared" ref="P42:Q42" si="8">SUM(P27:P41)</f>
        <v>7303</v>
      </c>
      <c r="Q42" s="163">
        <f t="shared" si="8"/>
        <v>6669</v>
      </c>
      <c r="R42" s="191"/>
    </row>
    <row r="43" spans="1:18" ht="6.75" customHeight="1">
      <c r="A43" s="2426"/>
      <c r="B43" s="2426"/>
      <c r="C43" s="2426"/>
      <c r="D43" s="2426"/>
      <c r="E43" s="2426"/>
      <c r="F43" s="2426"/>
      <c r="G43" s="2426"/>
      <c r="H43" s="2426"/>
      <c r="I43" s="2426"/>
      <c r="J43" s="2426"/>
      <c r="K43" s="2426"/>
      <c r="L43" s="2426"/>
      <c r="M43" s="2426"/>
      <c r="N43" s="2426"/>
      <c r="O43" s="2426"/>
      <c r="P43" s="2426"/>
      <c r="Q43" s="2426"/>
      <c r="R43" s="2426"/>
    </row>
    <row r="44" spans="1:18" s="192" customFormat="1" ht="9">
      <c r="A44" s="1370">
        <v>1</v>
      </c>
      <c r="B44" s="2427" t="s">
        <v>779</v>
      </c>
      <c r="C44" s="2428"/>
      <c r="D44" s="2428"/>
      <c r="E44" s="2428"/>
      <c r="F44" s="2428"/>
      <c r="G44" s="2428"/>
      <c r="H44" s="2428"/>
      <c r="I44" s="2428"/>
      <c r="J44" s="2428"/>
      <c r="K44" s="2428"/>
      <c r="L44" s="2428"/>
      <c r="M44" s="2428"/>
      <c r="N44" s="2428"/>
      <c r="O44" s="2428"/>
      <c r="P44" s="2428"/>
      <c r="Q44" s="2428"/>
      <c r="R44" s="2428"/>
    </row>
    <row r="45" spans="1:18" s="192" customFormat="1" ht="27.75" customHeight="1">
      <c r="A45" s="193">
        <v>2</v>
      </c>
      <c r="B45" s="2422" t="s">
        <v>922</v>
      </c>
      <c r="C45" s="2423"/>
      <c r="D45" s="2423"/>
      <c r="E45" s="2423"/>
      <c r="F45" s="2423"/>
      <c r="G45" s="2423"/>
      <c r="H45" s="2423"/>
      <c r="I45" s="2423"/>
      <c r="J45" s="2423"/>
      <c r="K45" s="2423"/>
      <c r="L45" s="2423"/>
      <c r="M45" s="2423"/>
      <c r="N45" s="2423"/>
      <c r="O45" s="2423"/>
      <c r="P45" s="2423"/>
      <c r="Q45" s="2423"/>
      <c r="R45" s="2423"/>
    </row>
  </sheetData>
  <mergeCells count="26">
    <mergeCell ref="U1"/>
    <mergeCell ref="A39:B39"/>
    <mergeCell ref="A32:B32"/>
    <mergeCell ref="A33:B33"/>
    <mergeCell ref="A34:B34"/>
    <mergeCell ref="A28:B28"/>
    <mergeCell ref="A29:B29"/>
    <mergeCell ref="A30:B30"/>
    <mergeCell ref="A31:B31"/>
    <mergeCell ref="A6:B6"/>
    <mergeCell ref="A12:B12"/>
    <mergeCell ref="A19:B19"/>
    <mergeCell ref="A3:B3"/>
    <mergeCell ref="A1:R1"/>
    <mergeCell ref="A22:R22"/>
    <mergeCell ref="A24:B24"/>
    <mergeCell ref="A27:B27"/>
    <mergeCell ref="A35:B35"/>
    <mergeCell ref="A37:B37"/>
    <mergeCell ref="D24:K24"/>
    <mergeCell ref="B45:R45"/>
    <mergeCell ref="A41:B41"/>
    <mergeCell ref="A42:B42"/>
    <mergeCell ref="A40:B40"/>
    <mergeCell ref="A43:R43"/>
    <mergeCell ref="B44:R44"/>
  </mergeCells>
  <printOptions horizontalCentered="1"/>
  <pageMargins left="0.23622047244094491" right="0.23622047244094491" top="0.27559055118110237" bottom="0.23622047244094491" header="0.15748031496062992" footer="0.11811023622047245"/>
  <pageSetup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zoomScaleNormal="100" workbookViewId="0">
      <selection activeCell="A9" sqref="A9:H9"/>
    </sheetView>
  </sheetViews>
  <sheetFormatPr defaultColWidth="9.140625" defaultRowHeight="12.75"/>
  <cols>
    <col min="1" max="1" width="2.140625" style="243" customWidth="1"/>
    <col min="2" max="2" width="55.140625" style="243" customWidth="1"/>
    <col min="3" max="3" width="6.42578125" style="244" customWidth="1"/>
    <col min="4" max="4" width="6" style="245" customWidth="1"/>
    <col min="5" max="11" width="6" style="243" customWidth="1"/>
    <col min="12" max="12" width="1.28515625" style="243" customWidth="1"/>
    <col min="13" max="13" width="2.140625" style="246" customWidth="1"/>
    <col min="14" max="14" width="1.28515625" style="247" customWidth="1"/>
    <col min="15" max="15" width="6.42578125" style="243" customWidth="1"/>
    <col min="16" max="17" width="6" style="243" customWidth="1"/>
    <col min="18" max="18" width="1.28515625" style="248" customWidth="1"/>
    <col min="19" max="20" width="9.140625" style="243" customWidth="1"/>
    <col min="21" max="21" width="9.140625" style="249" customWidth="1"/>
    <col min="22" max="22" width="9.140625" style="243" customWidth="1"/>
    <col min="23" max="16384" width="9.140625" style="243"/>
  </cols>
  <sheetData>
    <row r="1" spans="1:21" ht="15.75" customHeight="1">
      <c r="A1" s="2372" t="s">
        <v>77</v>
      </c>
      <c r="B1" s="2372"/>
      <c r="C1" s="2372"/>
      <c r="D1" s="2372"/>
      <c r="E1" s="2372"/>
      <c r="F1" s="2372"/>
      <c r="G1" s="2372"/>
      <c r="H1" s="2372"/>
      <c r="I1" s="2372"/>
      <c r="J1" s="2372"/>
      <c r="K1" s="2372"/>
      <c r="L1" s="2372"/>
      <c r="M1" s="2372"/>
      <c r="N1" s="2372"/>
      <c r="O1" s="2372"/>
      <c r="P1" s="2372"/>
      <c r="Q1" s="2372"/>
      <c r="R1" s="2372"/>
      <c r="U1" s="2435"/>
    </row>
    <row r="2" spans="1:21" ht="9.75" customHeight="1">
      <c r="A2" s="203"/>
      <c r="B2" s="203"/>
      <c r="C2" s="203"/>
      <c r="D2" s="203"/>
      <c r="E2" s="204"/>
      <c r="F2" s="204"/>
      <c r="G2" s="204"/>
      <c r="H2" s="204"/>
      <c r="I2" s="204"/>
      <c r="J2" s="204"/>
      <c r="K2" s="204"/>
      <c r="L2" s="205"/>
      <c r="M2" s="205"/>
      <c r="N2" s="205"/>
      <c r="O2" s="204"/>
      <c r="P2" s="204"/>
      <c r="Q2" s="204"/>
      <c r="R2" s="206"/>
    </row>
    <row r="3" spans="1:21" s="207" customFormat="1" ht="10.5" customHeight="1">
      <c r="A3" s="2375" t="s">
        <v>505</v>
      </c>
      <c r="B3" s="2375"/>
      <c r="C3" s="209"/>
      <c r="D3" s="210"/>
      <c r="E3" s="210"/>
      <c r="F3" s="210"/>
      <c r="G3" s="210"/>
      <c r="H3" s="210"/>
      <c r="I3" s="210"/>
      <c r="J3" s="210"/>
      <c r="K3" s="210"/>
      <c r="L3" s="211"/>
      <c r="M3" s="212"/>
      <c r="N3" s="213"/>
      <c r="O3" s="1314" t="s">
        <v>713</v>
      </c>
      <c r="P3" s="39" t="s">
        <v>22</v>
      </c>
      <c r="Q3" s="39" t="s">
        <v>23</v>
      </c>
      <c r="R3" s="214"/>
    </row>
    <row r="4" spans="1:21" s="207" customFormat="1" ht="10.5" customHeight="1">
      <c r="A4" s="215"/>
      <c r="B4" s="215"/>
      <c r="C4" s="41" t="s">
        <v>835</v>
      </c>
      <c r="D4" s="42" t="s">
        <v>799</v>
      </c>
      <c r="E4" s="42" t="s">
        <v>706</v>
      </c>
      <c r="F4" s="42" t="s">
        <v>236</v>
      </c>
      <c r="G4" s="42" t="s">
        <v>506</v>
      </c>
      <c r="H4" s="42" t="s">
        <v>507</v>
      </c>
      <c r="I4" s="42" t="s">
        <v>508</v>
      </c>
      <c r="J4" s="42" t="s">
        <v>509</v>
      </c>
      <c r="K4" s="42" t="s">
        <v>510</v>
      </c>
      <c r="L4" s="216"/>
      <c r="M4" s="105"/>
      <c r="N4" s="217"/>
      <c r="O4" s="1315" t="s">
        <v>24</v>
      </c>
      <c r="P4" s="42" t="s">
        <v>24</v>
      </c>
      <c r="Q4" s="42" t="s">
        <v>24</v>
      </c>
      <c r="R4" s="218"/>
    </row>
    <row r="5" spans="1:21" s="207" customFormat="1" ht="9.75" customHeight="1">
      <c r="A5" s="219"/>
      <c r="B5" s="219"/>
      <c r="C5" s="208"/>
      <c r="D5" s="208"/>
      <c r="E5" s="208"/>
      <c r="F5" s="208"/>
      <c r="G5" s="208"/>
      <c r="H5" s="208"/>
      <c r="I5" s="208"/>
      <c r="J5" s="208"/>
      <c r="K5" s="208"/>
      <c r="L5" s="220"/>
      <c r="M5" s="220"/>
      <c r="N5" s="220"/>
      <c r="O5" s="220"/>
      <c r="P5" s="208"/>
      <c r="Q5" s="208"/>
      <c r="R5" s="221"/>
    </row>
    <row r="6" spans="1:21" s="207" customFormat="1" ht="10.5" customHeight="1">
      <c r="A6" s="2385" t="s">
        <v>78</v>
      </c>
      <c r="B6" s="2385"/>
      <c r="C6" s="222"/>
      <c r="D6" s="223"/>
      <c r="E6" s="223"/>
      <c r="F6" s="223"/>
      <c r="G6" s="223"/>
      <c r="H6" s="223"/>
      <c r="I6" s="223"/>
      <c r="J6" s="223"/>
      <c r="K6" s="223"/>
      <c r="L6" s="224"/>
      <c r="M6" s="220"/>
      <c r="N6" s="222"/>
      <c r="O6" s="1327"/>
      <c r="P6" s="223"/>
      <c r="Q6" s="223"/>
      <c r="R6" s="225"/>
    </row>
    <row r="7" spans="1:21" s="207" customFormat="1" ht="10.5" customHeight="1">
      <c r="A7" s="226"/>
      <c r="B7" s="227" t="s">
        <v>79</v>
      </c>
      <c r="C7" s="1856">
        <v>742</v>
      </c>
      <c r="D7" s="1376">
        <v>746</v>
      </c>
      <c r="E7" s="1376">
        <v>716</v>
      </c>
      <c r="F7" s="1376">
        <v>730</v>
      </c>
      <c r="G7" s="1376">
        <v>733</v>
      </c>
      <c r="H7" s="1376">
        <v>698</v>
      </c>
      <c r="I7" s="1376">
        <v>647</v>
      </c>
      <c r="J7" s="1376">
        <v>660</v>
      </c>
      <c r="K7" s="1376">
        <v>780</v>
      </c>
      <c r="L7" s="1580"/>
      <c r="M7" s="1581"/>
      <c r="N7" s="1856"/>
      <c r="O7" s="1397">
        <f>SUM(C7:F7)</f>
        <v>2934</v>
      </c>
      <c r="P7" s="228">
        <v>2738</v>
      </c>
      <c r="Q7" s="228">
        <v>2741</v>
      </c>
      <c r="R7" s="230"/>
    </row>
    <row r="8" spans="1:21" s="207" customFormat="1" ht="10.5" customHeight="1">
      <c r="A8" s="226"/>
      <c r="B8" s="227" t="s">
        <v>80</v>
      </c>
      <c r="C8" s="1856">
        <v>439</v>
      </c>
      <c r="D8" s="1376">
        <v>499</v>
      </c>
      <c r="E8" s="1376">
        <v>496</v>
      </c>
      <c r="F8" s="1376">
        <v>532</v>
      </c>
      <c r="G8" s="1376">
        <v>412</v>
      </c>
      <c r="H8" s="1376">
        <v>446</v>
      </c>
      <c r="I8" s="1376">
        <v>420</v>
      </c>
      <c r="J8" s="1376">
        <v>467</v>
      </c>
      <c r="K8" s="1376">
        <v>358</v>
      </c>
      <c r="L8" s="1580"/>
      <c r="M8" s="1581"/>
      <c r="N8" s="1994"/>
      <c r="O8" s="1397">
        <f>SUM(C8:F8)</f>
        <v>1966</v>
      </c>
      <c r="P8" s="228">
        <v>1745</v>
      </c>
      <c r="Q8" s="228">
        <v>1580</v>
      </c>
      <c r="R8" s="230"/>
    </row>
    <row r="9" spans="1:21" s="207" customFormat="1" ht="10.5" customHeight="1">
      <c r="A9" s="226"/>
      <c r="B9" s="227" t="s">
        <v>81</v>
      </c>
      <c r="C9" s="1872">
        <v>172</v>
      </c>
      <c r="D9" s="1581">
        <v>192</v>
      </c>
      <c r="E9" s="1581">
        <v>202</v>
      </c>
      <c r="F9" s="1581">
        <v>199</v>
      </c>
      <c r="G9" s="1589">
        <v>171</v>
      </c>
      <c r="H9" s="1589">
        <v>180</v>
      </c>
      <c r="I9" s="1589">
        <v>182</v>
      </c>
      <c r="J9" s="1589">
        <v>182</v>
      </c>
      <c r="K9" s="1589">
        <v>154</v>
      </c>
      <c r="L9" s="1580"/>
      <c r="M9" s="1581"/>
      <c r="N9" s="1872"/>
      <c r="O9" s="1401">
        <f>SUM(C9:F9)</f>
        <v>765</v>
      </c>
      <c r="P9" s="231">
        <v>715</v>
      </c>
      <c r="Q9" s="231">
        <v>661</v>
      </c>
      <c r="R9" s="230"/>
    </row>
    <row r="10" spans="1:21" s="207" customFormat="1" ht="10.5" customHeight="1">
      <c r="A10" s="208"/>
      <c r="B10" s="208"/>
      <c r="C10" s="1870">
        <f>SUM(C7:C9)</f>
        <v>1353</v>
      </c>
      <c r="D10" s="1591">
        <f>SUM(D7:D9)</f>
        <v>1437</v>
      </c>
      <c r="E10" s="1591">
        <f>SUM(E7:E9)</f>
        <v>1414</v>
      </c>
      <c r="F10" s="1591">
        <f t="shared" ref="F10:K10" si="0">SUM(F7:F9)</f>
        <v>1461</v>
      </c>
      <c r="G10" s="1591">
        <f t="shared" si="0"/>
        <v>1316</v>
      </c>
      <c r="H10" s="1591">
        <f t="shared" si="0"/>
        <v>1324</v>
      </c>
      <c r="I10" s="1591">
        <f t="shared" si="0"/>
        <v>1249</v>
      </c>
      <c r="J10" s="1591">
        <f t="shared" si="0"/>
        <v>1309</v>
      </c>
      <c r="K10" s="1591">
        <f t="shared" si="0"/>
        <v>1292</v>
      </c>
      <c r="L10" s="1592"/>
      <c r="M10" s="1581"/>
      <c r="N10" s="1870"/>
      <c r="O10" s="1398">
        <f>SUM(O7:O9)</f>
        <v>5665</v>
      </c>
      <c r="P10" s="72">
        <f t="shared" ref="P10:Q10" si="1">SUM(P7:P9)</f>
        <v>5198</v>
      </c>
      <c r="Q10" s="72">
        <f t="shared" si="1"/>
        <v>4982</v>
      </c>
      <c r="R10" s="79"/>
    </row>
    <row r="11" spans="1:21" s="207" customFormat="1" ht="10.5" customHeight="1">
      <c r="A11" s="2385" t="s">
        <v>82</v>
      </c>
      <c r="B11" s="2385"/>
      <c r="C11" s="1872"/>
      <c r="D11" s="1581"/>
      <c r="E11" s="1581"/>
      <c r="F11" s="1581"/>
      <c r="G11" s="1581"/>
      <c r="H11" s="1581"/>
      <c r="I11" s="1581"/>
      <c r="J11" s="1581"/>
      <c r="K11" s="1581"/>
      <c r="L11" s="1580"/>
      <c r="M11" s="1581"/>
      <c r="N11" s="1872"/>
      <c r="O11" s="1403"/>
      <c r="P11" s="77"/>
      <c r="Q11" s="77"/>
      <c r="R11" s="230"/>
    </row>
    <row r="12" spans="1:21" s="207" customFormat="1" ht="10.5" customHeight="1">
      <c r="A12" s="226"/>
      <c r="B12" s="227" t="s">
        <v>83</v>
      </c>
      <c r="C12" s="1856">
        <v>192</v>
      </c>
      <c r="D12" s="1376">
        <v>181</v>
      </c>
      <c r="E12" s="1376">
        <v>175</v>
      </c>
      <c r="F12" s="1376">
        <v>178</v>
      </c>
      <c r="G12" s="1376">
        <v>178</v>
      </c>
      <c r="H12" s="1376">
        <v>169</v>
      </c>
      <c r="I12" s="1376">
        <v>170</v>
      </c>
      <c r="J12" s="1376">
        <v>163</v>
      </c>
      <c r="K12" s="1376">
        <v>170</v>
      </c>
      <c r="L12" s="1580"/>
      <c r="M12" s="1581"/>
      <c r="N12" s="1856"/>
      <c r="O12" s="1397">
        <f>SUM(C12:F12)</f>
        <v>726</v>
      </c>
      <c r="P12" s="228">
        <v>680</v>
      </c>
      <c r="Q12" s="228">
        <v>661</v>
      </c>
      <c r="R12" s="230"/>
    </row>
    <row r="13" spans="1:21" s="207" customFormat="1" ht="10.5" customHeight="1">
      <c r="A13" s="226"/>
      <c r="B13" s="227" t="s">
        <v>528</v>
      </c>
      <c r="C13" s="1872">
        <v>36</v>
      </c>
      <c r="D13" s="1581">
        <v>37</v>
      </c>
      <c r="E13" s="1581">
        <v>37</v>
      </c>
      <c r="F13" s="1581">
        <v>39</v>
      </c>
      <c r="G13" s="1581">
        <v>37</v>
      </c>
      <c r="H13" s="1581">
        <v>36</v>
      </c>
      <c r="I13" s="1581">
        <v>34</v>
      </c>
      <c r="J13" s="1581">
        <v>35</v>
      </c>
      <c r="K13" s="1581">
        <v>39</v>
      </c>
      <c r="L13" s="1580"/>
      <c r="M13" s="1581"/>
      <c r="N13" s="1872"/>
      <c r="O13" s="1403">
        <f>SUM(C13:F13)</f>
        <v>149</v>
      </c>
      <c r="P13" s="108">
        <v>142</v>
      </c>
      <c r="Q13" s="108">
        <v>143</v>
      </c>
      <c r="R13" s="230"/>
    </row>
    <row r="14" spans="1:21" s="207" customFormat="1" ht="10.5" customHeight="1">
      <c r="A14" s="220"/>
      <c r="B14" s="220"/>
      <c r="C14" s="1870">
        <f>SUM(C12:C13)</f>
        <v>228</v>
      </c>
      <c r="D14" s="1591">
        <f>SUM(D12:D13)</f>
        <v>218</v>
      </c>
      <c r="E14" s="1591">
        <f>SUM(E12:E13)</f>
        <v>212</v>
      </c>
      <c r="F14" s="1591">
        <f t="shared" ref="F14:K14" si="2">SUM(F12:F13)</f>
        <v>217</v>
      </c>
      <c r="G14" s="1591">
        <f t="shared" si="2"/>
        <v>215</v>
      </c>
      <c r="H14" s="1591">
        <f t="shared" si="2"/>
        <v>205</v>
      </c>
      <c r="I14" s="1591">
        <f t="shared" si="2"/>
        <v>204</v>
      </c>
      <c r="J14" s="1591">
        <f t="shared" si="2"/>
        <v>198</v>
      </c>
      <c r="K14" s="1591">
        <f t="shared" si="2"/>
        <v>209</v>
      </c>
      <c r="L14" s="1592"/>
      <c r="M14" s="1581"/>
      <c r="N14" s="1870"/>
      <c r="O14" s="1398">
        <f>SUM(O12:O13)</f>
        <v>875</v>
      </c>
      <c r="P14" s="72">
        <f t="shared" ref="P14:Q14" si="3">SUM(P12:P13)</f>
        <v>822</v>
      </c>
      <c r="Q14" s="72">
        <f t="shared" si="3"/>
        <v>804</v>
      </c>
      <c r="R14" s="79"/>
    </row>
    <row r="15" spans="1:21" s="207" customFormat="1" ht="10.5" customHeight="1">
      <c r="A15" s="2385" t="s">
        <v>85</v>
      </c>
      <c r="B15" s="2385"/>
      <c r="C15" s="1872"/>
      <c r="D15" s="1581"/>
      <c r="E15" s="1581"/>
      <c r="F15" s="1581"/>
      <c r="G15" s="1581"/>
      <c r="H15" s="1581"/>
      <c r="I15" s="1581"/>
      <c r="J15" s="1581"/>
      <c r="K15" s="1581"/>
      <c r="L15" s="1580"/>
      <c r="M15" s="1581"/>
      <c r="N15" s="1872"/>
      <c r="O15" s="1403"/>
      <c r="P15" s="77"/>
      <c r="Q15" s="77"/>
      <c r="R15" s="230"/>
    </row>
    <row r="16" spans="1:21" s="207" customFormat="1" ht="10.5" customHeight="1">
      <c r="A16" s="226"/>
      <c r="B16" s="227" t="s">
        <v>587</v>
      </c>
      <c r="C16" s="1856">
        <v>439</v>
      </c>
      <c r="D16" s="1376">
        <v>416</v>
      </c>
      <c r="E16" s="1376">
        <v>390</v>
      </c>
      <c r="F16" s="1376">
        <v>389</v>
      </c>
      <c r="G16" s="1376">
        <v>419</v>
      </c>
      <c r="H16" s="1376">
        <v>390</v>
      </c>
      <c r="I16" s="1376">
        <v>370</v>
      </c>
      <c r="J16" s="1376">
        <v>338</v>
      </c>
      <c r="K16" s="1376">
        <v>365</v>
      </c>
      <c r="L16" s="1580"/>
      <c r="M16" s="1581"/>
      <c r="N16" s="1856"/>
      <c r="O16" s="1397">
        <f>SUM(C16:F16)</f>
        <v>1634</v>
      </c>
      <c r="P16" s="228">
        <v>1517</v>
      </c>
      <c r="Q16" s="228">
        <v>1283</v>
      </c>
      <c r="R16" s="230"/>
    </row>
    <row r="17" spans="1:18" s="207" customFormat="1" ht="10.5" customHeight="1">
      <c r="A17" s="234"/>
      <c r="B17" s="235" t="s">
        <v>528</v>
      </c>
      <c r="C17" s="1872">
        <v>28</v>
      </c>
      <c r="D17" s="1581">
        <v>25</v>
      </c>
      <c r="E17" s="1581">
        <v>28</v>
      </c>
      <c r="F17" s="1581">
        <v>27</v>
      </c>
      <c r="G17" s="1581">
        <v>31</v>
      </c>
      <c r="H17" s="1581">
        <v>28</v>
      </c>
      <c r="I17" s="1581">
        <v>27</v>
      </c>
      <c r="J17" s="1581">
        <v>27</v>
      </c>
      <c r="K17" s="1581">
        <v>28</v>
      </c>
      <c r="L17" s="1580"/>
      <c r="M17" s="1581"/>
      <c r="N17" s="1872"/>
      <c r="O17" s="1401">
        <f>SUM(C17:F17)</f>
        <v>108</v>
      </c>
      <c r="P17" s="231">
        <v>113</v>
      </c>
      <c r="Q17" s="231">
        <v>115</v>
      </c>
      <c r="R17" s="230"/>
    </row>
    <row r="18" spans="1:18" s="207" customFormat="1" ht="10.5" customHeight="1">
      <c r="A18" s="220"/>
      <c r="B18" s="220"/>
      <c r="C18" s="1870">
        <f>SUM(C16:C17)</f>
        <v>467</v>
      </c>
      <c r="D18" s="1591">
        <f>SUM(D16:D17)</f>
        <v>441</v>
      </c>
      <c r="E18" s="1591">
        <f>SUM(E16:E17)</f>
        <v>418</v>
      </c>
      <c r="F18" s="1591">
        <f t="shared" ref="F18:K18" si="4">SUM(F16:F17)</f>
        <v>416</v>
      </c>
      <c r="G18" s="1591">
        <f t="shared" si="4"/>
        <v>450</v>
      </c>
      <c r="H18" s="1591">
        <f t="shared" si="4"/>
        <v>418</v>
      </c>
      <c r="I18" s="1591">
        <f t="shared" si="4"/>
        <v>397</v>
      </c>
      <c r="J18" s="1591">
        <f t="shared" si="4"/>
        <v>365</v>
      </c>
      <c r="K18" s="1591">
        <f t="shared" si="4"/>
        <v>393</v>
      </c>
      <c r="L18" s="1592"/>
      <c r="M18" s="1581"/>
      <c r="N18" s="1870"/>
      <c r="O18" s="1398">
        <f>SUM(O16:O17)</f>
        <v>1742</v>
      </c>
      <c r="P18" s="72">
        <f t="shared" ref="P18:Q18" si="5">SUM(P16:P17)</f>
        <v>1630</v>
      </c>
      <c r="Q18" s="72">
        <f t="shared" si="5"/>
        <v>1398</v>
      </c>
      <c r="R18" s="79"/>
    </row>
    <row r="19" spans="1:18" s="207" customFormat="1" ht="10.5" customHeight="1">
      <c r="A19" s="2385" t="s">
        <v>86</v>
      </c>
      <c r="B19" s="2385"/>
      <c r="C19" s="1872"/>
      <c r="D19" s="1581"/>
      <c r="E19" s="1581"/>
      <c r="F19" s="1581"/>
      <c r="G19" s="1581"/>
      <c r="H19" s="1581"/>
      <c r="I19" s="1581"/>
      <c r="J19" s="1581"/>
      <c r="K19" s="1581"/>
      <c r="L19" s="1580"/>
      <c r="M19" s="1581"/>
      <c r="N19" s="1872"/>
      <c r="O19" s="1403"/>
      <c r="P19" s="77"/>
      <c r="Q19" s="77"/>
      <c r="R19" s="230"/>
    </row>
    <row r="20" spans="1:18" s="207" customFormat="1" ht="10.5" customHeight="1">
      <c r="A20" s="226"/>
      <c r="B20" s="227" t="s">
        <v>87</v>
      </c>
      <c r="C20" s="1856">
        <v>40</v>
      </c>
      <c r="D20" s="1376">
        <v>36</v>
      </c>
      <c r="E20" s="1376">
        <v>37</v>
      </c>
      <c r="F20" s="1376">
        <v>35</v>
      </c>
      <c r="G20" s="1376">
        <v>37</v>
      </c>
      <c r="H20" s="1376">
        <v>37</v>
      </c>
      <c r="I20" s="1376">
        <v>36</v>
      </c>
      <c r="J20" s="1376">
        <v>35</v>
      </c>
      <c r="K20" s="1376">
        <v>36</v>
      </c>
      <c r="L20" s="1580"/>
      <c r="M20" s="1581"/>
      <c r="N20" s="1856"/>
      <c r="O20" s="1397">
        <f>SUM(C20:F20)</f>
        <v>148</v>
      </c>
      <c r="P20" s="228">
        <v>145</v>
      </c>
      <c r="Q20" s="228">
        <v>142</v>
      </c>
      <c r="R20" s="230"/>
    </row>
    <row r="21" spans="1:18" s="207" customFormat="1" ht="10.5" customHeight="1">
      <c r="A21" s="234"/>
      <c r="B21" s="227" t="s">
        <v>88</v>
      </c>
      <c r="C21" s="1994">
        <v>27</v>
      </c>
      <c r="D21" s="1598">
        <v>30</v>
      </c>
      <c r="E21" s="1598">
        <v>33</v>
      </c>
      <c r="F21" s="1598">
        <v>31</v>
      </c>
      <c r="G21" s="1598">
        <v>28</v>
      </c>
      <c r="H21" s="1598">
        <v>32</v>
      </c>
      <c r="I21" s="1598">
        <v>34</v>
      </c>
      <c r="J21" s="1598">
        <v>29</v>
      </c>
      <c r="K21" s="1598">
        <v>29</v>
      </c>
      <c r="L21" s="1580"/>
      <c r="M21" s="1581"/>
      <c r="N21" s="1994"/>
      <c r="O21" s="1397">
        <f>SUM(C21:F21)</f>
        <v>121</v>
      </c>
      <c r="P21" s="228">
        <v>123</v>
      </c>
      <c r="Q21" s="228">
        <v>126</v>
      </c>
      <c r="R21" s="230"/>
    </row>
    <row r="22" spans="1:18" s="207" customFormat="1" ht="10.5" customHeight="1">
      <c r="A22" s="234"/>
      <c r="B22" s="227" t="s">
        <v>89</v>
      </c>
      <c r="C22" s="1872">
        <v>11</v>
      </c>
      <c r="D22" s="1581">
        <v>11</v>
      </c>
      <c r="E22" s="1581">
        <v>12</v>
      </c>
      <c r="F22" s="1581">
        <v>12</v>
      </c>
      <c r="G22" s="1581">
        <v>13</v>
      </c>
      <c r="H22" s="1581">
        <v>12</v>
      </c>
      <c r="I22" s="1581">
        <v>13</v>
      </c>
      <c r="J22" s="1581">
        <v>11</v>
      </c>
      <c r="K22" s="1581">
        <v>10</v>
      </c>
      <c r="L22" s="1580"/>
      <c r="M22" s="1581"/>
      <c r="N22" s="1872"/>
      <c r="O22" s="1403">
        <f>SUM(C22:F22)</f>
        <v>46</v>
      </c>
      <c r="P22" s="108">
        <v>49</v>
      </c>
      <c r="Q22" s="108">
        <v>51</v>
      </c>
      <c r="R22" s="230"/>
    </row>
    <row r="23" spans="1:18" s="207" customFormat="1" ht="10.5" customHeight="1">
      <c r="A23" s="220"/>
      <c r="B23" s="220"/>
      <c r="C23" s="1870">
        <f>SUM(C20:C22)</f>
        <v>78</v>
      </c>
      <c r="D23" s="1591">
        <f>SUM(D20:D22)</f>
        <v>77</v>
      </c>
      <c r="E23" s="1591">
        <f>SUM(E20:E22)</f>
        <v>82</v>
      </c>
      <c r="F23" s="1591">
        <f t="shared" ref="F23:K23" si="6">SUM(F20:F22)</f>
        <v>78</v>
      </c>
      <c r="G23" s="1591">
        <f t="shared" si="6"/>
        <v>78</v>
      </c>
      <c r="H23" s="1591">
        <f t="shared" si="6"/>
        <v>81</v>
      </c>
      <c r="I23" s="1591">
        <f t="shared" si="6"/>
        <v>83</v>
      </c>
      <c r="J23" s="1591">
        <f t="shared" si="6"/>
        <v>75</v>
      </c>
      <c r="K23" s="1591">
        <f t="shared" si="6"/>
        <v>75</v>
      </c>
      <c r="L23" s="1592"/>
      <c r="M23" s="1581"/>
      <c r="N23" s="1870"/>
      <c r="O23" s="1398">
        <f>SUM(O20:O22)</f>
        <v>315</v>
      </c>
      <c r="P23" s="72">
        <f t="shared" ref="P23:Q23" si="7">SUM(P20:P22)</f>
        <v>317</v>
      </c>
      <c r="Q23" s="72">
        <f t="shared" si="7"/>
        <v>319</v>
      </c>
      <c r="R23" s="79"/>
    </row>
    <row r="24" spans="1:18" s="207" customFormat="1" ht="10.5" customHeight="1">
      <c r="A24" s="2434" t="s">
        <v>90</v>
      </c>
      <c r="B24" s="2434"/>
      <c r="C24" s="1856">
        <v>95</v>
      </c>
      <c r="D24" s="1376">
        <v>83</v>
      </c>
      <c r="E24" s="1376">
        <v>77</v>
      </c>
      <c r="F24" s="1376">
        <v>72</v>
      </c>
      <c r="G24" s="1376">
        <v>89</v>
      </c>
      <c r="H24" s="1376">
        <v>76</v>
      </c>
      <c r="I24" s="1376">
        <v>63</v>
      </c>
      <c r="J24" s="1376">
        <v>54</v>
      </c>
      <c r="K24" s="1376">
        <v>77</v>
      </c>
      <c r="L24" s="1580"/>
      <c r="M24" s="1581"/>
      <c r="N24" s="1856"/>
      <c r="O24" s="1397">
        <f>SUM(C24:F24)</f>
        <v>327</v>
      </c>
      <c r="P24" s="228">
        <v>282</v>
      </c>
      <c r="Q24" s="228">
        <v>269</v>
      </c>
      <c r="R24" s="230"/>
    </row>
    <row r="25" spans="1:18" s="207" customFormat="1" ht="10.5" customHeight="1">
      <c r="A25" s="2434" t="s">
        <v>91</v>
      </c>
      <c r="B25" s="2434"/>
      <c r="C25" s="1856">
        <v>71</v>
      </c>
      <c r="D25" s="1376">
        <v>55</v>
      </c>
      <c r="E25" s="1376">
        <v>47</v>
      </c>
      <c r="F25" s="1376">
        <v>53</v>
      </c>
      <c r="G25" s="1376">
        <v>71</v>
      </c>
      <c r="H25" s="1376">
        <v>72</v>
      </c>
      <c r="I25" s="1376">
        <v>45</v>
      </c>
      <c r="J25" s="1376">
        <v>41</v>
      </c>
      <c r="K25" s="1376">
        <v>61</v>
      </c>
      <c r="L25" s="1580"/>
      <c r="M25" s="1581"/>
      <c r="N25" s="1856"/>
      <c r="O25" s="1397">
        <f>SUM(C25:F25)</f>
        <v>226</v>
      </c>
      <c r="P25" s="228">
        <v>229</v>
      </c>
      <c r="Q25" s="228">
        <v>201</v>
      </c>
      <c r="R25" s="230"/>
    </row>
    <row r="26" spans="1:18" s="207" customFormat="1" ht="10.5" customHeight="1">
      <c r="A26" s="2434" t="s">
        <v>92</v>
      </c>
      <c r="B26" s="2434"/>
      <c r="C26" s="1994">
        <v>26</v>
      </c>
      <c r="D26" s="1598">
        <v>27</v>
      </c>
      <c r="E26" s="1598">
        <v>22</v>
      </c>
      <c r="F26" s="1598">
        <v>28</v>
      </c>
      <c r="G26" s="1598">
        <v>26</v>
      </c>
      <c r="H26" s="1598">
        <v>24</v>
      </c>
      <c r="I26" s="1598">
        <v>22</v>
      </c>
      <c r="J26" s="1598">
        <v>24</v>
      </c>
      <c r="K26" s="1598">
        <v>18</v>
      </c>
      <c r="L26" s="1580"/>
      <c r="M26" s="1581"/>
      <c r="N26" s="1994"/>
      <c r="O26" s="1397">
        <f>SUM(C26:F26)</f>
        <v>103</v>
      </c>
      <c r="P26" s="228">
        <v>96</v>
      </c>
      <c r="Q26" s="228">
        <v>68</v>
      </c>
      <c r="R26" s="230"/>
    </row>
    <row r="27" spans="1:18" s="207" customFormat="1" ht="11.25" customHeight="1">
      <c r="A27" s="2434" t="s">
        <v>695</v>
      </c>
      <c r="B27" s="2434"/>
      <c r="C27" s="1872">
        <v>273</v>
      </c>
      <c r="D27" s="1581">
        <v>234</v>
      </c>
      <c r="E27" s="1581">
        <v>245</v>
      </c>
      <c r="F27" s="1581">
        <v>253</v>
      </c>
      <c r="G27" s="1581">
        <v>325</v>
      </c>
      <c r="H27" s="1581">
        <v>252</v>
      </c>
      <c r="I27" s="1581">
        <v>212</v>
      </c>
      <c r="J27" s="1581">
        <v>208</v>
      </c>
      <c r="K27" s="1581">
        <v>222</v>
      </c>
      <c r="L27" s="1580"/>
      <c r="M27" s="1581"/>
      <c r="N27" s="1872"/>
      <c r="O27" s="1403">
        <f>SUM(C27:F27)</f>
        <v>1005</v>
      </c>
      <c r="P27" s="108">
        <v>997</v>
      </c>
      <c r="Q27" s="108">
        <v>930</v>
      </c>
      <c r="R27" s="230"/>
    </row>
    <row r="28" spans="1:18" s="207" customFormat="1" ht="10.5" customHeight="1">
      <c r="A28" s="2436" t="s">
        <v>514</v>
      </c>
      <c r="B28" s="2436"/>
      <c r="C28" s="1870">
        <f>SUM(C24:C27)+C10+C14+C18+C23</f>
        <v>2591</v>
      </c>
      <c r="D28" s="1591">
        <f>SUM(D24:D27)+D10+D14+D18+D23</f>
        <v>2572</v>
      </c>
      <c r="E28" s="1591">
        <f>SUM(E24:E27)+E10+E14+E18+E23</f>
        <v>2517</v>
      </c>
      <c r="F28" s="1591">
        <f t="shared" ref="F28:H28" si="8">SUM(F24:F27)+F10+F14+F18+F23</f>
        <v>2578</v>
      </c>
      <c r="G28" s="1591">
        <f t="shared" si="8"/>
        <v>2570</v>
      </c>
      <c r="H28" s="1591">
        <f t="shared" si="8"/>
        <v>2452</v>
      </c>
      <c r="I28" s="1591">
        <f t="shared" ref="I28" si="9">SUM(I24:I27)+I10+I14+I18+I23</f>
        <v>2275</v>
      </c>
      <c r="J28" s="1591">
        <f t="shared" ref="J28:K28" si="10">SUM(J24:J27)+J10+J14+J18+J23</f>
        <v>2274</v>
      </c>
      <c r="K28" s="1591">
        <f t="shared" si="10"/>
        <v>2347</v>
      </c>
      <c r="L28" s="1592"/>
      <c r="M28" s="1581"/>
      <c r="N28" s="1870"/>
      <c r="O28" s="1398">
        <f>SUM(O24:O27)+O10+O14+O18+O23</f>
        <v>10258</v>
      </c>
      <c r="P28" s="1433">
        <f t="shared" ref="P28:Q28" si="11">SUM(P24:P27)+P10+P14+P18+P23</f>
        <v>9571</v>
      </c>
      <c r="Q28" s="1433">
        <f t="shared" si="11"/>
        <v>8971</v>
      </c>
      <c r="R28" s="1434"/>
    </row>
    <row r="29" spans="1:18" s="237" customFormat="1" ht="9.75" customHeight="1">
      <c r="A29" s="1435"/>
      <c r="B29" s="1435"/>
      <c r="C29" s="1436"/>
      <c r="D29" s="1436"/>
      <c r="E29" s="1437"/>
      <c r="F29" s="1437"/>
      <c r="G29" s="1437"/>
      <c r="H29" s="1437"/>
      <c r="I29" s="1437"/>
      <c r="J29" s="1437"/>
      <c r="K29" s="1437"/>
      <c r="L29" s="1438"/>
      <c r="M29" s="1439"/>
      <c r="N29" s="1439"/>
      <c r="O29" s="1437"/>
      <c r="P29" s="1437"/>
      <c r="Q29" s="1437"/>
      <c r="R29" s="1440"/>
    </row>
    <row r="30" spans="1:18" s="240" customFormat="1" ht="9" customHeight="1">
      <c r="A30" s="241">
        <v>1</v>
      </c>
      <c r="B30" s="2433" t="s">
        <v>895</v>
      </c>
      <c r="C30" s="2433"/>
      <c r="D30" s="2433"/>
      <c r="E30" s="2433"/>
      <c r="F30" s="2433"/>
      <c r="G30" s="2433"/>
      <c r="H30" s="2433"/>
      <c r="I30" s="2433"/>
      <c r="J30" s="2433"/>
      <c r="K30" s="2433"/>
      <c r="L30" s="2433"/>
      <c r="M30" s="2433"/>
      <c r="N30" s="2433"/>
      <c r="O30" s="2433"/>
      <c r="P30" s="2433"/>
      <c r="Q30" s="2433"/>
      <c r="R30" s="2433"/>
    </row>
    <row r="31" spans="1:18" s="240" customFormat="1" ht="8.4499999999999993" customHeight="1">
      <c r="A31" s="242">
        <v>2</v>
      </c>
      <c r="B31" s="2432" t="s">
        <v>896</v>
      </c>
      <c r="C31" s="2432"/>
      <c r="D31" s="2432"/>
      <c r="E31" s="2432"/>
      <c r="F31" s="2432"/>
      <c r="G31" s="2432"/>
      <c r="H31" s="2432"/>
      <c r="I31" s="2432"/>
      <c r="J31" s="2432"/>
      <c r="K31" s="2432"/>
      <c r="L31" s="2432"/>
      <c r="M31" s="2432"/>
      <c r="N31" s="2432"/>
      <c r="O31" s="2432"/>
      <c r="P31" s="2432"/>
      <c r="Q31" s="2432"/>
      <c r="R31" s="2432"/>
    </row>
  </sheetData>
  <mergeCells count="14">
    <mergeCell ref="U1"/>
    <mergeCell ref="A27:B27"/>
    <mergeCell ref="A28:B28"/>
    <mergeCell ref="A3:B3"/>
    <mergeCell ref="A1:R1"/>
    <mergeCell ref="B31:R31"/>
    <mergeCell ref="B30:R30"/>
    <mergeCell ref="A6:B6"/>
    <mergeCell ref="A11:B11"/>
    <mergeCell ref="A26:B26"/>
    <mergeCell ref="A15:B15"/>
    <mergeCell ref="A19:B19"/>
    <mergeCell ref="A24:B24"/>
    <mergeCell ref="A25:B25"/>
  </mergeCells>
  <printOptions horizontalCentered="1"/>
  <pageMargins left="0.23622047244094491" right="0.23622047244094491" top="0.27559055118110237" bottom="0.23622047244094491" header="0.15748031496062992" footer="0.11811023622047245"/>
  <pageSetup scale="96"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40</vt:i4>
      </vt:variant>
    </vt:vector>
  </HeadingPairs>
  <TitlesOfParts>
    <vt:vector size="79"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Undrawn 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24 Undrawn C'!Print_Area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financière supplémentaire pour la période close le 31 octobre 2018</dc:title>
  <dc:creator>CIBC</dc:creator>
  <cp:lastModifiedBy>Patchett, Jason</cp:lastModifiedBy>
  <cp:lastPrinted>2018-11-23T19:01:49Z</cp:lastPrinted>
  <dcterms:created xsi:type="dcterms:W3CDTF">2018-02-13T13:04:34Z</dcterms:created>
  <dcterms:modified xsi:type="dcterms:W3CDTF">2018-11-28T21:31:30Z</dcterms:modified>
</cp:coreProperties>
</file>