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g2618\Desktop\"/>
    </mc:Choice>
  </mc:AlternateContent>
  <bookViews>
    <workbookView xWindow="-105" yWindow="-105" windowWidth="23250" windowHeight="12570"/>
  </bookViews>
  <sheets>
    <sheet name="Introduction" sheetId="7" r:id="rId1"/>
    <sheet name="Environment" sheetId="4" r:id="rId2"/>
    <sheet name="Social" sheetId="5" r:id="rId3"/>
    <sheet name="Governance"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Print_Area" localSheetId="1">Environment!$A$1:$AV$144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6" i="5" l="1"/>
  <c r="C7" i="4" l="1"/>
  <c r="E7" i="4"/>
  <c r="D73" i="4" l="1"/>
  <c r="C17" i="4" l="1"/>
  <c r="C16" i="4"/>
  <c r="D54" i="4" l="1"/>
  <c r="C54" i="4"/>
  <c r="E55" i="4" l="1"/>
  <c r="D55" i="4"/>
  <c r="E59" i="4" l="1"/>
  <c r="B144" i="4" l="1"/>
  <c r="E94" i="4" l="1"/>
  <c r="D94" i="4"/>
  <c r="E85" i="4"/>
  <c r="E84" i="4"/>
  <c r="D85" i="4"/>
  <c r="D84" i="4"/>
  <c r="E82" i="4"/>
  <c r="E107" i="4" s="1"/>
  <c r="E81" i="4"/>
  <c r="E106" i="4" s="1"/>
  <c r="E80" i="4"/>
  <c r="E79" i="4"/>
  <c r="D82" i="4"/>
  <c r="D107" i="4" s="1"/>
  <c r="D81" i="4"/>
  <c r="D106" i="4" s="1"/>
  <c r="D80" i="4"/>
  <c r="D79" i="4"/>
  <c r="C107" i="4"/>
  <c r="B107" i="4"/>
  <c r="C104" i="4"/>
  <c r="B104" i="4"/>
  <c r="D104" i="4" l="1"/>
  <c r="E105" i="4"/>
  <c r="E104" i="4"/>
  <c r="D105" i="4"/>
  <c r="E73" i="4" l="1"/>
  <c r="D65" i="4"/>
  <c r="D67" i="4" l="1"/>
  <c r="D64" i="4" l="1"/>
  <c r="D66" i="4"/>
  <c r="D63" i="4" l="1"/>
  <c r="D62" i="4" l="1"/>
  <c r="D69" i="4" l="1"/>
  <c r="C65" i="4"/>
  <c r="C67" i="4" l="1"/>
  <c r="C68" i="4" l="1"/>
  <c r="C66" i="4"/>
  <c r="C64" i="4"/>
  <c r="C62" i="4" l="1"/>
  <c r="C63" i="4"/>
  <c r="C69" i="4" l="1"/>
  <c r="C18" i="4" l="1"/>
  <c r="D17" i="4" l="1"/>
  <c r="D16" i="4"/>
  <c r="D18" i="4" l="1"/>
  <c r="F46" i="5"/>
  <c r="E46" i="5"/>
  <c r="D46" i="5"/>
  <c r="C100" i="4" l="1"/>
  <c r="B100" i="4"/>
  <c r="C95" i="4"/>
  <c r="B95" i="4"/>
  <c r="B85" i="4"/>
  <c r="C85" i="4"/>
  <c r="B80" i="4"/>
  <c r="B81" i="4" l="1"/>
  <c r="B106" i="4" s="1"/>
  <c r="C80" i="4"/>
  <c r="C105" i="4" s="1"/>
  <c r="C81" i="4"/>
  <c r="C106" i="4" s="1"/>
  <c r="B105" i="4"/>
</calcChain>
</file>

<file path=xl/sharedStrings.xml><?xml version="1.0" encoding="utf-8"?>
<sst xmlns="http://schemas.openxmlformats.org/spreadsheetml/2006/main" count="378" uniqueCount="243">
  <si>
    <t>Eco-Efficiency</t>
  </si>
  <si>
    <t>Units</t>
  </si>
  <si>
    <t>tonnes CO2e</t>
  </si>
  <si>
    <t>Scope 1 &amp; 2 by country (location based)</t>
  </si>
  <si>
    <t>Canada</t>
  </si>
  <si>
    <t>Scope 1</t>
  </si>
  <si>
    <t>Scope 2 (location based)</t>
  </si>
  <si>
    <t>Total Canada</t>
  </si>
  <si>
    <t>U.S.</t>
  </si>
  <si>
    <t>Total U.S.</t>
  </si>
  <si>
    <t>Total scope 1 &amp; 2 (location based)</t>
  </si>
  <si>
    <t>Energy consumption by location</t>
  </si>
  <si>
    <t>Electricity</t>
  </si>
  <si>
    <t>GJ</t>
  </si>
  <si>
    <t>Natural gas</t>
  </si>
  <si>
    <t>Other (steam, heating oil, propane, diesel, chilled water)</t>
  </si>
  <si>
    <t>Total energy consumption</t>
  </si>
  <si>
    <t>Energy intensity (per millions in revenue)</t>
  </si>
  <si>
    <t>Rail travel</t>
  </si>
  <si>
    <t>km</t>
  </si>
  <si>
    <t>Waste</t>
  </si>
  <si>
    <t>tonnes</t>
  </si>
  <si>
    <t>Waste diverted from landfill</t>
  </si>
  <si>
    <t>%</t>
  </si>
  <si>
    <t>Water</t>
  </si>
  <si>
    <t>Paper</t>
  </si>
  <si>
    <t>Forms</t>
  </si>
  <si>
    <t>Total paper</t>
  </si>
  <si>
    <t>Certified sustainable</t>
  </si>
  <si>
    <t>e-Banking</t>
  </si>
  <si>
    <t>Total</t>
  </si>
  <si>
    <t>Responsible Finance</t>
  </si>
  <si>
    <t>Sector</t>
  </si>
  <si>
    <t>Forestry</t>
  </si>
  <si>
    <t>Mining</t>
  </si>
  <si>
    <t>Oil and gas, pipelines</t>
  </si>
  <si>
    <t>Equator Principles</t>
  </si>
  <si>
    <t>Project Related Corporate Loans</t>
  </si>
  <si>
    <t>Category A</t>
  </si>
  <si>
    <t>Category B</t>
  </si>
  <si>
    <t>Category C</t>
  </si>
  <si>
    <t>Infrastructure</t>
  </si>
  <si>
    <t>Oil and gas</t>
  </si>
  <si>
    <t>Power</t>
  </si>
  <si>
    <t>Others</t>
  </si>
  <si>
    <t>Region</t>
  </si>
  <si>
    <t>Americas</t>
  </si>
  <si>
    <t>Europe, Middle East &amp; Africa</t>
  </si>
  <si>
    <t>Asia Pacific</t>
  </si>
  <si>
    <t>Country Designation</t>
  </si>
  <si>
    <t>Designated</t>
  </si>
  <si>
    <t>Non-Designated</t>
  </si>
  <si>
    <t>Independent Review</t>
  </si>
  <si>
    <t>Yes</t>
  </si>
  <si>
    <t>No</t>
  </si>
  <si>
    <t>Totals</t>
  </si>
  <si>
    <t>Employee Engagement</t>
  </si>
  <si>
    <t>Canada, U.S. &amp; U.K.</t>
  </si>
  <si>
    <t>Total Canada, U.S. &amp; U.K.</t>
  </si>
  <si>
    <t>Energy intensity (per square meter)</t>
  </si>
  <si>
    <t>Commercial/Financial Print</t>
  </si>
  <si>
    <t>Envelopes</t>
  </si>
  <si>
    <t>Cheques</t>
  </si>
  <si>
    <t>Statements</t>
  </si>
  <si>
    <t>Marketing</t>
  </si>
  <si>
    <t>2007 – 2015</t>
  </si>
  <si>
    <t>Total (2007-2018)</t>
  </si>
  <si>
    <t>Air travel</t>
  </si>
  <si>
    <r>
      <t>E-waste</t>
    </r>
    <r>
      <rPr>
        <vertAlign val="superscript"/>
        <sz val="10"/>
        <color theme="1"/>
        <rFont val="Trebuchet MS"/>
        <family val="2"/>
      </rPr>
      <t>16</t>
    </r>
  </si>
  <si>
    <t>Utilities</t>
  </si>
  <si>
    <t>Details on CIBC LEED projects by building type and country</t>
  </si>
  <si>
    <t>U.S. Operations</t>
  </si>
  <si>
    <t>Canadian Operations</t>
  </si>
  <si>
    <t>LEED Certified Workspace (as percentage total occupied workspace)</t>
  </si>
  <si>
    <t>Agriculture</t>
  </si>
  <si>
    <t xml:space="preserve">Loans in environmentally sensitive sectors </t>
  </si>
  <si>
    <r>
      <t>Greenhouse Gas Emissions</t>
    </r>
    <r>
      <rPr>
        <b/>
        <vertAlign val="superscript"/>
        <sz val="12"/>
        <color rgb="FFC00000"/>
        <rFont val="Trebuchet MS"/>
        <family val="2"/>
      </rPr>
      <t>1,2</t>
    </r>
  </si>
  <si>
    <t>Detailed emissions breakdown</t>
  </si>
  <si>
    <t>Unit</t>
  </si>
  <si>
    <t>Eco-Friendly Products</t>
  </si>
  <si>
    <t>LEED Certified Buildings</t>
  </si>
  <si>
    <t>Employee Engagement score</t>
  </si>
  <si>
    <t xml:space="preserve">Global investment in learning and development </t>
  </si>
  <si>
    <t>millions</t>
  </si>
  <si>
    <t>hours</t>
  </si>
  <si>
    <t>Average training per employee</t>
  </si>
  <si>
    <t xml:space="preserve">Financial Benefits </t>
  </si>
  <si>
    <t xml:space="preserve">Eligible employees invested in CIBC common shares through the Employee Share Purchase Plan in Canada </t>
  </si>
  <si>
    <t xml:space="preserve">Employee compensation and benefits </t>
  </si>
  <si>
    <t xml:space="preserve">Community Contributions </t>
  </si>
  <si>
    <t>Corporate contributions</t>
  </si>
  <si>
    <t xml:space="preserve"> millions</t>
  </si>
  <si>
    <t>Employee contributions</t>
  </si>
  <si>
    <t xml:space="preserve">Corporate Governance </t>
  </si>
  <si>
    <t xml:space="preserve">Women directors on the CIBC Board  </t>
  </si>
  <si>
    <t>Business Ethics</t>
  </si>
  <si>
    <t>Client Experience</t>
  </si>
  <si>
    <t>Income taxes</t>
  </si>
  <si>
    <t>Capital taxes</t>
  </si>
  <si>
    <t>Other taxes</t>
  </si>
  <si>
    <t>Taxes in Canada</t>
  </si>
  <si>
    <t>Global - Women</t>
  </si>
  <si>
    <t xml:space="preserve">Canada - Visible minorities </t>
  </si>
  <si>
    <t xml:space="preserve">Canada - Persons with disabilities </t>
  </si>
  <si>
    <t xml:space="preserve">Canada - Indigenous peoples </t>
  </si>
  <si>
    <t xml:space="preserve">Canada - LGBT+ </t>
  </si>
  <si>
    <t>billions</t>
  </si>
  <si>
    <t>N/A</t>
  </si>
  <si>
    <t>Suppliers</t>
  </si>
  <si>
    <t>Independent directors</t>
  </si>
  <si>
    <t>tonnes CO2e/million revenue</t>
  </si>
  <si>
    <t>GJ/million revenue</t>
  </si>
  <si>
    <r>
      <t>kg CO2e/m</t>
    </r>
    <r>
      <rPr>
        <vertAlign val="superscript"/>
        <sz val="10"/>
        <color theme="1"/>
        <rFont val="Trebuchet MS"/>
        <family val="2"/>
      </rPr>
      <t>2</t>
    </r>
  </si>
  <si>
    <r>
      <t>m</t>
    </r>
    <r>
      <rPr>
        <vertAlign val="superscript"/>
        <sz val="10"/>
        <color theme="1"/>
        <rFont val="Trebuchet MS"/>
        <family val="2"/>
      </rPr>
      <t>3</t>
    </r>
  </si>
  <si>
    <r>
      <t>GJ/m</t>
    </r>
    <r>
      <rPr>
        <vertAlign val="superscript"/>
        <sz val="10"/>
        <color theme="1"/>
        <rFont val="Trebuchet MS"/>
        <family val="2"/>
      </rPr>
      <t>2</t>
    </r>
  </si>
  <si>
    <t>Environment</t>
  </si>
  <si>
    <t>Social</t>
  </si>
  <si>
    <t>Governance</t>
  </si>
  <si>
    <t>Socially Responsible Investment (SRI) Holdings</t>
  </si>
  <si>
    <t>U.S. Region Commercial Banking and Wealth Management</t>
  </si>
  <si>
    <t>Scope 1 &amp; 2 (location based)</t>
  </si>
  <si>
    <t>US</t>
  </si>
  <si>
    <t>cumulative, millions of clients</t>
  </si>
  <si>
    <t>FTE</t>
  </si>
  <si>
    <t># Locations</t>
  </si>
  <si>
    <t>Total LEED certified workspace (CIBC owned &amp; leased, Canada &amp; US)</t>
  </si>
  <si>
    <r>
      <t>Occupied Floor Space (m</t>
    </r>
    <r>
      <rPr>
        <b/>
        <vertAlign val="superscript"/>
        <sz val="10"/>
        <color theme="1"/>
        <rFont val="Trebuchet MS"/>
        <family val="2"/>
      </rPr>
      <t>2</t>
    </r>
    <r>
      <rPr>
        <b/>
        <sz val="10"/>
        <color theme="1"/>
        <rFont val="Trebuchet MS"/>
        <family val="2"/>
      </rPr>
      <t>)</t>
    </r>
  </si>
  <si>
    <t>Sector (As a Percentage of Total Lending)</t>
  </si>
  <si>
    <t>% of Total Lending</t>
  </si>
  <si>
    <t>Subleases (Canada &amp; US)</t>
  </si>
  <si>
    <t>Data not available</t>
  </si>
  <si>
    <r>
      <t xml:space="preserve">2016 </t>
    </r>
    <r>
      <rPr>
        <b/>
        <vertAlign val="superscript"/>
        <sz val="10"/>
        <color theme="1"/>
        <rFont val="Trebuchet MS"/>
        <family val="2"/>
      </rPr>
      <t>6</t>
    </r>
  </si>
  <si>
    <r>
      <t xml:space="preserve">2017 </t>
    </r>
    <r>
      <rPr>
        <b/>
        <vertAlign val="superscript"/>
        <sz val="10"/>
        <color theme="1"/>
        <rFont val="Trebuchet MS"/>
        <family val="2"/>
      </rPr>
      <t>6</t>
    </r>
  </si>
  <si>
    <t>Scope 3</t>
  </si>
  <si>
    <r>
      <t xml:space="preserve">2019 </t>
    </r>
    <r>
      <rPr>
        <b/>
        <vertAlign val="superscript"/>
        <sz val="10"/>
        <color theme="1"/>
        <rFont val="Trebuchet MS"/>
        <family val="2"/>
      </rPr>
      <t>7</t>
    </r>
  </si>
  <si>
    <r>
      <t xml:space="preserve">2018 </t>
    </r>
    <r>
      <rPr>
        <b/>
        <vertAlign val="superscript"/>
        <sz val="10"/>
        <color theme="1"/>
        <rFont val="Trebuchet MS"/>
        <family val="2"/>
      </rPr>
      <t>7</t>
    </r>
  </si>
  <si>
    <r>
      <t>Scope 1</t>
    </r>
    <r>
      <rPr>
        <vertAlign val="superscript"/>
        <sz val="10"/>
        <color theme="1"/>
        <rFont val="Trebuchet MS"/>
        <family val="2"/>
      </rPr>
      <t>3</t>
    </r>
  </si>
  <si>
    <r>
      <t>Scope 2 (location based)</t>
    </r>
    <r>
      <rPr>
        <vertAlign val="superscript"/>
        <sz val="10"/>
        <color theme="1"/>
        <rFont val="Trebuchet MS"/>
        <family val="2"/>
      </rPr>
      <t>4</t>
    </r>
  </si>
  <si>
    <r>
      <t>GHG emission intensity (per square meter)</t>
    </r>
    <r>
      <rPr>
        <vertAlign val="superscript"/>
        <sz val="10"/>
        <color theme="1"/>
        <rFont val="Trebuchet MS"/>
        <family val="2"/>
      </rPr>
      <t>5</t>
    </r>
  </si>
  <si>
    <r>
      <t>GHG emission intensity (per millions in revenue)</t>
    </r>
    <r>
      <rPr>
        <vertAlign val="superscript"/>
        <sz val="10"/>
        <color theme="1"/>
        <rFont val="Trebuchet MS"/>
        <family val="2"/>
      </rPr>
      <t>5</t>
    </r>
  </si>
  <si>
    <t xml:space="preserve">Total scope 3 </t>
  </si>
  <si>
    <t>US-based data not available</t>
  </si>
  <si>
    <r>
      <t xml:space="preserve">Internal Paper Use (Canada and US) </t>
    </r>
    <r>
      <rPr>
        <vertAlign val="superscript"/>
        <sz val="10"/>
        <color theme="1"/>
        <rFont val="Trebuchet MS"/>
        <family val="2"/>
      </rPr>
      <t>9</t>
    </r>
  </si>
  <si>
    <r>
      <t xml:space="preserve">Business travel </t>
    </r>
    <r>
      <rPr>
        <vertAlign val="superscript"/>
        <sz val="10"/>
        <color theme="1"/>
        <rFont val="Trebuchet MS"/>
        <family val="2"/>
      </rPr>
      <t>10</t>
    </r>
  </si>
  <si>
    <r>
      <t xml:space="preserve">Energy Consumption </t>
    </r>
    <r>
      <rPr>
        <b/>
        <vertAlign val="superscript"/>
        <sz val="12"/>
        <color rgb="FFC00000"/>
        <rFont val="Trebuchet MS"/>
        <family val="2"/>
      </rPr>
      <t>11, 12</t>
    </r>
  </si>
  <si>
    <t>Greenhouse Gas Emissions by Transportation Mode</t>
  </si>
  <si>
    <r>
      <t>Automobile travel</t>
    </r>
    <r>
      <rPr>
        <vertAlign val="superscript"/>
        <sz val="10"/>
        <color theme="1"/>
        <rFont val="Trebuchet MS"/>
        <family val="2"/>
      </rPr>
      <t>13</t>
    </r>
  </si>
  <si>
    <r>
      <t>Distance travelled (kms)</t>
    </r>
    <r>
      <rPr>
        <b/>
        <vertAlign val="superscript"/>
        <sz val="10"/>
        <color theme="1"/>
        <rFont val="Trebuchet MS"/>
        <family val="2"/>
      </rPr>
      <t>14</t>
    </r>
  </si>
  <si>
    <t>kg/FTE</t>
  </si>
  <si>
    <t>Internal paper use per employee</t>
  </si>
  <si>
    <r>
      <t>Total % certified (FSC)</t>
    </r>
    <r>
      <rPr>
        <b/>
        <vertAlign val="superscript"/>
        <sz val="10"/>
        <color theme="1"/>
        <rFont val="Trebuchet MS"/>
        <family val="2"/>
      </rPr>
      <t>21</t>
    </r>
  </si>
  <si>
    <t>Full-time equivalent employees</t>
  </si>
  <si>
    <r>
      <t>Recycled paper (paper shred)</t>
    </r>
    <r>
      <rPr>
        <vertAlign val="superscript"/>
        <sz val="10"/>
        <color theme="1"/>
        <rFont val="Trebuchet MS"/>
        <family val="2"/>
      </rPr>
      <t>15</t>
    </r>
  </si>
  <si>
    <r>
      <t>% e-waste diverted from landfill</t>
    </r>
    <r>
      <rPr>
        <b/>
        <vertAlign val="superscript"/>
        <sz val="10"/>
        <color theme="1"/>
        <rFont val="Trebuchet MS"/>
        <family val="2"/>
      </rPr>
      <t>17</t>
    </r>
  </si>
  <si>
    <r>
      <t>Water consumption</t>
    </r>
    <r>
      <rPr>
        <b/>
        <vertAlign val="superscript"/>
        <sz val="10"/>
        <color theme="1"/>
        <rFont val="Trebuchet MS"/>
        <family val="2"/>
      </rPr>
      <t>18</t>
    </r>
  </si>
  <si>
    <r>
      <t>Paper by type</t>
    </r>
    <r>
      <rPr>
        <vertAlign val="superscript"/>
        <sz val="10"/>
        <color theme="1"/>
        <rFont val="Trebuchet MS"/>
        <family val="2"/>
      </rPr>
      <t>19</t>
    </r>
  </si>
  <si>
    <r>
      <t>Office paper</t>
    </r>
    <r>
      <rPr>
        <vertAlign val="superscript"/>
        <sz val="10"/>
        <color theme="1"/>
        <rFont val="Trebuchet MS"/>
        <family val="2"/>
      </rPr>
      <t>20</t>
    </r>
  </si>
  <si>
    <t>Number of paperless client accounts (eStatements)</t>
  </si>
  <si>
    <r>
      <t>Platinum</t>
    </r>
    <r>
      <rPr>
        <vertAlign val="superscript"/>
        <sz val="10"/>
        <color theme="1"/>
        <rFont val="Trebuchet MS"/>
        <family val="2"/>
      </rPr>
      <t>21</t>
    </r>
  </si>
  <si>
    <r>
      <t>Gold</t>
    </r>
    <r>
      <rPr>
        <vertAlign val="superscript"/>
        <sz val="10"/>
        <color theme="1"/>
        <rFont val="Trebuchet MS"/>
        <family val="2"/>
      </rPr>
      <t>22</t>
    </r>
  </si>
  <si>
    <r>
      <t>Silver</t>
    </r>
    <r>
      <rPr>
        <vertAlign val="superscript"/>
        <sz val="10"/>
        <color theme="1"/>
        <rFont val="Trebuchet MS"/>
        <family val="2"/>
      </rPr>
      <t>23</t>
    </r>
  </si>
  <si>
    <r>
      <t>Certified</t>
    </r>
    <r>
      <rPr>
        <vertAlign val="superscript"/>
        <sz val="10"/>
        <color theme="1"/>
        <rFont val="Trebuchet MS"/>
        <family val="2"/>
      </rPr>
      <t>24</t>
    </r>
  </si>
  <si>
    <r>
      <t>Number of clients digitally registered</t>
    </r>
    <r>
      <rPr>
        <vertAlign val="superscript"/>
        <sz val="10"/>
        <color theme="1"/>
        <rFont val="Trebuchet MS"/>
        <family val="2"/>
      </rPr>
      <t xml:space="preserve">25 </t>
    </r>
  </si>
  <si>
    <r>
      <t>CIBC Wood Gundy</t>
    </r>
    <r>
      <rPr>
        <vertAlign val="superscript"/>
        <sz val="10"/>
        <color theme="1"/>
        <rFont val="Trebuchet MS"/>
        <family val="2"/>
      </rPr>
      <t>26</t>
    </r>
  </si>
  <si>
    <r>
      <t>CIBC Investor Services Inc.</t>
    </r>
    <r>
      <rPr>
        <vertAlign val="superscript"/>
        <sz val="10"/>
        <color theme="1"/>
        <rFont val="Trebuchet MS"/>
        <family val="2"/>
      </rPr>
      <t>26, 28</t>
    </r>
  </si>
  <si>
    <r>
      <t>CIBC Asset Management</t>
    </r>
    <r>
      <rPr>
        <vertAlign val="superscript"/>
        <sz val="10"/>
        <color theme="1"/>
        <rFont val="Trebuchet MS"/>
        <family val="2"/>
      </rPr>
      <t>27</t>
    </r>
    <r>
      <rPr>
        <sz val="10"/>
        <color theme="1"/>
        <rFont val="Trebuchet MS"/>
        <family val="2"/>
      </rPr>
      <t xml:space="preserve"> </t>
    </r>
  </si>
  <si>
    <r>
      <rPr>
        <vertAlign val="superscript"/>
        <sz val="10"/>
        <rFont val="Trebuchet MS"/>
        <family val="2"/>
      </rPr>
      <t>1</t>
    </r>
    <r>
      <rPr>
        <sz val="10"/>
        <rFont val="Trebuchet MS"/>
        <family val="2"/>
      </rPr>
      <t xml:space="preserve"> The reporting period for Canadian-based GHG emissions from real estate is from August 1st to July 31st. Other sources of emissions are aligned with CIBC’s fiscal year (November 1st to October 31st).</t>
    </r>
  </si>
  <si>
    <r>
      <rPr>
        <vertAlign val="superscript"/>
        <sz val="10"/>
        <rFont val="Trebuchet MS"/>
        <family val="2"/>
      </rPr>
      <t>2</t>
    </r>
    <r>
      <rPr>
        <sz val="10"/>
        <rFont val="Trebuchet MS"/>
        <family val="2"/>
      </rPr>
      <t xml:space="preserve"> Due to CIBC's much larger operating presence within the U.S. with the acquisition of PrivateBancorp, Inc. in 2017, GHG emissions (Scope 1 &amp; 2) reported for 2019 and 2018 include annual data from all Canadian and U.S.-based operations. GHG emissions data for both 2017 and 2016 are for Canadian-based operations only. Reported GHG emissions data for 2019 and 2018 relates to more than 99% of our global occupied floor space.  For 2017 and 2016, data relates to 97% of global occupied floorspace. Data includes estimates where actual data is not currently available. </t>
    </r>
  </si>
  <si>
    <r>
      <rPr>
        <vertAlign val="superscript"/>
        <sz val="10"/>
        <rFont val="Trebuchet MS"/>
        <family val="2"/>
      </rPr>
      <t>3</t>
    </r>
    <r>
      <rPr>
        <sz val="10"/>
        <rFont val="Trebuchet MS"/>
        <family val="2"/>
      </rPr>
      <t xml:space="preserve"> Scope 1 emissions include direct emissions from heating and cooling.  </t>
    </r>
  </si>
  <si>
    <r>
      <rPr>
        <vertAlign val="superscript"/>
        <sz val="10"/>
        <rFont val="Trebuchet MS"/>
        <family val="2"/>
      </rPr>
      <t xml:space="preserve">4 </t>
    </r>
    <r>
      <rPr>
        <sz val="10"/>
        <rFont val="Trebuchet MS"/>
        <family val="2"/>
      </rPr>
      <t xml:space="preserve">Scope 2 emissions include indirect emissions from electricity, heating and cooling.  </t>
    </r>
  </si>
  <si>
    <r>
      <rPr>
        <vertAlign val="superscript"/>
        <sz val="10"/>
        <rFont val="Trebuchet MS"/>
        <family val="2"/>
      </rPr>
      <t>9</t>
    </r>
    <r>
      <rPr>
        <sz val="10"/>
        <rFont val="Trebuchet MS"/>
        <family val="2"/>
      </rPr>
      <t xml:space="preserve"> 'Lifecycle' estimate related to internal paper use was made using the Environmental Paper Calculator (www.papercalculator.org).</t>
    </r>
  </si>
  <si>
    <r>
      <rPr>
        <vertAlign val="superscript"/>
        <sz val="10"/>
        <rFont val="Trebuchet MS"/>
        <family val="2"/>
      </rPr>
      <t>10</t>
    </r>
    <r>
      <rPr>
        <sz val="10"/>
        <rFont val="Trebuchet MS"/>
        <family val="2"/>
      </rPr>
      <t xml:space="preserve"> Employee business travel includes air, train, and car travel for company business for over 99% of employees. 2019 and 2018 GHG emissions data for Business Travel includes all relevant operations within Canada, the U.K., and the U.S. GHG emissions data for 2017 and 2016 does not include operations associated with the former PrivateBancorp, Inc. (now known as CIBC Bank USA).</t>
    </r>
  </si>
  <si>
    <r>
      <rPr>
        <vertAlign val="superscript"/>
        <sz val="10"/>
        <rFont val="Trebuchet MS"/>
        <family val="2"/>
      </rPr>
      <t xml:space="preserve">11 </t>
    </r>
    <r>
      <rPr>
        <sz val="10"/>
        <rFont val="Trebuchet MS"/>
        <family val="2"/>
      </rPr>
      <t>Energy Consumption reported from stationary combustion sources (both direct and indirect).</t>
    </r>
  </si>
  <si>
    <r>
      <rPr>
        <vertAlign val="superscript"/>
        <sz val="10"/>
        <rFont val="Trebuchet MS"/>
        <family val="2"/>
      </rPr>
      <t>13</t>
    </r>
    <r>
      <rPr>
        <sz val="10"/>
        <rFont val="Trebuchet MS"/>
        <family val="2"/>
      </rPr>
      <t xml:space="preserve"> Automobile travel includes car rental and personal vehicles used for employee business travel.</t>
    </r>
  </si>
  <si>
    <r>
      <rPr>
        <vertAlign val="superscript"/>
        <sz val="10"/>
        <rFont val="Trebuchet MS"/>
        <family val="2"/>
      </rPr>
      <t>14</t>
    </r>
    <r>
      <rPr>
        <sz val="10"/>
        <rFont val="Trebuchet MS"/>
        <family val="2"/>
      </rPr>
      <t xml:space="preserve"> Employee business travel includes air, train, and car travel for company business for over 99% of employees. 2019 and 2018 distance travelled data includes all relevant operations within Canada, the U.K., and the U.S.  Distance travelled data for 2017 and  2016 does not include operations associated with the former PrivateBancorp, Inc. (now known as CIBC Bank USA).</t>
    </r>
  </si>
  <si>
    <r>
      <rPr>
        <vertAlign val="superscript"/>
        <sz val="10"/>
        <rFont val="Trebuchet MS"/>
        <family val="2"/>
      </rPr>
      <t>17</t>
    </r>
    <r>
      <rPr>
        <sz val="10"/>
        <rFont val="Trebuchet MS"/>
        <family val="2"/>
      </rPr>
      <t xml:space="preserve"> Reported electronic waste to landfill data includes Canada, U.S., U.K, and APAC operations, and relates to more than 99% of global occupied floor space.</t>
    </r>
  </si>
  <si>
    <r>
      <rPr>
        <vertAlign val="superscript"/>
        <sz val="10"/>
        <rFont val="Trebuchet MS"/>
        <family val="2"/>
      </rPr>
      <t>18</t>
    </r>
    <r>
      <rPr>
        <sz val="10"/>
        <rFont val="Trebuchet MS"/>
        <family val="2"/>
      </rPr>
      <t xml:space="preserve"> For 2019 and 2018 measured water consumption data for Canada relates to approximately 48% of our global occupied floor space.  For 2017 and 2016, data relates to approximately 47% of our global occupied floor space.</t>
    </r>
  </si>
  <si>
    <r>
      <rPr>
        <vertAlign val="superscript"/>
        <sz val="10"/>
        <rFont val="Trebuchet MS"/>
        <family val="2"/>
      </rPr>
      <t xml:space="preserve">19 </t>
    </r>
    <r>
      <rPr>
        <sz val="10"/>
        <rFont val="Trebuchet MS"/>
        <family val="2"/>
      </rPr>
      <t>Unless otherwise indicated, reported data is for Canadian operations only.</t>
    </r>
  </si>
  <si>
    <r>
      <rPr>
        <vertAlign val="superscript"/>
        <sz val="10"/>
        <rFont val="Trebuchet MS"/>
        <family val="2"/>
      </rPr>
      <t>20</t>
    </r>
    <r>
      <rPr>
        <sz val="10"/>
        <rFont val="Trebuchet MS"/>
        <family val="2"/>
      </rPr>
      <t xml:space="preserve"> Office paper includes data from Canadian and U.S. operations (where available).</t>
    </r>
  </si>
  <si>
    <r>
      <rPr>
        <vertAlign val="superscript"/>
        <sz val="10"/>
        <rFont val="Trebuchet MS"/>
        <family val="2"/>
      </rPr>
      <t>21</t>
    </r>
    <r>
      <rPr>
        <sz val="10"/>
        <rFont val="Trebuchet MS"/>
        <family val="2"/>
      </rPr>
      <t xml:space="preserve"> 80 -100 points </t>
    </r>
  </si>
  <si>
    <r>
      <rPr>
        <vertAlign val="superscript"/>
        <sz val="10"/>
        <rFont val="Trebuchet MS"/>
        <family val="2"/>
      </rPr>
      <t>22</t>
    </r>
    <r>
      <rPr>
        <sz val="10"/>
        <rFont val="Trebuchet MS"/>
        <family val="2"/>
      </rPr>
      <t xml:space="preserve"> 60-79 points</t>
    </r>
  </si>
  <si>
    <r>
      <rPr>
        <vertAlign val="superscript"/>
        <sz val="10"/>
        <rFont val="Trebuchet MS"/>
        <family val="2"/>
      </rPr>
      <t>23</t>
    </r>
    <r>
      <rPr>
        <sz val="10"/>
        <rFont val="Trebuchet MS"/>
        <family val="2"/>
      </rPr>
      <t xml:space="preserve"> 50-59 points</t>
    </r>
  </si>
  <si>
    <r>
      <rPr>
        <vertAlign val="superscript"/>
        <sz val="10"/>
        <rFont val="Trebuchet MS"/>
        <family val="2"/>
      </rPr>
      <t>24</t>
    </r>
    <r>
      <rPr>
        <sz val="10"/>
        <rFont val="Trebuchet MS"/>
        <family val="2"/>
      </rPr>
      <t xml:space="preserve"> 40-49 points</t>
    </r>
  </si>
  <si>
    <r>
      <rPr>
        <vertAlign val="superscript"/>
        <sz val="10"/>
        <rFont val="Trebuchet MS"/>
        <family val="2"/>
      </rPr>
      <t>25</t>
    </r>
    <r>
      <rPr>
        <sz val="10"/>
        <rFont val="Trebuchet MS"/>
        <family val="2"/>
      </rPr>
      <t xml:space="preserve"> Digitally registered includes unique clients signed up for Mobile or Online Banking.</t>
    </r>
  </si>
  <si>
    <r>
      <rPr>
        <vertAlign val="superscript"/>
        <sz val="10"/>
        <rFont val="Trebuchet MS"/>
        <family val="2"/>
      </rPr>
      <t>26</t>
    </r>
    <r>
      <rPr>
        <sz val="10"/>
        <rFont val="Trebuchet MS"/>
        <family val="2"/>
      </rPr>
      <t xml:space="preserve"> RI retail mutual fund assets representing both Responsible Investment Association member and non-member-promoted funds. </t>
    </r>
  </si>
  <si>
    <r>
      <rPr>
        <vertAlign val="superscript"/>
        <sz val="10"/>
        <rFont val="Trebuchet MS"/>
        <family val="2"/>
      </rPr>
      <t xml:space="preserve">27 </t>
    </r>
    <r>
      <rPr>
        <sz val="10"/>
        <rFont val="Trebuchet MS"/>
        <family val="2"/>
      </rPr>
      <t xml:space="preserve">RIs on behalf of clients managed on a segregated account basis. </t>
    </r>
  </si>
  <si>
    <r>
      <rPr>
        <vertAlign val="superscript"/>
        <sz val="10"/>
        <rFont val="Trebuchet MS"/>
        <family val="2"/>
      </rPr>
      <t>28</t>
    </r>
    <r>
      <rPr>
        <sz val="10"/>
        <rFont val="Trebuchet MS"/>
        <family val="2"/>
      </rPr>
      <t xml:space="preserve"> Formerly, Imperial Investor Services and CIBC Investor's Edge. </t>
    </r>
  </si>
  <si>
    <r>
      <rPr>
        <vertAlign val="superscript"/>
        <sz val="10"/>
        <rFont val="Trebuchet MS"/>
        <family val="2"/>
      </rPr>
      <t xml:space="preserve">5 </t>
    </r>
    <r>
      <rPr>
        <sz val="10"/>
        <rFont val="Trebuchet MS"/>
        <family val="2"/>
      </rPr>
      <t>GHG emission intensity from Scope 1 &amp; 2 emissions.</t>
    </r>
  </si>
  <si>
    <r>
      <rPr>
        <vertAlign val="superscript"/>
        <sz val="10"/>
        <rFont val="Trebuchet MS"/>
        <family val="2"/>
      </rPr>
      <t>6</t>
    </r>
    <r>
      <rPr>
        <sz val="10"/>
        <rFont val="Trebuchet MS"/>
        <family val="2"/>
      </rPr>
      <t xml:space="preserve"> 2017 and 2016 Scope 1 and 2 data pertains to all leased and owned real estate facilities located within Canada, covering approximately 91% and 97% of our global
footprint, respectively. In mid-2017, CIBC acquired U.S.-based PrivateBancorp, Inc., with related GHG emissions data first included in 2018 results.</t>
    </r>
  </si>
  <si>
    <r>
      <rPr>
        <vertAlign val="superscript"/>
        <sz val="10"/>
        <rFont val="Trebuchet MS"/>
        <family val="2"/>
      </rPr>
      <t xml:space="preserve">7 </t>
    </r>
    <r>
      <rPr>
        <sz val="10"/>
        <rFont val="Trebuchet MS"/>
        <family val="2"/>
      </rPr>
      <t>2019 and 2018 Scope 1 and 2 data pertains to all leased and owned real estate facilities located within Canada and the U.S., covering approximately 99% of our global footprint.</t>
    </r>
  </si>
  <si>
    <r>
      <rPr>
        <vertAlign val="superscript"/>
        <sz val="10"/>
        <rFont val="Trebuchet MS"/>
        <family val="2"/>
      </rPr>
      <t xml:space="preserve">12 </t>
    </r>
    <r>
      <rPr>
        <sz val="10"/>
        <rFont val="Trebuchet MS"/>
        <family val="2"/>
      </rPr>
      <t>Due to our much larger operating presence within the U.S. with the acquisition of PrivateBancorp, Inc. in 2017, Energy Consumption reported for 2019 and 2018 includes annual data from all Canadian and U.S.-based operations. Energy Consumption data for 2017 and 2016 is from Canadian-based operations only.</t>
    </r>
  </si>
  <si>
    <r>
      <rPr>
        <vertAlign val="superscript"/>
        <sz val="10"/>
        <rFont val="Trebuchet MS"/>
        <family val="2"/>
      </rPr>
      <t>15</t>
    </r>
    <r>
      <rPr>
        <sz val="10"/>
        <rFont val="Trebuchet MS"/>
        <family val="2"/>
      </rPr>
      <t xml:space="preserve"> 2019 and 2018 recycled paper data includes all relevant operations within Canada and the U.S.  Recycled paper data for 2017 and 2016 does not include operations associated with the former PrivateBancorp, Inc. (now known as CIBC Bank USA).</t>
    </r>
  </si>
  <si>
    <r>
      <rPr>
        <vertAlign val="superscript"/>
        <sz val="10"/>
        <rFont val="Trebuchet MS"/>
        <family val="2"/>
      </rPr>
      <t>16</t>
    </r>
    <r>
      <rPr>
        <sz val="10"/>
        <rFont val="Trebuchet MS"/>
        <family val="2"/>
      </rPr>
      <t xml:space="preserve"> 2019 and 2018 e-waste data includes all relevant operations within Canada, the U.K., and the U.S. E-waste data for 2017 and 2016 does not include operational e-waste production within the U.K.</t>
    </r>
  </si>
  <si>
    <t>Sustainability is at the heart of CIBC’s purpose: to help make your ambition a reality. Inspired by this purpose, we integrate sustainability into everything we do, focusing on environmental, social and governance (ESG) matters of importance to our stakeholders. Building on responsible business practices that we have embedded across CIBC, we are taking action to further reduce environmental impacts across our value chain, support programs that foster an inclusive and healthy society, and integrate best-in-class governance practices to create a sustainable future.</t>
  </si>
  <si>
    <t xml:space="preserve">CIBC Client Experience Net Promoter Score Index </t>
  </si>
  <si>
    <r>
      <t>60.9</t>
    </r>
    <r>
      <rPr>
        <vertAlign val="superscript"/>
        <sz val="10"/>
        <color theme="1"/>
        <rFont val="Trebuchet MS"/>
        <family val="2"/>
      </rPr>
      <t>2</t>
    </r>
  </si>
  <si>
    <r>
      <t>52.8</t>
    </r>
    <r>
      <rPr>
        <vertAlign val="superscript"/>
        <sz val="10"/>
        <color theme="1"/>
        <rFont val="Trebuchet MS"/>
        <family val="2"/>
      </rPr>
      <t>1</t>
    </r>
  </si>
  <si>
    <t>† Limited assurance. Our letters of assurance can be found in our ESG Document Library on our website.</t>
  </si>
  <si>
    <r>
      <t>89%</t>
    </r>
    <r>
      <rPr>
        <sz val="10"/>
        <color theme="1"/>
        <rFont val="Times New Roman"/>
        <family val="1"/>
      </rPr>
      <t>Ϯ</t>
    </r>
  </si>
  <si>
    <r>
      <rPr>
        <sz val="10"/>
        <color theme="1"/>
        <rFont val="Times New Roman"/>
        <family val="1"/>
      </rPr>
      <t>Ϯ</t>
    </r>
    <r>
      <rPr>
        <sz val="10"/>
        <color theme="1"/>
        <rFont val="Trebuchet MS"/>
        <family val="2"/>
      </rPr>
      <t xml:space="preserve"> Limited assurance. Our letters of assurance can be found in our ESG Document Library on our website.</t>
    </r>
  </si>
  <si>
    <t>Global</t>
  </si>
  <si>
    <t>Matching contributions co-invested by CIBC towards the purchase of shares for our employees</t>
  </si>
  <si>
    <t>Number of Injuries</t>
  </si>
  <si>
    <r>
      <t>18%</t>
    </r>
    <r>
      <rPr>
        <sz val="10"/>
        <color theme="1"/>
        <rFont val="Times New Roman"/>
        <family val="1"/>
      </rPr>
      <t>Ϯ</t>
    </r>
  </si>
  <si>
    <r>
      <t>32%</t>
    </r>
    <r>
      <rPr>
        <sz val="10"/>
        <color theme="1"/>
        <rFont val="Times New Roman"/>
        <family val="1"/>
      </rPr>
      <t>Ϯ</t>
    </r>
  </si>
  <si>
    <t>Goods and services purchased globally</t>
  </si>
  <si>
    <t>Employees trained on CIBC's Code of Conduct</t>
  </si>
  <si>
    <t>Pay Equity</t>
  </si>
  <si>
    <t>Vice Presidents, Senior Vice Presidents</t>
  </si>
  <si>
    <t>Senior Management and Senior Professional</t>
  </si>
  <si>
    <t>Management and Professional</t>
  </si>
  <si>
    <t>Individual Contributors</t>
  </si>
  <si>
    <r>
      <t>Median Target Total Direct Compensation, Women % Relative to Men</t>
    </r>
    <r>
      <rPr>
        <b/>
        <vertAlign val="superscript"/>
        <sz val="10"/>
        <color theme="1"/>
        <rFont val="Trebuchet MS"/>
        <family val="2"/>
      </rPr>
      <t>1</t>
    </r>
  </si>
  <si>
    <t>Privacy and Information Security</t>
  </si>
  <si>
    <t>Number of privacy findings against CIBC by regulators</t>
  </si>
  <si>
    <t>Footnotes</t>
  </si>
  <si>
    <r>
      <rPr>
        <vertAlign val="superscript"/>
        <sz val="10"/>
        <color theme="1"/>
        <rFont val="Trebuchet MS"/>
        <family val="2"/>
      </rPr>
      <t>1</t>
    </r>
    <r>
      <rPr>
        <sz val="10"/>
        <color theme="1"/>
        <rFont val="Trebuchet MS"/>
        <family val="2"/>
      </rPr>
      <t xml:space="preserve"> In 2018 we developed a new client experience metric, which in 2019 was renamed CIBC Client Experience Net Promoter Score Index.</t>
    </r>
  </si>
  <si>
    <r>
      <rPr>
        <vertAlign val="superscript"/>
        <sz val="10"/>
        <color theme="1"/>
        <rFont val="Trebuchet MS"/>
        <family val="2"/>
      </rPr>
      <t>2</t>
    </r>
    <r>
      <rPr>
        <sz val="10"/>
        <color theme="1"/>
        <rFont val="Trebuchet MS"/>
        <family val="2"/>
      </rPr>
      <t xml:space="preserve"> In 2019, we further developed this index. Year-over-year results are not directly comparable due to methodology changes.</t>
    </r>
  </si>
  <si>
    <r>
      <rPr>
        <vertAlign val="superscript"/>
        <sz val="10"/>
        <color theme="1"/>
        <rFont val="Trebuchet MS"/>
        <family val="2"/>
      </rPr>
      <t>1</t>
    </r>
    <r>
      <rPr>
        <sz val="10"/>
        <color theme="1"/>
        <rFont val="Trebuchet MS"/>
        <family val="2"/>
      </rPr>
      <t xml:space="preserve"> To ensure a like-for-like comparison this analysis was based on target total direct compensation, inclusive of base salaries and annual incentive compensation targets, for employees in full-time roles within Canada, excluding those in front-line sales or participating in specialized compensation programs. </t>
    </r>
  </si>
  <si>
    <t>CIBC Ombudsman’s Office</t>
  </si>
  <si>
    <t>Investigations</t>
  </si>
  <si>
    <t>• Banking</t>
  </si>
  <si>
    <t xml:space="preserve">• Investments </t>
  </si>
  <si>
    <t>Resolutions to the satisfaction of the client</t>
  </si>
  <si>
    <t>• Investments</t>
  </si>
  <si>
    <t>Investing in Our People</t>
  </si>
  <si>
    <r>
      <t>Average number of calendar days to complete investigations</t>
    </r>
    <r>
      <rPr>
        <i/>
        <vertAlign val="superscript"/>
        <sz val="10"/>
        <color theme="1"/>
        <rFont val="Trebuchet MS"/>
        <family val="2"/>
      </rPr>
      <t>3</t>
    </r>
  </si>
  <si>
    <r>
      <t>N/A</t>
    </r>
    <r>
      <rPr>
        <vertAlign val="superscript"/>
        <sz val="10"/>
        <color theme="1"/>
        <rFont val="Trebuchet MS"/>
        <family val="2"/>
      </rPr>
      <t>4</t>
    </r>
  </si>
  <si>
    <r>
      <rPr>
        <vertAlign val="superscript"/>
        <sz val="10"/>
        <color theme="1"/>
        <rFont val="Trebuchet MS"/>
        <family val="2"/>
      </rPr>
      <t>4</t>
    </r>
    <r>
      <rPr>
        <sz val="10"/>
        <color theme="1"/>
        <rFont val="Trebuchet MS"/>
        <family val="2"/>
      </rPr>
      <t xml:space="preserve"> The employee engagement score for 2016 is not comparable to the 2017, 2018 and 2019 scores, as we evolved our survey approach and changed the basis of the calculation. </t>
    </r>
  </si>
  <si>
    <r>
      <t>Voluntary Employee Turnover</t>
    </r>
    <r>
      <rPr>
        <b/>
        <vertAlign val="superscript"/>
        <sz val="14"/>
        <color theme="1"/>
        <rFont val="Trebuchet MS"/>
        <family val="2"/>
      </rPr>
      <t>5</t>
    </r>
  </si>
  <si>
    <r>
      <rPr>
        <vertAlign val="superscript"/>
        <sz val="10"/>
        <color theme="1"/>
        <rFont val="Trebuchet MS"/>
        <family val="2"/>
      </rPr>
      <t>5</t>
    </r>
    <r>
      <rPr>
        <sz val="10"/>
        <color theme="1"/>
        <rFont val="Trebuchet MS"/>
        <family val="2"/>
      </rPr>
      <t xml:space="preserve"> Percentage of regular workforce excluding temporary employees and employees on unpaid leaves and retirees. </t>
    </r>
  </si>
  <si>
    <r>
      <rPr>
        <vertAlign val="superscript"/>
        <sz val="10"/>
        <color theme="1"/>
        <rFont val="Trebuchet MS"/>
        <family val="2"/>
      </rPr>
      <t>3</t>
    </r>
    <r>
      <rPr>
        <sz val="10"/>
        <color theme="1"/>
        <rFont val="Trebuchet MS"/>
        <family val="2"/>
      </rPr>
      <t xml:space="preserve"> 2016, 2017 and 2018 data restated  to align with the industry standard of reporting calendar days rather than business days.</t>
    </r>
  </si>
  <si>
    <r>
      <t>Workplace Accidents</t>
    </r>
    <r>
      <rPr>
        <b/>
        <vertAlign val="superscript"/>
        <sz val="14"/>
        <color theme="1"/>
        <rFont val="Trebuchet MS"/>
        <family val="2"/>
      </rPr>
      <t>6</t>
    </r>
  </si>
  <si>
    <r>
      <rPr>
        <vertAlign val="superscript"/>
        <sz val="10"/>
        <color theme="1"/>
        <rFont val="Trebuchet MS"/>
        <family val="2"/>
      </rPr>
      <t>6</t>
    </r>
    <r>
      <rPr>
        <sz val="10"/>
        <color theme="1"/>
        <rFont val="Trebuchet MS"/>
        <family val="2"/>
      </rPr>
      <t xml:space="preserve"> Latest data available. Federally regulated employees in Canada, including INTRIA, for calendar years 2015, 2016, 2017 and 2018. For each of the years shown there were no workplace fatalities. The 2019 data will be reported to the federal government in spring 2020.</t>
    </r>
  </si>
  <si>
    <r>
      <t>Minor Workplace Injuries</t>
    </r>
    <r>
      <rPr>
        <vertAlign val="superscript"/>
        <sz val="10"/>
        <color theme="1"/>
        <rFont val="Trebuchet MS"/>
        <family val="2"/>
      </rPr>
      <t>7</t>
    </r>
  </si>
  <si>
    <r>
      <rPr>
        <vertAlign val="superscript"/>
        <sz val="10"/>
        <color theme="1"/>
        <rFont val="Trebuchet MS"/>
        <family val="2"/>
      </rPr>
      <t>7</t>
    </r>
    <r>
      <rPr>
        <sz val="10"/>
        <color theme="1"/>
        <rFont val="Trebuchet MS"/>
        <family val="2"/>
      </rPr>
      <t xml:space="preserve"> Minor injuries: Injuries that are treated in the workplace, with no time lost beyond the day of the injury.</t>
    </r>
  </si>
  <si>
    <r>
      <t>Disabling Workplace Injuries</t>
    </r>
    <r>
      <rPr>
        <vertAlign val="superscript"/>
        <sz val="10"/>
        <color theme="1"/>
        <rFont val="Trebuchet MS"/>
        <family val="2"/>
      </rPr>
      <t>8</t>
    </r>
  </si>
  <si>
    <r>
      <rPr>
        <vertAlign val="superscript"/>
        <sz val="10"/>
        <color theme="1"/>
        <rFont val="Trebuchet MS"/>
        <family val="2"/>
      </rPr>
      <t>8</t>
    </r>
    <r>
      <rPr>
        <sz val="10"/>
        <color theme="1"/>
        <rFont val="Trebuchet MS"/>
        <family val="2"/>
      </rPr>
      <t xml:space="preserve"> Disabling injuries: Injuries that result in lost time in the workplace on any day following the day of the injury. </t>
    </r>
  </si>
  <si>
    <r>
      <t>Workforce Diversity</t>
    </r>
    <r>
      <rPr>
        <b/>
        <vertAlign val="superscript"/>
        <sz val="14"/>
        <color theme="1"/>
        <rFont val="Trebuchet MS"/>
        <family val="2"/>
      </rPr>
      <t>9</t>
    </r>
  </si>
  <si>
    <r>
      <rPr>
        <vertAlign val="superscript"/>
        <sz val="10"/>
        <color theme="1"/>
        <rFont val="Trebuchet MS"/>
        <family val="2"/>
      </rPr>
      <t>9</t>
    </r>
    <r>
      <rPr>
        <sz val="10"/>
        <color theme="1"/>
        <rFont val="Trebuchet MS"/>
        <family val="2"/>
      </rPr>
      <t xml:space="preserve"> Percentage of regular workforce, excluding temporary employees, employees on unpaid leaves and retirees as of October 31. Data is voluntarily disclosed by employees.</t>
    </r>
  </si>
  <si>
    <r>
      <rPr>
        <vertAlign val="superscript"/>
        <sz val="10"/>
        <color theme="1"/>
        <rFont val="Trebuchet MS"/>
        <family val="2"/>
      </rPr>
      <t>10</t>
    </r>
    <r>
      <rPr>
        <sz val="10"/>
        <color theme="1"/>
        <rFont val="Trebuchet MS"/>
        <family val="2"/>
      </rPr>
      <t xml:space="preserve"> Executive roles include Vice Presidents and above.</t>
    </r>
  </si>
  <si>
    <r>
      <t>Global - Women board-approved executives</t>
    </r>
    <r>
      <rPr>
        <vertAlign val="superscript"/>
        <sz val="10"/>
        <color theme="1"/>
        <rFont val="Trebuchet MS"/>
        <family val="2"/>
      </rPr>
      <t>10</t>
    </r>
    <r>
      <rPr>
        <sz val="10"/>
        <color theme="1"/>
        <rFont val="Trebuchet MS"/>
        <family val="2"/>
      </rPr>
      <t xml:space="preserve"> </t>
    </r>
  </si>
  <si>
    <r>
      <t>Canada - Visible minorities board-approved executives</t>
    </r>
    <r>
      <rPr>
        <vertAlign val="superscript"/>
        <sz val="10"/>
        <color theme="1"/>
        <rFont val="Trebuchet MS"/>
        <family val="2"/>
      </rPr>
      <t>10</t>
    </r>
    <r>
      <rPr>
        <sz val="10"/>
        <color theme="1"/>
        <rFont val="Trebuchet M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</si>
</sst>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3" formatCode="_(* #,##0.00_);_(* \(#,##0.00\);_(* &quot;-&quot;??_);_(@_)"/>
    <numFmt numFmtId="164" formatCode="_(* #,##0_);_(* \(#,##0\);_(* &quot;-&quot;??_);_(@_)"/>
    <numFmt numFmtId="165" formatCode="0.0%"/>
    <numFmt numFmtId="166" formatCode="&quot;$&quot;#,##0.0_);[Red]\(&quot;$&quot;#,##0.0\)"/>
    <numFmt numFmtId="167" formatCode="0.0"/>
    <numFmt numFmtId="168" formatCode="&quot;$&quot;#,##0.0"/>
    <numFmt numFmtId="169" formatCode="_(* #,##0.0_);_(* \(#,##0.0\);_(* &quot;-&quot;??_);_(@_)"/>
  </numFmts>
  <fonts count="34">
    <font>
      <sz val="10"/>
      <color theme="1"/>
      <name val="Trebuchet MS"/>
      <family val="2"/>
    </font>
    <font>
      <sz val="10"/>
      <color theme="1"/>
      <name val="Trebuchet MS"/>
      <family val="2"/>
    </font>
    <font>
      <b/>
      <sz val="11"/>
      <color theme="1"/>
      <name val="Calibri"/>
      <family val="2"/>
      <scheme val="minor"/>
    </font>
    <font>
      <b/>
      <sz val="10"/>
      <color theme="1"/>
      <name val="Trebuchet MS"/>
      <family val="2"/>
    </font>
    <font>
      <vertAlign val="superscript"/>
      <sz val="10"/>
      <color theme="1"/>
      <name val="Trebuchet MS"/>
      <family val="2"/>
    </font>
    <font>
      <b/>
      <sz val="11"/>
      <color theme="1"/>
      <name val="Trebuchet MS"/>
      <family val="2"/>
    </font>
    <font>
      <b/>
      <u/>
      <sz val="14"/>
      <color theme="1"/>
      <name val="Trebuchet MS"/>
      <family val="2"/>
    </font>
    <font>
      <b/>
      <sz val="11"/>
      <color rgb="FFC00000"/>
      <name val="Trebuchet MS"/>
      <family val="2"/>
    </font>
    <font>
      <sz val="12"/>
      <color theme="1"/>
      <name val="Trebuchet MS"/>
      <family val="2"/>
    </font>
    <font>
      <b/>
      <sz val="14"/>
      <color theme="1"/>
      <name val="Trebuchet MS"/>
      <family val="2"/>
    </font>
    <font>
      <sz val="14"/>
      <color theme="1"/>
      <name val="Trebuchet MS"/>
      <family val="2"/>
    </font>
    <font>
      <b/>
      <sz val="12"/>
      <color rgb="FFC00000"/>
      <name val="Trebuchet MS"/>
      <family val="2"/>
    </font>
    <font>
      <b/>
      <vertAlign val="superscript"/>
      <sz val="12"/>
      <color rgb="FFC00000"/>
      <name val="Trebuchet MS"/>
      <family val="2"/>
    </font>
    <font>
      <b/>
      <vertAlign val="superscript"/>
      <sz val="10"/>
      <color theme="1"/>
      <name val="Trebuchet MS"/>
      <family val="2"/>
    </font>
    <font>
      <b/>
      <sz val="10"/>
      <name val="Trebuchet MS"/>
      <family val="2"/>
    </font>
    <font>
      <sz val="10"/>
      <color rgb="FFC00000"/>
      <name val="Trebuchet MS"/>
      <family val="2"/>
    </font>
    <font>
      <sz val="12"/>
      <color rgb="FFC00000"/>
      <name val="Trebuchet MS"/>
      <family val="2"/>
    </font>
    <font>
      <sz val="10"/>
      <color rgb="FF000000"/>
      <name val="Avenir Next"/>
    </font>
    <font>
      <sz val="10"/>
      <color theme="1"/>
      <name val="Avenir Next"/>
    </font>
    <font>
      <b/>
      <vertAlign val="superscript"/>
      <sz val="14"/>
      <color theme="1"/>
      <name val="Trebuchet MS"/>
      <family val="2"/>
    </font>
    <font>
      <u/>
      <sz val="10"/>
      <color theme="10"/>
      <name val="Trebuchet MS"/>
      <family val="2"/>
    </font>
    <font>
      <b/>
      <sz val="26"/>
      <color theme="1"/>
      <name val="Trebuchet MS"/>
      <family val="2"/>
    </font>
    <font>
      <sz val="8"/>
      <name val="Trebuchet MS"/>
      <family val="2"/>
    </font>
    <font>
      <sz val="10"/>
      <name val="Trebuchet MS"/>
      <family val="2"/>
    </font>
    <font>
      <b/>
      <sz val="11"/>
      <name val="Calibri"/>
      <family val="2"/>
      <scheme val="minor"/>
    </font>
    <font>
      <vertAlign val="superscript"/>
      <sz val="10"/>
      <name val="Trebuchet MS"/>
      <family val="2"/>
    </font>
    <font>
      <sz val="11"/>
      <name val="Calibri"/>
      <family val="2"/>
      <scheme val="minor"/>
    </font>
    <font>
      <sz val="10.5"/>
      <name val="Arial"/>
      <family val="2"/>
    </font>
    <font>
      <b/>
      <sz val="11"/>
      <name val="Trebuchet MS"/>
      <family val="2"/>
    </font>
    <font>
      <sz val="10"/>
      <color theme="1"/>
      <name val="Times New Roman"/>
      <family val="1"/>
    </font>
    <font>
      <sz val="10"/>
      <color theme="1"/>
      <name val="Trebuchet MS"/>
      <family val="1"/>
    </font>
    <font>
      <sz val="8"/>
      <color theme="1"/>
      <name val="Trebuchet MS"/>
      <family val="2"/>
    </font>
    <font>
      <i/>
      <sz val="10"/>
      <color theme="1"/>
      <name val="Trebuchet MS"/>
      <family val="2"/>
    </font>
    <font>
      <i/>
      <vertAlign val="superscript"/>
      <sz val="10"/>
      <color theme="1"/>
      <name val="Trebuchet MS"/>
      <family val="2"/>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9B9B"/>
        <bgColor indexed="64"/>
      </patternFill>
    </fill>
    <fill>
      <patternFill patternType="solid">
        <fgColor rgb="FFFFFF00"/>
        <bgColor indexed="64"/>
      </patternFill>
    </fill>
    <fill>
      <patternFill patternType="solid">
        <fgColor theme="0" tint="-4.9989318521683403E-2"/>
        <bgColor indexed="64"/>
      </patternFill>
    </fill>
  </fills>
  <borders count="14">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259">
    <xf numFmtId="0" fontId="0" fillId="0" borderId="0" xfId="0"/>
    <xf numFmtId="0" fontId="0" fillId="0" borderId="0" xfId="0" applyFont="1"/>
    <xf numFmtId="0" fontId="0" fillId="0" borderId="0" xfId="0" applyAlignment="1">
      <alignment wrapText="1"/>
    </xf>
    <xf numFmtId="0" fontId="2" fillId="0" borderId="0" xfId="0" applyFont="1"/>
    <xf numFmtId="0" fontId="0" fillId="0" borderId="0" xfId="0"/>
    <xf numFmtId="0" fontId="0" fillId="0" borderId="0" xfId="0" applyFont="1" applyFill="1" applyBorder="1" applyAlignment="1">
      <alignment vertical="center"/>
    </xf>
    <xf numFmtId="0" fontId="0" fillId="0" borderId="0" xfId="0" applyFill="1" applyBorder="1" applyAlignment="1">
      <alignment vertical="center" wrapText="1"/>
    </xf>
    <xf numFmtId="0" fontId="0" fillId="0" borderId="0" xfId="0" applyFont="1" applyAlignment="1">
      <alignment horizontal="right"/>
    </xf>
    <xf numFmtId="3" fontId="0" fillId="2" borderId="2" xfId="0" applyNumberFormat="1" applyFont="1" applyFill="1" applyBorder="1" applyAlignment="1">
      <alignment horizontal="right" vertical="center"/>
    </xf>
    <xf numFmtId="3" fontId="0" fillId="0" borderId="2" xfId="0" applyNumberFormat="1" applyFont="1" applyBorder="1" applyAlignment="1">
      <alignment horizontal="right" vertical="center"/>
    </xf>
    <xf numFmtId="0" fontId="0" fillId="0" borderId="2" xfId="0" applyFont="1" applyBorder="1"/>
    <xf numFmtId="0" fontId="5" fillId="2" borderId="0" xfId="0" applyFont="1" applyFill="1" applyAlignment="1"/>
    <xf numFmtId="0" fontId="5" fillId="2" borderId="0" xfId="0" applyFont="1" applyFill="1"/>
    <xf numFmtId="0" fontId="7" fillId="2" borderId="0" xfId="0" applyFont="1" applyFill="1" applyAlignment="1"/>
    <xf numFmtId="0" fontId="3" fillId="4" borderId="2" xfId="0" applyFont="1" applyFill="1" applyBorder="1" applyAlignment="1">
      <alignment horizontal="right" vertical="center"/>
    </xf>
    <xf numFmtId="0" fontId="3" fillId="4" borderId="2" xfId="0" applyFont="1" applyFill="1" applyBorder="1" applyAlignment="1">
      <alignment horizontal="center" vertical="center"/>
    </xf>
    <xf numFmtId="3" fontId="0" fillId="5" borderId="2" xfId="0" applyNumberFormat="1" applyFont="1" applyFill="1" applyBorder="1" applyAlignment="1">
      <alignment horizontal="right" vertical="center"/>
    </xf>
    <xf numFmtId="0" fontId="0" fillId="0" borderId="0" xfId="0" applyFill="1"/>
    <xf numFmtId="0" fontId="0" fillId="0" borderId="0" xfId="0" applyBorder="1"/>
    <xf numFmtId="9" fontId="0" fillId="0" borderId="0" xfId="0" applyNumberFormat="1"/>
    <xf numFmtId="0" fontId="3" fillId="4" borderId="2" xfId="0" applyFont="1" applyFill="1" applyBorder="1" applyAlignment="1">
      <alignment horizontal="right"/>
    </xf>
    <xf numFmtId="0" fontId="0" fillId="0" borderId="0" xfId="0" applyAlignment="1">
      <alignment horizontal="right"/>
    </xf>
    <xf numFmtId="9" fontId="0" fillId="0" borderId="0" xfId="0" applyNumberFormat="1" applyAlignment="1">
      <alignment horizontal="right"/>
    </xf>
    <xf numFmtId="6" fontId="0" fillId="0" borderId="0" xfId="0" applyNumberFormat="1" applyAlignment="1">
      <alignment horizontal="right"/>
    </xf>
    <xf numFmtId="0" fontId="3" fillId="0" borderId="0" xfId="0" applyFont="1" applyFill="1" applyBorder="1" applyAlignment="1">
      <alignment horizontal="right" vertical="center"/>
    </xf>
    <xf numFmtId="0" fontId="3" fillId="0" borderId="0" xfId="0" applyFont="1" applyFill="1" applyBorder="1" applyAlignment="1">
      <alignment horizontal="right"/>
    </xf>
    <xf numFmtId="0" fontId="1" fillId="0" borderId="0" xfId="3" applyFont="1" applyAlignment="1">
      <alignment vertical="center" wrapText="1"/>
    </xf>
    <xf numFmtId="3" fontId="0" fillId="0" borderId="2" xfId="0" applyNumberFormat="1" applyFont="1" applyFill="1" applyBorder="1" applyAlignment="1">
      <alignment horizontal="right" vertical="center"/>
    </xf>
    <xf numFmtId="2" fontId="0" fillId="0" borderId="2" xfId="0" applyNumberFormat="1" applyFont="1" applyFill="1" applyBorder="1" applyAlignment="1">
      <alignment horizontal="right" vertical="center"/>
    </xf>
    <xf numFmtId="164" fontId="0" fillId="0" borderId="2" xfId="1" applyNumberFormat="1" applyFont="1" applyFill="1" applyBorder="1" applyAlignment="1">
      <alignment horizontal="right" vertical="center"/>
    </xf>
    <xf numFmtId="166" fontId="0" fillId="0" borderId="0" xfId="0" applyNumberFormat="1" applyAlignment="1">
      <alignment horizontal="right"/>
    </xf>
    <xf numFmtId="0" fontId="21" fillId="0" borderId="0" xfId="0" applyFont="1" applyAlignment="1">
      <alignment vertical="center"/>
    </xf>
    <xf numFmtId="0" fontId="0" fillId="6" borderId="0" xfId="0" applyFont="1" applyFill="1" applyAlignment="1">
      <alignment horizontal="right"/>
    </xf>
    <xf numFmtId="0" fontId="0" fillId="6" borderId="0" xfId="0" applyFont="1" applyFill="1"/>
    <xf numFmtId="0" fontId="0" fillId="0" borderId="0" xfId="0" applyFont="1" applyFill="1"/>
    <xf numFmtId="0" fontId="0" fillId="0" borderId="0" xfId="0" applyFont="1" applyAlignment="1">
      <alignment horizontal="center"/>
    </xf>
    <xf numFmtId="0" fontId="0" fillId="2"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Border="1" applyAlignment="1">
      <alignment horizontal="center" vertical="center"/>
    </xf>
    <xf numFmtId="0" fontId="0" fillId="5" borderId="2" xfId="0" applyFont="1" applyFill="1" applyBorder="1" applyAlignment="1">
      <alignment horizontal="center" vertical="center"/>
    </xf>
    <xf numFmtId="0" fontId="3" fillId="0" borderId="2" xfId="0" applyFont="1" applyBorder="1" applyAlignment="1">
      <alignment horizontal="center" vertical="center"/>
    </xf>
    <xf numFmtId="0" fontId="0" fillId="0" borderId="2" xfId="0" applyFont="1" applyBorder="1" applyAlignment="1">
      <alignment horizontal="center"/>
    </xf>
    <xf numFmtId="0" fontId="0" fillId="0" borderId="0" xfId="0" applyFont="1" applyFill="1" applyBorder="1" applyAlignment="1">
      <alignment horizontal="right"/>
    </xf>
    <xf numFmtId="0" fontId="0" fillId="0" borderId="0" xfId="0" applyBorder="1" applyAlignment="1"/>
    <xf numFmtId="0" fontId="2" fillId="0" borderId="0" xfId="0" applyFont="1" applyFill="1" applyBorder="1" applyAlignment="1"/>
    <xf numFmtId="0" fontId="2" fillId="0" borderId="0" xfId="0" applyFont="1" applyBorder="1" applyAlignment="1"/>
    <xf numFmtId="164" fontId="0" fillId="0" borderId="0" xfId="1" applyNumberFormat="1" applyFont="1" applyFill="1" applyBorder="1" applyAlignment="1">
      <alignment horizontal="right" vertical="center"/>
    </xf>
    <xf numFmtId="0" fontId="0" fillId="0" borderId="0" xfId="0" applyFont="1" applyFill="1" applyBorder="1" applyAlignment="1"/>
    <xf numFmtId="0" fontId="0" fillId="0" borderId="0" xfId="0" applyBorder="1" applyAlignment="1">
      <alignment vertical="center" wrapText="1"/>
    </xf>
    <xf numFmtId="0" fontId="0" fillId="0" borderId="0" xfId="0" applyFont="1" applyBorder="1" applyAlignment="1">
      <alignment horizontal="right" vertical="center"/>
    </xf>
    <xf numFmtId="0" fontId="0" fillId="4" borderId="2" xfId="0" applyFont="1" applyFill="1" applyBorder="1" applyAlignment="1">
      <alignment horizontal="center" vertical="center" wrapText="1"/>
    </xf>
    <xf numFmtId="0" fontId="0" fillId="0" borderId="0" xfId="0" applyFont="1" applyFill="1" applyAlignment="1">
      <alignment horizontal="center"/>
    </xf>
    <xf numFmtId="168" fontId="0" fillId="0" borderId="2" xfId="0" applyNumberFormat="1" applyFont="1" applyBorder="1"/>
    <xf numFmtId="0" fontId="8" fillId="0" borderId="1" xfId="0" applyFont="1" applyBorder="1" applyAlignment="1">
      <alignment vertical="center" wrapText="1"/>
    </xf>
    <xf numFmtId="0" fontId="11" fillId="2" borderId="0" xfId="0" applyFont="1" applyFill="1" applyBorder="1" applyAlignment="1">
      <alignment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6" fillId="0" borderId="0" xfId="0" applyFont="1" applyFill="1"/>
    <xf numFmtId="0" fontId="21" fillId="0" borderId="0" xfId="0" applyFont="1" applyFill="1" applyAlignment="1">
      <alignment horizontal="center" vertical="center"/>
    </xf>
    <xf numFmtId="0" fontId="21" fillId="0" borderId="0" xfId="0" applyFont="1" applyFill="1" applyAlignment="1">
      <alignment vertical="center"/>
    </xf>
    <xf numFmtId="0" fontId="0" fillId="0" borderId="2" xfId="0" applyFont="1" applyFill="1" applyBorder="1" applyAlignment="1">
      <alignment vertical="center" wrapText="1"/>
    </xf>
    <xf numFmtId="0" fontId="3" fillId="2" borderId="2" xfId="0" applyFont="1" applyFill="1" applyBorder="1" applyAlignment="1">
      <alignment vertical="center"/>
    </xf>
    <xf numFmtId="0" fontId="0" fillId="0" borderId="0" xfId="0" applyBorder="1" applyAlignment="1">
      <alignment vertical="center"/>
    </xf>
    <xf numFmtId="0" fontId="0" fillId="2" borderId="0" xfId="0" applyFont="1" applyFill="1" applyBorder="1" applyAlignment="1">
      <alignment horizontal="right" vertical="center"/>
    </xf>
    <xf numFmtId="0" fontId="3" fillId="0" borderId="0" xfId="0" applyFont="1" applyBorder="1" applyAlignment="1">
      <alignment horizontal="right" vertical="center"/>
    </xf>
    <xf numFmtId="0" fontId="3" fillId="4" borderId="2" xfId="0" applyFont="1" applyFill="1" applyBorder="1" applyAlignment="1">
      <alignment vertical="center"/>
    </xf>
    <xf numFmtId="0" fontId="0" fillId="4" borderId="2" xfId="0" applyFont="1" applyFill="1" applyBorder="1" applyAlignment="1">
      <alignment vertical="center" wrapText="1"/>
    </xf>
    <xf numFmtId="0" fontId="0" fillId="2" borderId="2" xfId="0" applyFont="1" applyFill="1" applyBorder="1" applyAlignment="1">
      <alignment vertical="center" wrapText="1"/>
    </xf>
    <xf numFmtId="3" fontId="0" fillId="0" borderId="2" xfId="0" applyNumberFormat="1" applyBorder="1" applyAlignment="1">
      <alignment horizontal="right" vertical="center"/>
    </xf>
    <xf numFmtId="3" fontId="0" fillId="2" borderId="2" xfId="0" applyNumberFormat="1" applyFill="1" applyBorder="1" applyAlignment="1">
      <alignment horizontal="right" vertical="center"/>
    </xf>
    <xf numFmtId="0" fontId="3" fillId="0" borderId="2" xfId="0" applyFont="1" applyBorder="1" applyAlignment="1">
      <alignment vertical="center" wrapText="1"/>
    </xf>
    <xf numFmtId="0" fontId="5" fillId="2" borderId="0" xfId="0" applyFont="1" applyFill="1" applyBorder="1"/>
    <xf numFmtId="0" fontId="14" fillId="4" borderId="2" xfId="0" applyFont="1" applyFill="1" applyBorder="1" applyAlignment="1">
      <alignment vertical="center" wrapText="1"/>
    </xf>
    <xf numFmtId="0" fontId="3" fillId="0" borderId="0" xfId="0" applyFont="1" applyBorder="1"/>
    <xf numFmtId="0" fontId="0" fillId="2" borderId="0" xfId="0" applyFont="1" applyFill="1" applyBorder="1"/>
    <xf numFmtId="3" fontId="0" fillId="4" borderId="2" xfId="0" applyNumberFormat="1" applyFont="1" applyFill="1" applyBorder="1" applyAlignment="1">
      <alignment vertical="center" wrapText="1"/>
    </xf>
    <xf numFmtId="3" fontId="0" fillId="2" borderId="2" xfId="0" applyNumberFormat="1" applyFont="1" applyFill="1" applyBorder="1" applyAlignment="1">
      <alignment vertical="center" wrapText="1"/>
    </xf>
    <xf numFmtId="165" fontId="0" fillId="2" borderId="2" xfId="0" applyNumberFormat="1" applyFont="1" applyFill="1" applyBorder="1" applyAlignment="1">
      <alignment horizontal="right" vertical="center"/>
    </xf>
    <xf numFmtId="165" fontId="0" fillId="2" borderId="2" xfId="0" applyNumberFormat="1" applyFill="1" applyBorder="1" applyAlignment="1">
      <alignment horizontal="right" vertical="center"/>
    </xf>
    <xf numFmtId="0" fontId="0" fillId="0" borderId="0" xfId="0"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ill="1" applyBorder="1" applyAlignment="1"/>
    <xf numFmtId="3" fontId="0" fillId="0" borderId="2" xfId="0" applyNumberFormat="1" applyFont="1" applyFill="1" applyBorder="1" applyAlignment="1">
      <alignment horizontal="right"/>
    </xf>
    <xf numFmtId="3" fontId="0" fillId="0" borderId="2" xfId="0" applyNumberFormat="1" applyFont="1" applyFill="1" applyBorder="1" applyAlignment="1">
      <alignment horizontal="center" vertical="center" wrapText="1"/>
    </xf>
    <xf numFmtId="0" fontId="2" fillId="0" borderId="0" xfId="0" applyFont="1" applyFill="1" applyBorder="1"/>
    <xf numFmtId="3" fontId="0" fillId="7" borderId="2" xfId="0" applyNumberFormat="1" applyFont="1" applyFill="1" applyBorder="1" applyAlignment="1">
      <alignment horizontal="center" vertical="center"/>
    </xf>
    <xf numFmtId="0" fontId="0" fillId="2" borderId="2" xfId="0" applyFont="1" applyFill="1" applyBorder="1" applyAlignment="1">
      <alignment vertical="center"/>
    </xf>
    <xf numFmtId="0" fontId="2" fillId="0" borderId="0" xfId="0" applyFont="1" applyAlignment="1"/>
    <xf numFmtId="0" fontId="0" fillId="4" borderId="2" xfId="0" applyFill="1" applyBorder="1" applyAlignment="1">
      <alignment vertical="center"/>
    </xf>
    <xf numFmtId="3" fontId="0" fillId="0" borderId="2" xfId="0" applyNumberFormat="1" applyFont="1" applyFill="1" applyBorder="1" applyAlignment="1">
      <alignment horizontal="center" vertical="center"/>
    </xf>
    <xf numFmtId="3" fontId="0" fillId="0" borderId="2" xfId="0" applyNumberFormat="1" applyFill="1" applyBorder="1" applyAlignment="1">
      <alignment horizontal="right" vertical="center"/>
    </xf>
    <xf numFmtId="0" fontId="11" fillId="2" borderId="9" xfId="0" applyFont="1" applyFill="1" applyBorder="1" applyAlignment="1">
      <alignment vertical="center" wrapText="1"/>
    </xf>
    <xf numFmtId="0" fontId="0" fillId="2" borderId="0" xfId="0" applyFill="1" applyBorder="1" applyAlignment="1"/>
    <xf numFmtId="0" fontId="11" fillId="0" borderId="3" xfId="0" applyFont="1" applyFill="1" applyBorder="1" applyAlignment="1">
      <alignment vertical="center"/>
    </xf>
    <xf numFmtId="0" fontId="8" fillId="0" borderId="4" xfId="0" applyFont="1" applyFill="1" applyBorder="1" applyAlignment="1">
      <alignment vertical="center"/>
    </xf>
    <xf numFmtId="0" fontId="8" fillId="0" borderId="8" xfId="0" applyFont="1" applyFill="1" applyBorder="1" applyAlignment="1">
      <alignment vertical="center"/>
    </xf>
    <xf numFmtId="0" fontId="0" fillId="0" borderId="2" xfId="0" applyFont="1" applyFill="1" applyBorder="1" applyAlignment="1">
      <alignment horizontal="center" vertical="center" wrapText="1"/>
    </xf>
    <xf numFmtId="0" fontId="8" fillId="0" borderId="7" xfId="0" applyFont="1" applyBorder="1" applyAlignment="1">
      <alignment vertical="center" wrapText="1"/>
    </xf>
    <xf numFmtId="3" fontId="3" fillId="0" borderId="2" xfId="0" applyNumberFormat="1" applyFont="1" applyFill="1" applyBorder="1" applyAlignment="1">
      <alignment horizontal="right" vertical="center"/>
    </xf>
    <xf numFmtId="0" fontId="11" fillId="0" borderId="0" xfId="0" applyFont="1" applyFill="1" applyBorder="1" applyAlignment="1">
      <alignment vertical="center" wrapText="1"/>
    </xf>
    <xf numFmtId="0" fontId="11" fillId="0" borderId="3" xfId="0" applyFont="1" applyFill="1" applyBorder="1" applyAlignment="1">
      <alignment vertical="center" wrapText="1"/>
    </xf>
    <xf numFmtId="0" fontId="0" fillId="0" borderId="4" xfId="0" applyFill="1" applyBorder="1" applyAlignment="1"/>
    <xf numFmtId="0" fontId="0" fillId="0" borderId="8" xfId="0" applyFill="1" applyBorder="1" applyAlignment="1"/>
    <xf numFmtId="0" fontId="15" fillId="0" borderId="4" xfId="0" applyFont="1" applyFill="1" applyBorder="1" applyAlignment="1">
      <alignment vertical="center" wrapText="1"/>
    </xf>
    <xf numFmtId="0" fontId="15" fillId="0" borderId="8" xfId="0" applyFont="1" applyFill="1" applyBorder="1" applyAlignment="1">
      <alignment vertical="center" wrapText="1"/>
    </xf>
    <xf numFmtId="0" fontId="16" fillId="0" borderId="2" xfId="0" applyFont="1" applyBorder="1" applyAlignment="1">
      <alignment vertical="center" wrapText="1"/>
    </xf>
    <xf numFmtId="0" fontId="5" fillId="0" borderId="0" xfId="0" applyFont="1" applyFill="1" applyBorder="1" applyAlignment="1"/>
    <xf numFmtId="0" fontId="16" fillId="0" borderId="4" xfId="0" applyFont="1" applyFill="1" applyBorder="1" applyAlignment="1">
      <alignment vertical="center" wrapText="1"/>
    </xf>
    <xf numFmtId="0" fontId="16" fillId="0" borderId="8" xfId="0" applyFont="1" applyFill="1" applyBorder="1" applyAlignment="1">
      <alignment vertical="center" wrapText="1"/>
    </xf>
    <xf numFmtId="0" fontId="11" fillId="2" borderId="3" xfId="0" applyFont="1" applyFill="1" applyBorder="1" applyAlignment="1">
      <alignment vertical="center" wrapText="1"/>
    </xf>
    <xf numFmtId="0" fontId="0" fillId="0" borderId="8" xfId="0" applyBorder="1" applyAlignment="1">
      <alignment vertical="center" wrapText="1"/>
    </xf>
    <xf numFmtId="0" fontId="0" fillId="0" borderId="2" xfId="0" applyFont="1" applyFill="1" applyBorder="1" applyAlignment="1">
      <alignment horizontal="left" vertical="center"/>
    </xf>
    <xf numFmtId="0" fontId="0" fillId="0" borderId="2" xfId="0" applyFont="1" applyFill="1" applyBorder="1" applyAlignment="1">
      <alignment horizontal="center"/>
    </xf>
    <xf numFmtId="167" fontId="0" fillId="0" borderId="2" xfId="0" applyNumberFormat="1" applyFont="1" applyFill="1" applyBorder="1" applyAlignment="1">
      <alignment horizontal="right" vertical="center"/>
    </xf>
    <xf numFmtId="0" fontId="3" fillId="0" borderId="2" xfId="0" applyFont="1" applyFill="1" applyBorder="1" applyAlignment="1">
      <alignment horizontal="left" vertical="center"/>
    </xf>
    <xf numFmtId="9" fontId="0" fillId="0" borderId="2" xfId="0" applyNumberFormat="1" applyFont="1" applyFill="1" applyBorder="1" applyAlignment="1">
      <alignment horizontal="right" vertical="center"/>
    </xf>
    <xf numFmtId="9" fontId="0" fillId="0" borderId="2" xfId="0" applyNumberFormat="1" applyFill="1" applyBorder="1" applyAlignment="1">
      <alignment horizontal="right" vertical="center"/>
    </xf>
    <xf numFmtId="165" fontId="0" fillId="0" borderId="2" xfId="0" applyNumberFormat="1" applyFont="1" applyFill="1" applyBorder="1" applyAlignment="1">
      <alignment horizontal="right" vertical="center"/>
    </xf>
    <xf numFmtId="0" fontId="0" fillId="4" borderId="2" xfId="0" applyFill="1" applyBorder="1" applyAlignment="1"/>
    <xf numFmtId="0" fontId="3" fillId="4" borderId="2" xfId="0" applyFont="1" applyFill="1" applyBorder="1" applyAlignment="1">
      <alignment horizontal="left" vertical="center"/>
    </xf>
    <xf numFmtId="0" fontId="0" fillId="4" borderId="2" xfId="0" applyFont="1" applyFill="1" applyBorder="1" applyAlignment="1">
      <alignment vertical="center"/>
    </xf>
    <xf numFmtId="164" fontId="0" fillId="0" borderId="2" xfId="1" applyNumberFormat="1" applyFont="1" applyFill="1" applyBorder="1" applyAlignment="1">
      <alignment horizontal="center" vertical="center"/>
    </xf>
    <xf numFmtId="3" fontId="3" fillId="4" borderId="2" xfId="0" applyNumberFormat="1" applyFont="1" applyFill="1" applyBorder="1" applyAlignment="1">
      <alignment horizontal="left" vertical="center"/>
    </xf>
    <xf numFmtId="0" fontId="0" fillId="4" borderId="2" xfId="0" applyFont="1" applyFill="1" applyBorder="1" applyAlignment="1"/>
    <xf numFmtId="0" fontId="11" fillId="0" borderId="5" xfId="0" applyFont="1" applyBorder="1" applyAlignment="1">
      <alignment vertical="center" wrapText="1"/>
    </xf>
    <xf numFmtId="0" fontId="0" fillId="0" borderId="10" xfId="0" applyBorder="1" applyAlignment="1">
      <alignment vertical="center" wrapText="1"/>
    </xf>
    <xf numFmtId="3" fontId="0" fillId="0" borderId="2" xfId="0" applyNumberFormat="1" applyFont="1" applyFill="1" applyBorder="1" applyAlignment="1">
      <alignment vertical="center"/>
    </xf>
    <xf numFmtId="165" fontId="0" fillId="2" borderId="0" xfId="0" applyNumberFormat="1" applyFont="1" applyFill="1" applyBorder="1" applyAlignment="1">
      <alignment horizontal="center" vertical="center"/>
    </xf>
    <xf numFmtId="0" fontId="0" fillId="0" borderId="0" xfId="0" applyFont="1" applyBorder="1"/>
    <xf numFmtId="165" fontId="3" fillId="2" borderId="0" xfId="0" applyNumberFormat="1" applyFont="1" applyFill="1" applyBorder="1" applyAlignment="1">
      <alignment horizontal="center" vertical="center"/>
    </xf>
    <xf numFmtId="0" fontId="14" fillId="0" borderId="2" xfId="0" applyFont="1" applyFill="1" applyBorder="1" applyAlignment="1">
      <alignment vertical="center" wrapText="1"/>
    </xf>
    <xf numFmtId="165" fontId="0" fillId="0" borderId="2" xfId="0" applyNumberFormat="1" applyFont="1" applyFill="1" applyBorder="1" applyAlignment="1">
      <alignment vertical="center"/>
    </xf>
    <xf numFmtId="165" fontId="3" fillId="0" borderId="2" xfId="0" applyNumberFormat="1" applyFont="1" applyFill="1" applyBorder="1" applyAlignment="1">
      <alignment vertical="center"/>
    </xf>
    <xf numFmtId="0" fontId="3" fillId="2" borderId="2" xfId="0" applyFont="1" applyFill="1" applyBorder="1" applyAlignment="1">
      <alignment vertical="center" wrapText="1"/>
    </xf>
    <xf numFmtId="0" fontId="11" fillId="0" borderId="4" xfId="0" applyFont="1" applyBorder="1" applyAlignment="1">
      <alignment vertical="center" wrapText="1"/>
    </xf>
    <xf numFmtId="0" fontId="11" fillId="0" borderId="8" xfId="0" applyFont="1" applyBorder="1" applyAlignment="1">
      <alignment vertical="center" wrapText="1"/>
    </xf>
    <xf numFmtId="0" fontId="11" fillId="0" borderId="2" xfId="0" applyFont="1" applyBorder="1" applyAlignment="1">
      <alignment vertical="center" wrapText="1"/>
    </xf>
    <xf numFmtId="166" fontId="0" fillId="0" borderId="2" xfId="0" applyNumberFormat="1" applyBorder="1"/>
    <xf numFmtId="168" fontId="0" fillId="0" borderId="2" xfId="0" applyNumberFormat="1" applyFont="1" applyFill="1" applyBorder="1"/>
    <xf numFmtId="0" fontId="16" fillId="0" borderId="8" xfId="0" applyFont="1" applyBorder="1" applyAlignment="1">
      <alignment vertical="center" wrapText="1"/>
    </xf>
    <xf numFmtId="0" fontId="0" fillId="0" borderId="2" xfId="0" applyFont="1" applyBorder="1" applyAlignment="1">
      <alignment vertical="center" wrapText="1"/>
    </xf>
    <xf numFmtId="0" fontId="0" fillId="0" borderId="6" xfId="0" applyBorder="1" applyAlignment="1">
      <alignment vertical="center" wrapText="1"/>
    </xf>
    <xf numFmtId="0" fontId="0" fillId="5" borderId="2" xfId="0" applyFont="1" applyFill="1" applyBorder="1" applyAlignment="1">
      <alignment vertical="center" wrapText="1"/>
    </xf>
    <xf numFmtId="0" fontId="0" fillId="5" borderId="2" xfId="0" applyFill="1" applyBorder="1" applyAlignment="1">
      <alignment vertical="center"/>
    </xf>
    <xf numFmtId="0" fontId="0" fillId="0" borderId="4" xfId="0" applyBorder="1" applyAlignment="1">
      <alignment vertical="center" wrapText="1"/>
    </xf>
    <xf numFmtId="0" fontId="3" fillId="4" borderId="2" xfId="0" applyFont="1" applyFill="1" applyBorder="1" applyAlignment="1">
      <alignment vertical="center" wrapText="1"/>
    </xf>
    <xf numFmtId="0" fontId="0" fillId="4" borderId="2" xfId="0" applyFont="1" applyFill="1" applyBorder="1" applyAlignment="1">
      <alignment vertical="center" wrapText="1"/>
    </xf>
    <xf numFmtId="6" fontId="11" fillId="2" borderId="3" xfId="0" applyNumberFormat="1" applyFont="1" applyFill="1" applyBorder="1" applyAlignment="1">
      <alignment vertical="center" wrapText="1"/>
    </xf>
    <xf numFmtId="0" fontId="0" fillId="0" borderId="4" xfId="0" applyBorder="1" applyAlignment="1">
      <alignment vertical="center"/>
    </xf>
    <xf numFmtId="0" fontId="0" fillId="0" borderId="8" xfId="0" applyBorder="1" applyAlignment="1">
      <alignment vertical="center"/>
    </xf>
    <xf numFmtId="3" fontId="3" fillId="7" borderId="2" xfId="0" applyNumberFormat="1" applyFont="1" applyFill="1" applyBorder="1" applyAlignment="1">
      <alignment horizontal="center" vertical="center"/>
    </xf>
    <xf numFmtId="3" fontId="0" fillId="2" borderId="2" xfId="1" applyNumberFormat="1" applyFont="1" applyFill="1" applyBorder="1" applyAlignment="1">
      <alignment horizontal="right" vertical="center"/>
    </xf>
    <xf numFmtId="3" fontId="0" fillId="0" borderId="2" xfId="1" applyNumberFormat="1" applyFont="1" applyFill="1" applyBorder="1" applyAlignment="1">
      <alignment horizontal="right" vertical="center"/>
    </xf>
    <xf numFmtId="167" fontId="0" fillId="0" borderId="2" xfId="0" applyNumberFormat="1" applyFont="1" applyFill="1" applyBorder="1" applyAlignment="1">
      <alignment vertical="center"/>
    </xf>
    <xf numFmtId="167" fontId="0" fillId="0" borderId="2" xfId="1" applyNumberFormat="1" applyFont="1" applyFill="1" applyBorder="1" applyAlignment="1">
      <alignment vertical="center"/>
    </xf>
    <xf numFmtId="0" fontId="7" fillId="2" borderId="9" xfId="0" applyFont="1" applyFill="1" applyBorder="1" applyAlignment="1">
      <alignment vertical="center" wrapText="1"/>
    </xf>
    <xf numFmtId="0" fontId="0" fillId="0" borderId="1" xfId="0" applyBorder="1" applyAlignment="1">
      <alignment vertical="center" wrapText="1"/>
    </xf>
    <xf numFmtId="0" fontId="0" fillId="0" borderId="7" xfId="0" applyBorder="1" applyAlignment="1">
      <alignment vertical="center" wrapText="1"/>
    </xf>
    <xf numFmtId="0" fontId="23" fillId="0" borderId="0" xfId="0" applyFont="1" applyFill="1" applyBorder="1" applyAlignment="1"/>
    <xf numFmtId="0" fontId="23" fillId="0" borderId="0" xfId="0" applyFont="1" applyFill="1" applyBorder="1"/>
    <xf numFmtId="0" fontId="23" fillId="0" borderId="0" xfId="0" applyFont="1" applyFill="1"/>
    <xf numFmtId="0" fontId="23" fillId="0" borderId="0" xfId="0" applyFont="1" applyFill="1" applyBorder="1" applyAlignment="1">
      <alignment wrapText="1"/>
    </xf>
    <xf numFmtId="0" fontId="14" fillId="0" borderId="0" xfId="0"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4" fillId="0" borderId="0" xfId="0"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4" fillId="0" borderId="0" xfId="0" applyFont="1"/>
    <xf numFmtId="0" fontId="23" fillId="0" borderId="0" xfId="0" applyFont="1" applyFill="1" applyBorder="1" applyAlignment="1">
      <alignment horizontal="left" vertical="center"/>
    </xf>
    <xf numFmtId="0" fontId="26" fillId="0" borderId="0" xfId="0" applyFont="1" applyFill="1" applyBorder="1" applyAlignment="1">
      <alignment horizontal="left" vertical="center" wrapText="1"/>
    </xf>
    <xf numFmtId="3" fontId="26" fillId="0" borderId="0" xfId="0" applyNumberFormat="1" applyFont="1" applyFill="1" applyBorder="1" applyAlignment="1">
      <alignment horizontal="center" vertical="center" wrapText="1"/>
    </xf>
    <xf numFmtId="0" fontId="23" fillId="0" borderId="0" xfId="0" applyFont="1"/>
    <xf numFmtId="164" fontId="23" fillId="0" borderId="0" xfId="1" applyNumberFormat="1" applyFont="1" applyFill="1" applyBorder="1" applyAlignment="1">
      <alignment horizontal="center" vertical="center" wrapText="1"/>
    </xf>
    <xf numFmtId="0" fontId="23" fillId="0" borderId="0" xfId="0" applyFont="1" applyFill="1" applyBorder="1" applyAlignment="1">
      <alignment horizontal="right" vertical="center" wrapText="1"/>
    </xf>
    <xf numFmtId="2" fontId="27" fillId="0" borderId="0" xfId="0" applyNumberFormat="1" applyFont="1" applyFill="1" applyBorder="1" applyAlignment="1">
      <alignment vertical="center"/>
    </xf>
    <xf numFmtId="0" fontId="24" fillId="0" borderId="0" xfId="0" applyFont="1" applyAlignment="1"/>
    <xf numFmtId="0" fontId="23" fillId="0" borderId="0" xfId="0" applyFont="1" applyAlignment="1"/>
    <xf numFmtId="3" fontId="23" fillId="0" borderId="0" xfId="0" applyNumberFormat="1" applyFont="1" applyFill="1" applyBorder="1" applyAlignment="1">
      <alignment vertical="center"/>
    </xf>
    <xf numFmtId="4" fontId="26" fillId="0" borderId="0" xfId="0" applyNumberFormat="1" applyFont="1" applyFill="1" applyBorder="1" applyAlignment="1">
      <alignment horizontal="center" vertical="center" wrapText="1"/>
    </xf>
    <xf numFmtId="164" fontId="23" fillId="0" borderId="0" xfId="1" applyNumberFormat="1" applyFont="1" applyFill="1" applyBorder="1" applyAlignment="1">
      <alignment vertical="center"/>
    </xf>
    <xf numFmtId="3" fontId="23" fillId="0" borderId="0" xfId="0" applyNumberFormat="1" applyFont="1" applyFill="1" applyBorder="1" applyAlignment="1" applyProtection="1">
      <alignment vertical="top" wrapText="1"/>
      <protection locked="0"/>
    </xf>
    <xf numFmtId="0" fontId="23" fillId="2" borderId="0" xfId="0" applyFont="1" applyFill="1" applyBorder="1" applyAlignment="1"/>
    <xf numFmtId="0" fontId="24" fillId="0" borderId="0" xfId="0" applyFont="1" applyFill="1" applyBorder="1"/>
    <xf numFmtId="3" fontId="23" fillId="0" borderId="0" xfId="0" applyNumberFormat="1" applyFont="1" applyFill="1" applyBorder="1" applyAlignment="1">
      <alignment horizontal="right" vertical="center"/>
    </xf>
    <xf numFmtId="0" fontId="14"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14" fillId="0" borderId="0" xfId="0" applyFont="1" applyFill="1" applyBorder="1" applyAlignment="1"/>
    <xf numFmtId="0" fontId="23" fillId="0" borderId="0" xfId="0" applyFont="1" applyFill="1" applyBorder="1" applyAlignment="1">
      <alignment horizontal="right" vertical="center"/>
    </xf>
    <xf numFmtId="43" fontId="23" fillId="0" borderId="0" xfId="1" applyFont="1" applyFill="1" applyBorder="1" applyAlignment="1">
      <alignment horizontal="right" vertical="center"/>
    </xf>
    <xf numFmtId="3" fontId="24" fillId="0" borderId="0" xfId="0" applyNumberFormat="1"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xf numFmtId="0" fontId="28" fillId="0" borderId="0" xfId="0" applyFont="1" applyFill="1" applyBorder="1" applyAlignment="1">
      <alignment vertical="center" wrapText="1"/>
    </xf>
    <xf numFmtId="0" fontId="28" fillId="2" borderId="0" xfId="0" applyFont="1" applyFill="1" applyBorder="1"/>
    <xf numFmtId="0" fontId="28" fillId="0" borderId="0" xfId="0" applyFont="1" applyFill="1" applyBorder="1" applyAlignment="1"/>
    <xf numFmtId="0" fontId="23" fillId="0" borderId="0" xfId="0"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0" fontId="23" fillId="0" borderId="0" xfId="0" applyFont="1" applyFill="1" applyBorder="1" applyAlignment="1">
      <alignment horizontal="left" vertical="center" wrapText="1"/>
    </xf>
    <xf numFmtId="9" fontId="26" fillId="0" borderId="0" xfId="0" applyNumberFormat="1" applyFont="1" applyFill="1" applyBorder="1" applyAlignment="1">
      <alignment horizontal="center" vertical="center" wrapText="1"/>
    </xf>
    <xf numFmtId="0" fontId="28" fillId="2" borderId="0" xfId="0" applyFont="1" applyFill="1" applyAlignment="1"/>
    <xf numFmtId="0" fontId="28" fillId="2" borderId="0" xfId="0" applyFont="1" applyFill="1"/>
    <xf numFmtId="0" fontId="23" fillId="0" borderId="0" xfId="0" applyFont="1" applyBorder="1" applyAlignment="1"/>
    <xf numFmtId="0" fontId="24" fillId="0" borderId="0" xfId="0" applyFont="1" applyBorder="1" applyAlignment="1"/>
    <xf numFmtId="164" fontId="14" fillId="0" borderId="0" xfId="0" applyNumberFormat="1" applyFont="1" applyFill="1" applyBorder="1" applyAlignment="1">
      <alignment vertical="center"/>
    </xf>
    <xf numFmtId="0" fontId="23" fillId="0" borderId="0" xfId="0" applyFont="1" applyBorder="1"/>
    <xf numFmtId="0" fontId="30" fillId="0" borderId="0" xfId="0" applyFont="1"/>
    <xf numFmtId="0" fontId="0" fillId="0" borderId="0" xfId="0" applyFill="1" applyAlignment="1">
      <alignment horizontal="right"/>
    </xf>
    <xf numFmtId="0" fontId="9" fillId="4" borderId="2" xfId="0" applyFont="1" applyFill="1" applyBorder="1"/>
    <xf numFmtId="0" fontId="3" fillId="0" borderId="2" xfId="0" applyFont="1" applyFill="1" applyBorder="1" applyAlignment="1">
      <alignment horizontal="right" vertical="center"/>
    </xf>
    <xf numFmtId="0" fontId="0" fillId="0" borderId="2" xfId="1" quotePrefix="1" applyNumberFormat="1" applyFont="1" applyFill="1" applyBorder="1" applyAlignment="1">
      <alignment horizontal="right" vertical="center"/>
    </xf>
    <xf numFmtId="0" fontId="0" fillId="0" borderId="2" xfId="0" applyBorder="1" applyAlignment="1">
      <alignment horizontal="right"/>
    </xf>
    <xf numFmtId="0" fontId="32" fillId="0" borderId="2" xfId="0" applyFont="1" applyFill="1" applyBorder="1" applyAlignment="1">
      <alignment horizontal="left" vertical="center"/>
    </xf>
    <xf numFmtId="0" fontId="0" fillId="4" borderId="2" xfId="0" applyFill="1" applyBorder="1"/>
    <xf numFmtId="0" fontId="0" fillId="4" borderId="2" xfId="0" applyFill="1" applyBorder="1" applyAlignment="1">
      <alignment horizontal="right"/>
    </xf>
    <xf numFmtId="0" fontId="18" fillId="0" borderId="2" xfId="0" applyFont="1" applyFill="1" applyBorder="1" applyAlignment="1">
      <alignment vertical="center" wrapText="1"/>
    </xf>
    <xf numFmtId="0" fontId="0" fillId="0" borderId="2" xfId="0" applyBorder="1"/>
    <xf numFmtId="0" fontId="0" fillId="0" borderId="2" xfId="0" applyNumberFormat="1" applyBorder="1" applyAlignment="1">
      <alignment horizontal="right"/>
    </xf>
    <xf numFmtId="9" fontId="17" fillId="0" borderId="2" xfId="0" applyNumberFormat="1" applyFont="1" applyFill="1" applyBorder="1" applyAlignment="1">
      <alignment horizontal="right" wrapText="1"/>
    </xf>
    <xf numFmtId="9" fontId="0" fillId="0" borderId="2" xfId="0" applyNumberFormat="1" applyBorder="1" applyAlignment="1">
      <alignment horizontal="right"/>
    </xf>
    <xf numFmtId="165" fontId="0" fillId="0" borderId="2" xfId="2" applyNumberFormat="1" applyFont="1" applyBorder="1"/>
    <xf numFmtId="165" fontId="0" fillId="0" borderId="2" xfId="0" applyNumberFormat="1" applyBorder="1" applyAlignment="1">
      <alignment horizontal="right"/>
    </xf>
    <xf numFmtId="6" fontId="0" fillId="0" borderId="2" xfId="0" applyNumberFormat="1" applyBorder="1" applyAlignment="1">
      <alignment horizontal="right"/>
    </xf>
    <xf numFmtId="169" fontId="0" fillId="0" borderId="2" xfId="1" applyNumberFormat="1" applyFont="1" applyBorder="1" applyAlignment="1">
      <alignment horizontal="right"/>
    </xf>
    <xf numFmtId="166" fontId="0" fillId="0" borderId="2" xfId="0" applyNumberFormat="1" applyBorder="1" applyAlignment="1">
      <alignment horizontal="right"/>
    </xf>
    <xf numFmtId="0" fontId="0" fillId="0" borderId="2" xfId="0" applyBorder="1" applyAlignment="1">
      <alignment wrapText="1"/>
    </xf>
    <xf numFmtId="0" fontId="0" fillId="0" borderId="2" xfId="0" applyBorder="1" applyAlignment="1">
      <alignment horizontal="left"/>
    </xf>
    <xf numFmtId="6" fontId="0" fillId="4" borderId="2" xfId="0" applyNumberFormat="1" applyFill="1" applyBorder="1" applyAlignment="1">
      <alignment horizontal="right"/>
    </xf>
    <xf numFmtId="0" fontId="3" fillId="0" borderId="0" xfId="0" applyFont="1" applyFill="1" applyBorder="1" applyAlignment="1">
      <alignment vertical="center"/>
    </xf>
    <xf numFmtId="9" fontId="0" fillId="0" borderId="2" xfId="2" applyFont="1" applyBorder="1"/>
    <xf numFmtId="9" fontId="0" fillId="0" borderId="2" xfId="0" applyNumberFormat="1" applyBorder="1"/>
    <xf numFmtId="0" fontId="3" fillId="0" borderId="2" xfId="0" applyFont="1" applyBorder="1"/>
    <xf numFmtId="0" fontId="0" fillId="0" borderId="2" xfId="1" applyNumberFormat="1" applyFont="1" applyBorder="1"/>
    <xf numFmtId="9" fontId="0" fillId="0" borderId="2" xfId="1" quotePrefix="1" applyNumberFormat="1" applyFont="1" applyFill="1" applyBorder="1" applyAlignment="1">
      <alignment horizontal="right" vertical="center"/>
    </xf>
    <xf numFmtId="9" fontId="0" fillId="0" borderId="2" xfId="2" applyFont="1" applyBorder="1" applyAlignment="1">
      <alignment horizontal="right"/>
    </xf>
    <xf numFmtId="0" fontId="0" fillId="4" borderId="11" xfId="0" applyFill="1" applyBorder="1" applyAlignment="1">
      <alignment horizontal="right"/>
    </xf>
    <xf numFmtId="0" fontId="31"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0" fillId="0" borderId="7" xfId="0" applyFill="1" applyBorder="1" applyAlignment="1">
      <alignment horizontal="right"/>
    </xf>
    <xf numFmtId="0" fontId="0" fillId="5" borderId="2" xfId="0" applyFont="1" applyFill="1" applyBorder="1" applyAlignment="1">
      <alignment vertical="center" wrapText="1"/>
    </xf>
    <xf numFmtId="0" fontId="0" fillId="5" borderId="2" xfId="0" applyFill="1" applyBorder="1" applyAlignment="1">
      <alignment vertical="center"/>
    </xf>
    <xf numFmtId="0" fontId="3" fillId="5" borderId="9" xfId="0" applyFont="1" applyFill="1" applyBorder="1" applyAlignment="1">
      <alignment vertical="center" wrapText="1"/>
    </xf>
    <xf numFmtId="0" fontId="3" fillId="5" borderId="2" xfId="0" applyFont="1" applyFill="1" applyBorder="1" applyAlignment="1">
      <alignment vertical="center" wrapText="1"/>
    </xf>
    <xf numFmtId="0" fontId="0" fillId="5" borderId="2" xfId="0" applyFont="1" applyFill="1" applyBorder="1" applyAlignment="1">
      <alignment vertical="center"/>
    </xf>
    <xf numFmtId="0" fontId="9" fillId="3" borderId="9" xfId="0" applyFont="1" applyFill="1" applyBorder="1" applyAlignment="1">
      <alignment vertical="center" wrapText="1"/>
    </xf>
    <xf numFmtId="0" fontId="6" fillId="3" borderId="9" xfId="0" applyFont="1" applyFill="1" applyBorder="1" applyAlignment="1">
      <alignment vertical="center" wrapText="1"/>
    </xf>
    <xf numFmtId="3" fontId="3" fillId="5" borderId="2" xfId="0" applyNumberFormat="1" applyFont="1" applyFill="1" applyBorder="1" applyAlignment="1">
      <alignment vertical="center" wrapText="1"/>
    </xf>
    <xf numFmtId="0" fontId="11" fillId="0" borderId="3" xfId="0" applyFont="1" applyBorder="1" applyAlignment="1">
      <alignment vertical="center" wrapText="1"/>
    </xf>
    <xf numFmtId="0" fontId="0" fillId="0" borderId="4" xfId="0" applyBorder="1" applyAlignment="1">
      <alignment vertical="center" wrapText="1"/>
    </xf>
    <xf numFmtId="0" fontId="3"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11" xfId="0" applyFont="1" applyBorder="1" applyAlignment="1">
      <alignment vertical="center" wrapText="1"/>
    </xf>
    <xf numFmtId="3" fontId="0" fillId="0" borderId="12" xfId="0" applyNumberFormat="1" applyFont="1" applyBorder="1" applyAlignment="1">
      <alignment vertical="center" wrapText="1"/>
    </xf>
    <xf numFmtId="0" fontId="0" fillId="0" borderId="13" xfId="0" applyFont="1" applyBorder="1" applyAlignment="1">
      <alignment vertical="center" wrapText="1"/>
    </xf>
    <xf numFmtId="0" fontId="10" fillId="3" borderId="9" xfId="0" applyFont="1" applyFill="1" applyBorder="1" applyAlignment="1">
      <alignment vertical="center" wrapText="1"/>
    </xf>
    <xf numFmtId="0" fontId="10" fillId="3" borderId="2" xfId="0" applyFont="1" applyFill="1" applyBorder="1" applyAlignment="1">
      <alignment vertical="center" wrapText="1"/>
    </xf>
    <xf numFmtId="0" fontId="9" fillId="3" borderId="2" xfId="0" applyFont="1" applyFill="1" applyBorder="1" applyAlignment="1">
      <alignment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9B9B"/>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726169</xdr:colOff>
      <xdr:row>0</xdr:row>
      <xdr:rowOff>669923</xdr:rowOff>
    </xdr:to>
    <xdr:pic>
      <xdr:nvPicPr>
        <xdr:cNvPr id="2" name="Picture 1" title="Logo of CIBC">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3425" cy="666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753832</xdr:colOff>
      <xdr:row>1</xdr:row>
      <xdr:rowOff>17422</xdr:rowOff>
    </xdr:to>
    <xdr:pic>
      <xdr:nvPicPr>
        <xdr:cNvPr id="2" name="Picture 1" title="Logo of CIBC">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744307" cy="66512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742950</xdr:colOff>
      <xdr:row>0</xdr:row>
      <xdr:rowOff>662940</xdr:rowOff>
    </xdr:to>
    <xdr:pic>
      <xdr:nvPicPr>
        <xdr:cNvPr id="2" name="Picture 1" title="Logo of CIBC">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3425" cy="6667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742950</xdr:colOff>
      <xdr:row>1</xdr:row>
      <xdr:rowOff>0</xdr:rowOff>
    </xdr:to>
    <xdr:pic>
      <xdr:nvPicPr>
        <xdr:cNvPr id="2" name="Picture 1" title="Logo of CIBC">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3425" cy="6667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Performance%20Metrics_source\Source%20Files\Energy\U.S.%20sites\2019\2019%20CIBC%20Annual%20Env.%20Report%20-%20U.S.-based%20operations%20Final_Jan%201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Performance%20Metrics_source\Source%20Files\Paper\Paper%20Recycling\2019\Calculation%20of%20Total%20Paper%20Recycling%20FY2019_Nov%2026-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Performance%20Metrics_source\Source%20Files\Paper\Paper%20Recycling\2018\Calculation%20of%20Total%20Paper%20Recycling%20FY2018_Nov%2022-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Performance%20Metrics_source\Source%20Files\Waste\E-waste\ERS%20Recycling%20Reports%20-%20US\FY2018\E-Waste%20Recyling%20Summary_Jan%2024-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Performance%20Metrics_source\Source%20Files\Water\Water%20Use_Canada_Jan%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Performance%20Metrics_source\Source%20Files\Paper\Paper%20Total%20Use\2019\2019%20Total%20FSC%20%25%20Report_DRAFT_Jan%208-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mcc-fn-00020E\RISKBSMC\ENVIRONMENTAL%20RISK\Performance%20Metrics_source\Source%20Files\Paper\Paper%20Total%20Use\2018\Total%20FSC%20%25%20Report_DRAF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Performance%20Metrics_source\Source%20Files\LEED%20Buildings\LEED%20Buildings_Jan%201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x CIBC&amp;PWG, USA (Summary)"/>
      <sheetName val="Conversion Tables"/>
      <sheetName val="8.1 CIBC&amp;PWG"/>
      <sheetName val="8.1 CIBC USA"/>
      <sheetName val="8.2 CIBC&amp;PWG2017"/>
      <sheetName val="8.2 CIBC USA2017"/>
      <sheetName val="8.4 CIBC&amp;PWG"/>
      <sheetName val="8.4 CIBC USA"/>
    </sheetNames>
    <sheetDataSet>
      <sheetData sheetId="0">
        <row r="80">
          <cell r="I80">
            <v>70463.592675704334</v>
          </cell>
        </row>
        <row r="87">
          <cell r="AA87">
            <v>1040723.0869366738</v>
          </cell>
        </row>
        <row r="88">
          <cell r="AA88">
            <v>7823328.4979612799</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nada"/>
      <sheetName val="CIBC &amp; CIBC PWG"/>
      <sheetName val="CIBC Bank USA"/>
    </sheetNames>
    <sheetDataSet>
      <sheetData sheetId="0">
        <row r="9">
          <cell r="E9">
            <v>4541.0809445238838</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nada"/>
      <sheetName val="CIBC &amp; CIBC PWG"/>
      <sheetName val="CIBC Bank USA"/>
    </sheetNames>
    <sheetDataSet>
      <sheetData sheetId="0" refreshError="1"/>
      <sheetData sheetId="1">
        <row r="10">
          <cell r="F10">
            <v>4499.1354278717272</v>
          </cell>
        </row>
      </sheetData>
      <sheetData sheetId="2">
        <row r="37">
          <cell r="AB37">
            <v>63.676086826751998</v>
          </cell>
        </row>
      </sheetData>
      <sheetData sheetId="3">
        <row r="85">
          <cell r="P85">
            <v>206.49407838912128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9">
          <cell r="D9">
            <v>516.2811774736</v>
          </cell>
          <cell r="E9">
            <v>265.59679191200001</v>
          </cell>
          <cell r="F9">
            <v>219.36208071199999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Canada"/>
      <sheetName val="2018 Canada"/>
      <sheetName val="2017 Canada"/>
    </sheetNames>
    <sheetDataSet>
      <sheetData sheetId="0" refreshError="1"/>
      <sheetData sheetId="1" refreshError="1"/>
      <sheetData sheetId="2">
        <row r="1313">
          <cell r="Y1313">
            <v>385276.20669032598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by Product"/>
      <sheetName val="Supporting Data by Product"/>
      <sheetName val="Staples &amp; Impact Networking"/>
    </sheetNames>
    <sheetDataSet>
      <sheetData sheetId="0">
        <row r="4">
          <cell r="E4">
            <v>945038.89497999998</v>
          </cell>
        </row>
        <row r="5">
          <cell r="E5">
            <v>77981.239995535987</v>
          </cell>
        </row>
        <row r="6">
          <cell r="E6">
            <v>866432.37909090903</v>
          </cell>
        </row>
        <row r="7">
          <cell r="E7">
            <v>662078.58480000007</v>
          </cell>
        </row>
        <row r="8">
          <cell r="E8">
            <v>107199.8</v>
          </cell>
        </row>
        <row r="9">
          <cell r="E9">
            <v>1297796.6746964101</v>
          </cell>
        </row>
        <row r="10">
          <cell r="E10">
            <v>97390.364170330009</v>
          </cell>
        </row>
        <row r="11">
          <cell r="E11">
            <v>1822.53414266</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by Product"/>
      <sheetName val="Supporting Data by Product"/>
      <sheetName val="Staples &amp; Impact Networking"/>
    </sheetNames>
    <sheetDataSet>
      <sheetData sheetId="0">
        <row r="4">
          <cell r="E4">
            <v>1071190.5269999995</v>
          </cell>
        </row>
        <row r="5">
          <cell r="E5">
            <v>79866.691766799995</v>
          </cell>
        </row>
        <row r="6">
          <cell r="E6">
            <v>832480.77000000014</v>
          </cell>
        </row>
        <row r="7">
          <cell r="E7">
            <v>830958.15819999995</v>
          </cell>
        </row>
        <row r="8">
          <cell r="E8">
            <v>130700.01789999999</v>
          </cell>
        </row>
        <row r="9">
          <cell r="E9">
            <v>1477862.2391102104</v>
          </cell>
        </row>
        <row r="10">
          <cell r="E10">
            <v>345162.02113624004</v>
          </cell>
        </row>
        <row r="13">
          <cell r="F13">
            <v>0.98081727555025688</v>
          </cell>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nada"/>
      <sheetName val="US"/>
      <sheetName val="Other Buildings Accreds."/>
    </sheetNames>
    <sheetDataSet>
      <sheetData sheetId="0">
        <row r="5">
          <cell r="E5">
            <v>1</v>
          </cell>
          <cell r="F5">
            <v>311.22518400000001</v>
          </cell>
        </row>
        <row r="6">
          <cell r="C6">
            <v>6</v>
          </cell>
          <cell r="D6">
            <v>6591.9352032000006</v>
          </cell>
          <cell r="E6">
            <v>7</v>
          </cell>
          <cell r="F6">
            <v>65944.250046720001</v>
          </cell>
        </row>
        <row r="7">
          <cell r="C7">
            <v>2</v>
          </cell>
          <cell r="D7">
            <v>14558.463786240001</v>
          </cell>
          <cell r="E7">
            <v>3</v>
          </cell>
          <cell r="F7">
            <v>482.35258368000001</v>
          </cell>
        </row>
        <row r="8">
          <cell r="E8">
            <v>5</v>
          </cell>
          <cell r="F8">
            <v>1823.138547264</v>
          </cell>
        </row>
        <row r="10">
          <cell r="E10">
            <v>1</v>
          </cell>
          <cell r="F10">
            <v>860.00344128000006</v>
          </cell>
        </row>
        <row r="11">
          <cell r="C11">
            <v>3</v>
          </cell>
          <cell r="D11">
            <v>31616.669669760002</v>
          </cell>
          <cell r="E11">
            <v>1</v>
          </cell>
          <cell r="F11">
            <v>7.9896614400000008</v>
          </cell>
        </row>
        <row r="20">
          <cell r="E20">
            <v>1</v>
          </cell>
          <cell r="F20">
            <v>1064.2972262400001</v>
          </cell>
        </row>
        <row r="21">
          <cell r="C21">
            <v>4</v>
          </cell>
          <cell r="D21">
            <v>7940.8873440000007</v>
          </cell>
        </row>
        <row r="26">
          <cell r="C26">
            <v>1</v>
          </cell>
          <cell r="D26">
            <v>9985.4045452800001</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heetViews>
  <sheetFormatPr defaultRowHeight="15"/>
  <cols>
    <col min="1" max="1" width="149.42578125" customWidth="1"/>
  </cols>
  <sheetData>
    <row r="1" spans="1:1" ht="70.5" customHeight="1"/>
    <row r="2" spans="1:1" ht="59.45" customHeight="1">
      <c r="A2" s="2" t="s">
        <v>193</v>
      </c>
    </row>
    <row r="4" spans="1:1" ht="13.9" customHeight="1">
      <c r="A4" s="2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5"/>
  <sheetViews>
    <sheetView zoomScaleNormal="100" workbookViewId="0">
      <selection activeCell="E150" sqref="E150"/>
    </sheetView>
  </sheetViews>
  <sheetFormatPr defaultColWidth="9.140625" defaultRowHeight="15"/>
  <cols>
    <col min="1" max="1" width="67.140625" style="1" customWidth="1"/>
    <col min="2" max="2" width="32.85546875" style="35" bestFit="1" customWidth="1"/>
    <col min="3" max="3" width="24.85546875" style="32" bestFit="1" customWidth="1"/>
    <col min="4" max="4" width="19.5703125" style="32" bestFit="1" customWidth="1"/>
    <col min="5" max="6" width="24.7109375" style="7" bestFit="1" customWidth="1"/>
    <col min="7" max="7" width="4.5703125" customWidth="1"/>
    <col min="8" max="8" width="255.85546875" style="159" customWidth="1"/>
    <col min="9" max="9" width="18.42578125" style="160" customWidth="1"/>
    <col min="10" max="10" width="15.85546875" style="160" customWidth="1"/>
    <col min="11" max="11" width="18.7109375" style="160" customWidth="1"/>
    <col min="12" max="12" width="11.5703125" style="160" bestFit="1" customWidth="1"/>
    <col min="13" max="13" width="22.42578125" style="160" customWidth="1"/>
    <col min="14" max="14" width="42.140625" style="162" customWidth="1"/>
    <col min="15" max="17" width="9.140625" style="174"/>
    <col min="18" max="16384" width="9.140625" style="4"/>
  </cols>
  <sheetData>
    <row r="1" spans="1:17" s="17" customFormat="1" ht="51" customHeight="1">
      <c r="A1" s="57"/>
      <c r="B1" s="58" t="s">
        <v>115</v>
      </c>
      <c r="C1" s="59"/>
      <c r="D1" s="59"/>
      <c r="E1" s="34"/>
      <c r="F1" s="34"/>
      <c r="G1"/>
      <c r="H1" s="159"/>
      <c r="I1" s="160"/>
      <c r="J1" s="160"/>
      <c r="K1" s="160"/>
      <c r="L1" s="160"/>
      <c r="M1" s="160"/>
      <c r="N1" s="160"/>
      <c r="O1" s="161"/>
      <c r="P1" s="161"/>
      <c r="Q1" s="161"/>
    </row>
    <row r="2" spans="1:17" s="82" customFormat="1" ht="19.5" customHeight="1">
      <c r="A2" s="80" t="s">
        <v>0</v>
      </c>
      <c r="B2" s="81"/>
      <c r="C2" s="81"/>
      <c r="D2" s="81"/>
      <c r="E2" s="81"/>
      <c r="F2" s="81"/>
      <c r="G2"/>
      <c r="H2" s="163" t="s">
        <v>215</v>
      </c>
      <c r="I2" s="164"/>
      <c r="J2" s="164"/>
      <c r="K2" s="164"/>
      <c r="L2" s="164"/>
      <c r="M2" s="165"/>
      <c r="N2" s="165"/>
      <c r="O2" s="159"/>
      <c r="P2" s="159"/>
      <c r="Q2" s="159"/>
    </row>
    <row r="3" spans="1:17" s="82" customFormat="1" ht="19.5" customHeight="1">
      <c r="A3" s="94" t="s">
        <v>76</v>
      </c>
      <c r="B3" s="95"/>
      <c r="C3" s="95"/>
      <c r="D3" s="95"/>
      <c r="E3" s="95"/>
      <c r="F3" s="96"/>
      <c r="G3"/>
      <c r="H3" s="164" t="s">
        <v>166</v>
      </c>
      <c r="I3" s="164"/>
      <c r="J3" s="164"/>
      <c r="K3" s="164"/>
      <c r="L3" s="164"/>
      <c r="M3" s="164"/>
      <c r="N3" s="166"/>
      <c r="O3" s="159"/>
      <c r="P3" s="159"/>
      <c r="Q3" s="159"/>
    </row>
    <row r="4" spans="1:17" s="3" customFormat="1" ht="19.5" customHeight="1">
      <c r="A4" s="65" t="s">
        <v>120</v>
      </c>
      <c r="B4" s="15" t="s">
        <v>1</v>
      </c>
      <c r="C4" s="14" t="s">
        <v>134</v>
      </c>
      <c r="D4" s="14" t="s">
        <v>135</v>
      </c>
      <c r="E4" s="14" t="s">
        <v>132</v>
      </c>
      <c r="F4" s="14" t="s">
        <v>131</v>
      </c>
      <c r="G4"/>
      <c r="H4" s="164" t="s">
        <v>167</v>
      </c>
      <c r="I4" s="167"/>
      <c r="J4" s="167"/>
      <c r="K4" s="167"/>
      <c r="L4" s="167"/>
      <c r="M4" s="168"/>
      <c r="N4" s="169"/>
      <c r="O4" s="170"/>
      <c r="P4" s="170"/>
      <c r="Q4" s="170"/>
    </row>
    <row r="5" spans="1:17" ht="19.5" customHeight="1">
      <c r="A5" s="87" t="s">
        <v>136</v>
      </c>
      <c r="B5" s="36" t="s">
        <v>2</v>
      </c>
      <c r="C5" s="83">
        <v>23172.459916956672</v>
      </c>
      <c r="D5" s="83">
        <v>22587</v>
      </c>
      <c r="E5" s="27">
        <v>20623</v>
      </c>
      <c r="F5" s="27">
        <v>24700</v>
      </c>
      <c r="H5" s="171" t="s">
        <v>168</v>
      </c>
      <c r="I5" s="172"/>
      <c r="J5" s="173"/>
      <c r="K5" s="173"/>
      <c r="L5" s="173"/>
      <c r="M5" s="164"/>
      <c r="N5" s="166"/>
    </row>
    <row r="6" spans="1:17" ht="19.5" customHeight="1">
      <c r="A6" s="87" t="s">
        <v>137</v>
      </c>
      <c r="B6" s="36" t="s">
        <v>2</v>
      </c>
      <c r="C6" s="83">
        <v>37110</v>
      </c>
      <c r="D6" s="83">
        <v>40341</v>
      </c>
      <c r="E6" s="27">
        <v>32572</v>
      </c>
      <c r="F6" s="27">
        <v>35269</v>
      </c>
      <c r="H6" s="171" t="s">
        <v>169</v>
      </c>
      <c r="I6" s="172"/>
      <c r="J6" s="173"/>
      <c r="K6" s="173"/>
      <c r="L6" s="173"/>
      <c r="M6" s="164"/>
      <c r="N6" s="166"/>
    </row>
    <row r="7" spans="1:17" ht="19.5" customHeight="1">
      <c r="A7" s="61" t="s">
        <v>10</v>
      </c>
      <c r="B7" s="36" t="s">
        <v>2</v>
      </c>
      <c r="C7" s="27">
        <f>SUM(C5:C6)</f>
        <v>60282.459916956672</v>
      </c>
      <c r="D7" s="27">
        <v>62928</v>
      </c>
      <c r="E7" s="27">
        <f>SUM(E5:E6)</f>
        <v>53195</v>
      </c>
      <c r="F7" s="27">
        <v>59969</v>
      </c>
      <c r="H7" s="164" t="s">
        <v>187</v>
      </c>
      <c r="I7" s="166"/>
      <c r="J7" s="175"/>
      <c r="K7" s="175"/>
      <c r="L7" s="175"/>
      <c r="M7" s="164"/>
      <c r="N7" s="166"/>
    </row>
    <row r="8" spans="1:17" ht="19.5" customHeight="1">
      <c r="A8" s="87" t="s">
        <v>138</v>
      </c>
      <c r="B8" s="36" t="s">
        <v>112</v>
      </c>
      <c r="C8" s="114">
        <v>49.446840704504915</v>
      </c>
      <c r="D8" s="114">
        <v>52.723157583763175</v>
      </c>
      <c r="E8" s="114">
        <v>47.15</v>
      </c>
      <c r="F8" s="114">
        <v>52.87</v>
      </c>
      <c r="H8" s="164" t="s">
        <v>188</v>
      </c>
      <c r="I8" s="176"/>
      <c r="J8" s="164"/>
      <c r="K8" s="164"/>
      <c r="L8" s="164"/>
      <c r="M8" s="164"/>
      <c r="N8" s="166"/>
    </row>
    <row r="9" spans="1:17" ht="19.5" customHeight="1">
      <c r="A9" s="87" t="s">
        <v>139</v>
      </c>
      <c r="B9" s="36" t="s">
        <v>110</v>
      </c>
      <c r="C9" s="28">
        <v>3.239046560485197</v>
      </c>
      <c r="D9" s="28">
        <v>3.5285409891219022</v>
      </c>
      <c r="E9" s="28">
        <v>3.27</v>
      </c>
      <c r="F9" s="28">
        <v>3.99</v>
      </c>
      <c r="H9" s="164" t="s">
        <v>189</v>
      </c>
      <c r="I9" s="176"/>
      <c r="J9" s="177"/>
      <c r="K9" s="164"/>
      <c r="L9" s="164"/>
      <c r="M9" s="164"/>
      <c r="N9" s="166"/>
    </row>
    <row r="10" spans="1:17" s="88" customFormat="1" ht="19.5" customHeight="1">
      <c r="A10" s="146" t="s">
        <v>3</v>
      </c>
      <c r="B10" s="89"/>
      <c r="C10" s="89"/>
      <c r="D10" s="89"/>
      <c r="E10" s="89"/>
      <c r="F10" s="89"/>
      <c r="G10"/>
      <c r="H10" s="164"/>
      <c r="I10" s="168"/>
      <c r="J10" s="168"/>
      <c r="K10" s="168"/>
      <c r="L10" s="168"/>
      <c r="M10" s="168"/>
      <c r="N10" s="169"/>
      <c r="O10" s="178"/>
      <c r="P10" s="178"/>
      <c r="Q10" s="178"/>
    </row>
    <row r="11" spans="1:17" s="79" customFormat="1" ht="19.5" customHeight="1">
      <c r="A11" s="143" t="s">
        <v>4</v>
      </c>
      <c r="B11" s="144"/>
      <c r="C11" s="144"/>
      <c r="D11" s="144"/>
      <c r="E11" s="144"/>
      <c r="F11" s="144"/>
      <c r="G11"/>
      <c r="H11" s="164" t="s">
        <v>170</v>
      </c>
      <c r="I11" s="167"/>
      <c r="J11" s="167"/>
      <c r="K11" s="167"/>
      <c r="L11" s="167"/>
      <c r="M11" s="164"/>
      <c r="N11" s="166"/>
      <c r="O11" s="179"/>
      <c r="P11" s="179"/>
      <c r="Q11" s="179"/>
    </row>
    <row r="12" spans="1:17" ht="19.5" customHeight="1">
      <c r="A12" s="141" t="s">
        <v>5</v>
      </c>
      <c r="B12" s="38" t="s">
        <v>2</v>
      </c>
      <c r="C12" s="27">
        <v>22131.73683002</v>
      </c>
      <c r="D12" s="27">
        <v>21588</v>
      </c>
      <c r="E12" s="27">
        <v>20623</v>
      </c>
      <c r="F12" s="27">
        <v>24700</v>
      </c>
      <c r="H12" s="171" t="s">
        <v>171</v>
      </c>
      <c r="I12" s="172"/>
      <c r="J12" s="173"/>
      <c r="K12" s="173"/>
      <c r="L12" s="173"/>
      <c r="M12" s="164"/>
      <c r="N12" s="166"/>
    </row>
    <row r="13" spans="1:17" ht="19.5" customHeight="1">
      <c r="A13" s="141" t="s">
        <v>6</v>
      </c>
      <c r="B13" s="38" t="s">
        <v>2</v>
      </c>
      <c r="C13" s="27">
        <v>29286.107122272046</v>
      </c>
      <c r="D13" s="27">
        <v>32684</v>
      </c>
      <c r="E13" s="27">
        <v>32573</v>
      </c>
      <c r="F13" s="27">
        <v>35269</v>
      </c>
      <c r="H13" s="159" t="s">
        <v>172</v>
      </c>
      <c r="I13" s="172"/>
      <c r="J13" s="173"/>
      <c r="K13" s="173"/>
      <c r="L13" s="173"/>
      <c r="M13" s="164"/>
      <c r="N13" s="166"/>
    </row>
    <row r="14" spans="1:17" ht="19.5" customHeight="1">
      <c r="A14" s="141" t="s">
        <v>7</v>
      </c>
      <c r="B14" s="38" t="s">
        <v>2</v>
      </c>
      <c r="C14" s="27">
        <v>51417.843952292045</v>
      </c>
      <c r="D14" s="27">
        <v>54272</v>
      </c>
      <c r="E14" s="27">
        <v>53196</v>
      </c>
      <c r="F14" s="27">
        <v>59970</v>
      </c>
      <c r="H14" s="164" t="s">
        <v>190</v>
      </c>
      <c r="I14" s="164"/>
      <c r="J14" s="180"/>
      <c r="K14" s="164"/>
      <c r="L14" s="164"/>
      <c r="M14" s="164"/>
      <c r="N14" s="166"/>
    </row>
    <row r="15" spans="1:17" ht="19.5" customHeight="1">
      <c r="A15" s="241" t="s">
        <v>121</v>
      </c>
      <c r="B15" s="242"/>
      <c r="C15" s="242"/>
      <c r="D15" s="242"/>
      <c r="E15" s="242"/>
      <c r="F15" s="242"/>
      <c r="H15" s="164" t="s">
        <v>173</v>
      </c>
      <c r="I15" s="164"/>
      <c r="J15" s="164"/>
      <c r="K15" s="164"/>
      <c r="L15" s="164"/>
      <c r="M15" s="164"/>
      <c r="N15" s="166"/>
    </row>
    <row r="16" spans="1:17" ht="19.5" customHeight="1">
      <c r="A16" s="141" t="s">
        <v>5</v>
      </c>
      <c r="B16" s="38" t="s">
        <v>2</v>
      </c>
      <c r="C16" s="27">
        <f>'[1]8.x CIBC&amp;PWG, USA (Summary)'!$AA$87/1000</f>
        <v>1040.7230869366738</v>
      </c>
      <c r="D16" s="27">
        <f>994+5</f>
        <v>999</v>
      </c>
      <c r="E16" s="254" t="s">
        <v>141</v>
      </c>
      <c r="F16" s="254" t="s">
        <v>141</v>
      </c>
      <c r="H16" s="164" t="s">
        <v>174</v>
      </c>
      <c r="I16" s="172"/>
      <c r="J16" s="164"/>
      <c r="K16" s="164"/>
      <c r="L16" s="164"/>
      <c r="M16" s="164"/>
      <c r="N16" s="166"/>
    </row>
    <row r="17" spans="1:17" ht="19.5" customHeight="1">
      <c r="A17" s="141" t="s">
        <v>6</v>
      </c>
      <c r="B17" s="38" t="s">
        <v>2</v>
      </c>
      <c r="C17" s="27">
        <f>'[1]8.x CIBC&amp;PWG, USA (Summary)'!$AA$88/1000</f>
        <v>7823.3284979612799</v>
      </c>
      <c r="D17" s="27">
        <f>6922+404+331</f>
        <v>7657</v>
      </c>
      <c r="E17" s="255"/>
      <c r="F17" s="255"/>
      <c r="H17" s="171" t="s">
        <v>191</v>
      </c>
      <c r="I17" s="172"/>
      <c r="J17" s="181"/>
      <c r="K17" s="164"/>
      <c r="L17" s="164"/>
      <c r="M17" s="164"/>
      <c r="N17" s="166"/>
    </row>
    <row r="18" spans="1:17" ht="19.5" customHeight="1">
      <c r="A18" s="141" t="s">
        <v>9</v>
      </c>
      <c r="B18" s="38" t="s">
        <v>2</v>
      </c>
      <c r="C18" s="27">
        <f>SUM(C16:C17)</f>
        <v>8864.0515848979539</v>
      </c>
      <c r="D18" s="27">
        <f>SUM(D16:D17)</f>
        <v>8656</v>
      </c>
      <c r="E18" s="253"/>
      <c r="F18" s="253"/>
      <c r="H18" s="164" t="s">
        <v>192</v>
      </c>
      <c r="I18" s="164"/>
      <c r="J18" s="164"/>
      <c r="K18" s="164"/>
      <c r="L18" s="164"/>
      <c r="M18" s="164"/>
      <c r="N18" s="166"/>
    </row>
    <row r="19" spans="1:17" s="3" customFormat="1" ht="19.5" customHeight="1">
      <c r="A19" s="146" t="s">
        <v>133</v>
      </c>
      <c r="B19" s="15" t="s">
        <v>1</v>
      </c>
      <c r="C19" s="14">
        <v>2019</v>
      </c>
      <c r="D19" s="14">
        <v>2018</v>
      </c>
      <c r="E19" s="14">
        <v>2017</v>
      </c>
      <c r="F19" s="14">
        <v>2016</v>
      </c>
      <c r="G19"/>
      <c r="H19" s="171" t="s">
        <v>175</v>
      </c>
      <c r="I19" s="167"/>
      <c r="J19" s="167"/>
      <c r="K19" s="167"/>
      <c r="L19" s="167"/>
      <c r="M19" s="168"/>
      <c r="N19" s="169"/>
      <c r="O19" s="170"/>
      <c r="P19" s="170"/>
      <c r="Q19" s="170"/>
    </row>
    <row r="20" spans="1:17" s="17" customFormat="1" ht="19.5" customHeight="1">
      <c r="A20" s="60" t="s">
        <v>142</v>
      </c>
      <c r="B20" s="37" t="s">
        <v>2</v>
      </c>
      <c r="C20" s="27">
        <v>9207.9360615434871</v>
      </c>
      <c r="D20" s="27">
        <v>10341.918335132586</v>
      </c>
      <c r="E20" s="27">
        <v>11385.182026834556</v>
      </c>
      <c r="F20" s="27">
        <v>12882</v>
      </c>
      <c r="G20"/>
      <c r="H20" s="164" t="s">
        <v>176</v>
      </c>
      <c r="I20" s="172"/>
      <c r="J20" s="182"/>
      <c r="K20" s="164"/>
      <c r="L20" s="164"/>
      <c r="M20" s="164"/>
      <c r="N20" s="166"/>
      <c r="O20" s="161"/>
      <c r="P20" s="161"/>
      <c r="Q20" s="161"/>
    </row>
    <row r="21" spans="1:17" s="17" customFormat="1" ht="19.5" customHeight="1">
      <c r="A21" s="60" t="s">
        <v>143</v>
      </c>
      <c r="B21" s="37" t="s">
        <v>2</v>
      </c>
      <c r="C21" s="27">
        <v>10958.134467100932</v>
      </c>
      <c r="D21" s="27">
        <v>12582.108031626009</v>
      </c>
      <c r="E21" s="27">
        <v>11455</v>
      </c>
      <c r="F21" s="27">
        <v>11087</v>
      </c>
      <c r="G21"/>
      <c r="H21" s="164" t="s">
        <v>177</v>
      </c>
      <c r="I21" s="172"/>
      <c r="J21" s="183"/>
      <c r="K21" s="173"/>
      <c r="L21" s="173"/>
      <c r="M21" s="164"/>
      <c r="N21" s="166"/>
      <c r="O21" s="161"/>
      <c r="P21" s="161"/>
      <c r="Q21" s="161"/>
    </row>
    <row r="22" spans="1:17" s="17" customFormat="1" ht="19.5" customHeight="1">
      <c r="A22" s="60" t="s">
        <v>129</v>
      </c>
      <c r="B22" s="37" t="s">
        <v>2</v>
      </c>
      <c r="C22" s="27">
        <v>9038.3654945654071</v>
      </c>
      <c r="D22" s="27">
        <v>9829.0754663912248</v>
      </c>
      <c r="E22" s="90" t="s">
        <v>130</v>
      </c>
      <c r="F22" s="84" t="s">
        <v>130</v>
      </c>
      <c r="G22"/>
      <c r="H22" s="164" t="s">
        <v>178</v>
      </c>
      <c r="I22" s="172"/>
      <c r="J22" s="183"/>
      <c r="K22" s="173"/>
      <c r="L22" s="173"/>
      <c r="M22" s="164"/>
      <c r="N22" s="166"/>
      <c r="O22" s="161"/>
      <c r="P22" s="161"/>
      <c r="Q22" s="161"/>
    </row>
    <row r="23" spans="1:17" s="17" customFormat="1" ht="19.5" customHeight="1">
      <c r="A23" s="61" t="s">
        <v>140</v>
      </c>
      <c r="B23" s="37" t="s">
        <v>2</v>
      </c>
      <c r="C23" s="27">
        <v>29204.436023209826</v>
      </c>
      <c r="D23" s="27">
        <v>32753.10183314982</v>
      </c>
      <c r="E23" s="86"/>
      <c r="F23" s="151"/>
      <c r="G23"/>
      <c r="H23" s="171"/>
      <c r="I23" s="172"/>
      <c r="J23" s="183"/>
      <c r="K23" s="173"/>
      <c r="L23" s="173"/>
      <c r="M23" s="164"/>
      <c r="N23" s="166"/>
      <c r="O23" s="161"/>
      <c r="P23" s="161"/>
      <c r="Q23" s="161"/>
    </row>
    <row r="24" spans="1:17" s="93" customFormat="1" ht="19.5" customHeight="1">
      <c r="A24" s="92" t="s">
        <v>144</v>
      </c>
      <c r="B24" s="53"/>
      <c r="C24" s="53"/>
      <c r="D24" s="53"/>
      <c r="E24" s="53"/>
      <c r="F24" s="98"/>
      <c r="G24"/>
      <c r="H24" s="159"/>
      <c r="I24" s="164"/>
      <c r="J24" s="164"/>
      <c r="K24" s="164"/>
      <c r="L24" s="164"/>
      <c r="M24" s="164"/>
      <c r="N24" s="166"/>
      <c r="O24" s="184"/>
      <c r="P24" s="184"/>
      <c r="Q24" s="184"/>
    </row>
    <row r="25" spans="1:17" s="3" customFormat="1" ht="19.5" customHeight="1">
      <c r="A25" s="72" t="s">
        <v>11</v>
      </c>
      <c r="B25" s="15" t="s">
        <v>1</v>
      </c>
      <c r="C25" s="14">
        <v>2019</v>
      </c>
      <c r="D25" s="14">
        <v>2018</v>
      </c>
      <c r="E25" s="14">
        <v>2017</v>
      </c>
      <c r="F25" s="14">
        <v>2016</v>
      </c>
      <c r="G25"/>
      <c r="H25" s="185"/>
      <c r="I25" s="167"/>
      <c r="J25" s="167"/>
      <c r="K25" s="167"/>
      <c r="L25" s="167"/>
      <c r="M25" s="168"/>
      <c r="N25" s="169"/>
      <c r="O25" s="170"/>
      <c r="P25" s="170"/>
      <c r="Q25" s="170"/>
    </row>
    <row r="26" spans="1:17" ht="19.5" customHeight="1">
      <c r="A26" s="241" t="s">
        <v>4</v>
      </c>
      <c r="B26" s="242"/>
      <c r="C26" s="242"/>
      <c r="D26" s="242"/>
      <c r="E26" s="242"/>
      <c r="F26" s="242"/>
      <c r="H26" s="164"/>
      <c r="I26" s="164"/>
      <c r="J26" s="164"/>
      <c r="K26" s="164"/>
      <c r="L26" s="164"/>
      <c r="M26" s="164"/>
      <c r="N26" s="166"/>
    </row>
    <row r="27" spans="1:17" ht="19.5" customHeight="1">
      <c r="A27" s="141" t="s">
        <v>12</v>
      </c>
      <c r="B27" s="38" t="s">
        <v>13</v>
      </c>
      <c r="C27" s="91">
        <v>805817.30587562243</v>
      </c>
      <c r="D27" s="91">
        <v>814467.97153826873</v>
      </c>
      <c r="E27" s="9">
        <v>882348</v>
      </c>
      <c r="F27" s="9">
        <v>921944</v>
      </c>
      <c r="H27" s="164"/>
      <c r="I27" s="164"/>
      <c r="J27" s="164"/>
      <c r="K27" s="164"/>
      <c r="L27" s="164"/>
      <c r="M27" s="164"/>
      <c r="N27" s="166"/>
    </row>
    <row r="28" spans="1:17" ht="19.5" customHeight="1">
      <c r="A28" s="141" t="s">
        <v>14</v>
      </c>
      <c r="B28" s="38" t="s">
        <v>13</v>
      </c>
      <c r="C28" s="91">
        <v>408733.62132274505</v>
      </c>
      <c r="D28" s="91">
        <v>397349.99474182224</v>
      </c>
      <c r="E28" s="9">
        <v>384676</v>
      </c>
      <c r="F28" s="9">
        <v>448596</v>
      </c>
      <c r="H28" s="164"/>
      <c r="I28" s="164"/>
      <c r="J28" s="164"/>
      <c r="K28" s="164"/>
      <c r="L28" s="164"/>
      <c r="M28" s="164"/>
      <c r="N28" s="166"/>
    </row>
    <row r="29" spans="1:17" ht="19.5" customHeight="1">
      <c r="A29" s="141" t="s">
        <v>15</v>
      </c>
      <c r="B29" s="38" t="s">
        <v>13</v>
      </c>
      <c r="C29" s="91">
        <v>75724.681816700686</v>
      </c>
      <c r="D29" s="91">
        <v>88797.66377574674</v>
      </c>
      <c r="E29" s="9">
        <v>82354</v>
      </c>
      <c r="F29" s="9">
        <v>81120</v>
      </c>
      <c r="H29" s="164"/>
      <c r="I29" s="164"/>
      <c r="J29" s="164"/>
      <c r="K29" s="164"/>
      <c r="L29" s="164"/>
      <c r="M29" s="164"/>
      <c r="N29" s="166"/>
    </row>
    <row r="30" spans="1:17" ht="19.5" customHeight="1">
      <c r="A30" s="141" t="s">
        <v>7</v>
      </c>
      <c r="B30" s="38" t="s">
        <v>13</v>
      </c>
      <c r="C30" s="91">
        <v>1290275.609015068</v>
      </c>
      <c r="D30" s="91">
        <v>1300615.6300558378</v>
      </c>
      <c r="E30" s="9">
        <v>1349378</v>
      </c>
      <c r="F30" s="9">
        <v>1451659</v>
      </c>
      <c r="H30" s="163"/>
      <c r="I30" s="164"/>
      <c r="J30" s="186"/>
      <c r="K30" s="186"/>
      <c r="L30" s="186"/>
      <c r="M30" s="164"/>
      <c r="N30" s="166"/>
    </row>
    <row r="31" spans="1:17" ht="19.5" customHeight="1">
      <c r="A31" s="241" t="s">
        <v>8</v>
      </c>
      <c r="B31" s="242"/>
      <c r="C31" s="242"/>
      <c r="D31" s="242"/>
      <c r="E31" s="242"/>
      <c r="F31" s="242"/>
      <c r="H31" s="164"/>
      <c r="I31" s="164"/>
      <c r="J31" s="164"/>
      <c r="K31" s="164"/>
      <c r="L31" s="164"/>
      <c r="M31" s="164"/>
      <c r="N31" s="166"/>
    </row>
    <row r="32" spans="1:17" ht="19.5" customHeight="1">
      <c r="A32" s="141" t="s">
        <v>12</v>
      </c>
      <c r="B32" s="38" t="s">
        <v>13</v>
      </c>
      <c r="C32" s="27">
        <v>70463.592675704334</v>
      </c>
      <c r="D32" s="27">
        <v>68690.773695038893</v>
      </c>
      <c r="E32" s="254" t="s">
        <v>141</v>
      </c>
      <c r="F32" s="254" t="s">
        <v>141</v>
      </c>
      <c r="H32" s="164"/>
      <c r="I32" s="164"/>
      <c r="J32" s="164"/>
      <c r="K32" s="164"/>
      <c r="L32" s="164"/>
      <c r="M32" s="164"/>
      <c r="N32" s="166"/>
    </row>
    <row r="33" spans="1:17" ht="19.5" customHeight="1">
      <c r="A33" s="141" t="s">
        <v>14</v>
      </c>
      <c r="B33" s="38" t="s">
        <v>13</v>
      </c>
      <c r="C33" s="27">
        <v>10163.287920182373</v>
      </c>
      <c r="D33" s="27">
        <v>9320.6936979783604</v>
      </c>
      <c r="E33" s="255"/>
      <c r="F33" s="255"/>
      <c r="H33" s="164"/>
      <c r="I33" s="164"/>
      <c r="J33" s="164"/>
      <c r="K33" s="164"/>
      <c r="L33" s="164"/>
      <c r="M33" s="164"/>
      <c r="N33" s="166"/>
    </row>
    <row r="34" spans="1:17" ht="19.5" customHeight="1">
      <c r="A34" s="141" t="s">
        <v>15</v>
      </c>
      <c r="B34" s="38" t="s">
        <v>13</v>
      </c>
      <c r="C34" s="27">
        <v>10876.383003749354</v>
      </c>
      <c r="D34" s="27">
        <v>10814.0291675112</v>
      </c>
      <c r="E34" s="255"/>
      <c r="F34" s="255"/>
      <c r="H34" s="164"/>
      <c r="I34" s="164"/>
      <c r="J34" s="164"/>
      <c r="K34" s="164"/>
      <c r="L34" s="164"/>
      <c r="M34" s="164"/>
      <c r="N34" s="166"/>
    </row>
    <row r="35" spans="1:17" ht="19.5" customHeight="1">
      <c r="A35" s="141" t="s">
        <v>9</v>
      </c>
      <c r="B35" s="38" t="s">
        <v>13</v>
      </c>
      <c r="C35" s="27">
        <v>91503.263599636062</v>
      </c>
      <c r="D35" s="27">
        <v>88825.496560528452</v>
      </c>
      <c r="E35" s="255"/>
      <c r="F35" s="255"/>
      <c r="H35" s="164"/>
      <c r="I35" s="164"/>
      <c r="J35" s="164"/>
      <c r="K35" s="164"/>
      <c r="L35" s="164"/>
      <c r="M35" s="164"/>
      <c r="N35" s="166"/>
    </row>
    <row r="36" spans="1:17" ht="19.5" customHeight="1">
      <c r="A36" s="143" t="s">
        <v>16</v>
      </c>
      <c r="B36" s="39" t="s">
        <v>13</v>
      </c>
      <c r="C36" s="16">
        <v>1381778.8726147041</v>
      </c>
      <c r="D36" s="16">
        <v>1389441.1266163662</v>
      </c>
      <c r="E36" s="16">
        <v>1349378</v>
      </c>
      <c r="F36" s="16">
        <v>1451659</v>
      </c>
      <c r="H36" s="164"/>
      <c r="I36" s="164"/>
      <c r="J36" s="186"/>
      <c r="K36" s="164"/>
      <c r="L36" s="164"/>
      <c r="M36" s="164"/>
      <c r="N36" s="166"/>
    </row>
    <row r="37" spans="1:17" ht="19.5" customHeight="1">
      <c r="A37" s="67" t="s">
        <v>59</v>
      </c>
      <c r="B37" s="36" t="s">
        <v>114</v>
      </c>
      <c r="C37" s="28">
        <v>1.1334182376676898</v>
      </c>
      <c r="D37" s="28">
        <v>1.1641196839555701</v>
      </c>
      <c r="E37" s="28">
        <v>1.2</v>
      </c>
      <c r="F37" s="28">
        <v>1.28</v>
      </c>
      <c r="H37" s="187"/>
      <c r="I37" s="172"/>
      <c r="J37" s="188"/>
      <c r="K37" s="188"/>
      <c r="L37" s="188"/>
      <c r="M37" s="164"/>
      <c r="N37" s="166"/>
    </row>
    <row r="38" spans="1:17" ht="19.5" customHeight="1">
      <c r="A38" s="67" t="s">
        <v>17</v>
      </c>
      <c r="B38" s="36" t="s">
        <v>111</v>
      </c>
      <c r="C38" s="114">
        <v>74.245278201853964</v>
      </c>
      <c r="D38" s="114">
        <v>77.90967402805687</v>
      </c>
      <c r="E38" s="114">
        <v>82.89</v>
      </c>
      <c r="F38" s="114">
        <v>96.55</v>
      </c>
      <c r="H38" s="164"/>
      <c r="I38" s="164"/>
      <c r="J38" s="164"/>
      <c r="K38" s="164"/>
      <c r="L38" s="164"/>
      <c r="M38" s="164"/>
      <c r="N38" s="166"/>
    </row>
    <row r="39" spans="1:17" s="85" customFormat="1" ht="19.5" customHeight="1">
      <c r="A39" s="101" t="s">
        <v>145</v>
      </c>
      <c r="B39" s="102"/>
      <c r="C39" s="102"/>
      <c r="D39" s="102"/>
      <c r="E39" s="102"/>
      <c r="F39" s="103"/>
      <c r="G39"/>
      <c r="H39" s="189"/>
      <c r="I39" s="167"/>
      <c r="J39" s="167"/>
      <c r="K39" s="167"/>
      <c r="L39" s="167"/>
      <c r="M39" s="168"/>
      <c r="N39" s="169"/>
      <c r="O39" s="185"/>
      <c r="P39" s="185"/>
      <c r="Q39" s="185"/>
    </row>
    <row r="40" spans="1:17" s="3" customFormat="1" ht="19.5" customHeight="1">
      <c r="A40" s="72" t="s">
        <v>77</v>
      </c>
      <c r="B40" s="15" t="s">
        <v>1</v>
      </c>
      <c r="C40" s="14">
        <v>2019</v>
      </c>
      <c r="D40" s="14">
        <v>2018</v>
      </c>
      <c r="E40" s="14">
        <v>2017</v>
      </c>
      <c r="F40" s="14">
        <v>2016</v>
      </c>
      <c r="G40"/>
      <c r="H40" s="189"/>
      <c r="I40" s="167"/>
      <c r="J40" s="167"/>
      <c r="K40" s="167"/>
      <c r="L40" s="167"/>
      <c r="M40" s="168"/>
      <c r="N40" s="169"/>
      <c r="O40" s="170"/>
      <c r="P40" s="170"/>
      <c r="Q40" s="170"/>
    </row>
    <row r="41" spans="1:17" s="88" customFormat="1" ht="19.5" customHeight="1">
      <c r="A41" s="243" t="s">
        <v>57</v>
      </c>
      <c r="B41" s="243"/>
      <c r="C41" s="243"/>
      <c r="D41" s="243"/>
      <c r="E41" s="243"/>
      <c r="F41" s="243"/>
      <c r="G41"/>
      <c r="H41" s="163"/>
      <c r="I41" s="168"/>
      <c r="J41" s="168"/>
      <c r="K41" s="168"/>
      <c r="L41" s="168"/>
      <c r="M41" s="168"/>
      <c r="N41" s="169"/>
      <c r="O41" s="178"/>
      <c r="P41" s="178"/>
      <c r="Q41" s="178"/>
    </row>
    <row r="42" spans="1:17" ht="19.5" customHeight="1">
      <c r="A42" s="141" t="s">
        <v>67</v>
      </c>
      <c r="B42" s="38" t="s">
        <v>2</v>
      </c>
      <c r="C42" s="27">
        <v>7878.7138389527054</v>
      </c>
      <c r="D42" s="27">
        <v>9261</v>
      </c>
      <c r="E42" s="27">
        <v>8161</v>
      </c>
      <c r="F42" s="91">
        <v>7711</v>
      </c>
      <c r="H42" s="164"/>
      <c r="I42" s="164"/>
      <c r="J42" s="164"/>
      <c r="K42" s="164"/>
      <c r="L42" s="164"/>
      <c r="M42" s="164"/>
      <c r="N42" s="166"/>
    </row>
    <row r="43" spans="1:17" ht="19.5" customHeight="1">
      <c r="A43" s="141" t="s">
        <v>146</v>
      </c>
      <c r="B43" s="38" t="s">
        <v>2</v>
      </c>
      <c r="C43" s="27">
        <v>3010.5692428821794</v>
      </c>
      <c r="D43" s="27">
        <v>3270</v>
      </c>
      <c r="E43" s="27">
        <v>3245</v>
      </c>
      <c r="F43" s="91">
        <v>3327</v>
      </c>
      <c r="H43" s="160"/>
      <c r="I43" s="167"/>
      <c r="J43" s="167"/>
      <c r="K43" s="167"/>
      <c r="L43" s="167"/>
      <c r="M43" s="164"/>
      <c r="N43" s="166"/>
    </row>
    <row r="44" spans="1:17" ht="19.5" customHeight="1">
      <c r="A44" s="141" t="s">
        <v>18</v>
      </c>
      <c r="B44" s="38" t="s">
        <v>2</v>
      </c>
      <c r="C44" s="27">
        <v>68.851385266048112</v>
      </c>
      <c r="D44" s="27">
        <v>52</v>
      </c>
      <c r="E44" s="27">
        <v>49</v>
      </c>
      <c r="F44" s="91">
        <v>49</v>
      </c>
      <c r="H44" s="171"/>
      <c r="I44" s="167"/>
      <c r="J44" s="167"/>
      <c r="K44" s="167"/>
      <c r="L44" s="167"/>
      <c r="M44" s="164"/>
      <c r="N44" s="166"/>
    </row>
    <row r="45" spans="1:17" ht="19.5" customHeight="1">
      <c r="A45" s="70" t="s">
        <v>58</v>
      </c>
      <c r="B45" s="38" t="s">
        <v>2</v>
      </c>
      <c r="C45" s="27">
        <v>10958.134467100934</v>
      </c>
      <c r="D45" s="27">
        <v>12582</v>
      </c>
      <c r="E45" s="27">
        <v>11455</v>
      </c>
      <c r="F45" s="91">
        <v>11087</v>
      </c>
      <c r="H45" s="163"/>
      <c r="I45" s="190"/>
      <c r="J45" s="191"/>
      <c r="K45" s="186"/>
      <c r="L45" s="186"/>
      <c r="M45" s="164"/>
      <c r="N45" s="166"/>
    </row>
    <row r="46" spans="1:17" s="3" customFormat="1" ht="19.5" customHeight="1">
      <c r="A46" s="146" t="s">
        <v>147</v>
      </c>
      <c r="B46" s="15" t="s">
        <v>1</v>
      </c>
      <c r="C46" s="14">
        <v>2019</v>
      </c>
      <c r="D46" s="14">
        <v>2018</v>
      </c>
      <c r="E46" s="14">
        <v>2017</v>
      </c>
      <c r="F46" s="14">
        <v>2016</v>
      </c>
      <c r="G46"/>
      <c r="H46" s="185"/>
      <c r="I46" s="190"/>
      <c r="J46" s="186"/>
      <c r="K46" s="186"/>
      <c r="L46" s="186"/>
      <c r="M46" s="168"/>
      <c r="N46" s="169"/>
      <c r="O46" s="170"/>
      <c r="P46" s="170"/>
      <c r="Q46" s="170"/>
    </row>
    <row r="47" spans="1:17" ht="19.5" customHeight="1">
      <c r="A47" s="243" t="s">
        <v>57</v>
      </c>
      <c r="B47" s="243"/>
      <c r="C47" s="243"/>
      <c r="D47" s="243"/>
      <c r="E47" s="243"/>
      <c r="F47" s="243"/>
      <c r="H47" s="171"/>
      <c r="I47" s="190"/>
      <c r="J47" s="186"/>
      <c r="K47" s="186"/>
      <c r="L47" s="186"/>
      <c r="M47" s="164"/>
      <c r="N47" s="166"/>
    </row>
    <row r="48" spans="1:17" ht="19.5" customHeight="1">
      <c r="A48" s="141" t="s">
        <v>67</v>
      </c>
      <c r="B48" s="41" t="s">
        <v>19</v>
      </c>
      <c r="C48" s="83">
        <v>76960530.80390799</v>
      </c>
      <c r="D48" s="27">
        <v>75856373</v>
      </c>
      <c r="E48" s="27">
        <v>67548829</v>
      </c>
      <c r="F48" s="91">
        <v>63760282</v>
      </c>
      <c r="I48" s="190"/>
      <c r="J48" s="186"/>
      <c r="K48" s="186"/>
      <c r="L48" s="186"/>
      <c r="M48" s="164"/>
      <c r="N48" s="166"/>
    </row>
    <row r="49" spans="1:17" ht="19.5" customHeight="1">
      <c r="A49" s="141" t="s">
        <v>146</v>
      </c>
      <c r="B49" s="38" t="s">
        <v>19</v>
      </c>
      <c r="C49" s="27">
        <v>13972605.994921502</v>
      </c>
      <c r="D49" s="27">
        <v>14049502</v>
      </c>
      <c r="E49" s="27">
        <v>13943349</v>
      </c>
      <c r="F49" s="91">
        <v>14295725</v>
      </c>
      <c r="H49" s="171"/>
      <c r="I49" s="167"/>
      <c r="J49" s="192"/>
      <c r="K49" s="192"/>
      <c r="L49" s="192"/>
      <c r="M49" s="164"/>
      <c r="N49" s="166"/>
    </row>
    <row r="50" spans="1:17" ht="19.5" customHeight="1">
      <c r="A50" s="141" t="s">
        <v>18</v>
      </c>
      <c r="B50" s="38" t="s">
        <v>19</v>
      </c>
      <c r="C50" s="27">
        <v>785066.37223875523</v>
      </c>
      <c r="D50" s="27">
        <v>448043</v>
      </c>
      <c r="E50" s="27">
        <v>427452</v>
      </c>
      <c r="F50" s="91">
        <v>427425</v>
      </c>
      <c r="I50" s="167"/>
      <c r="J50" s="192"/>
      <c r="K50" s="192"/>
      <c r="L50" s="192"/>
      <c r="M50" s="164"/>
      <c r="N50" s="166"/>
    </row>
    <row r="51" spans="1:17" ht="19.5" customHeight="1">
      <c r="A51" s="70" t="s">
        <v>58</v>
      </c>
      <c r="B51" s="40" t="s">
        <v>19</v>
      </c>
      <c r="C51" s="99">
        <v>91718203.171068251</v>
      </c>
      <c r="D51" s="99">
        <v>90353918</v>
      </c>
      <c r="E51" s="99">
        <v>81919630</v>
      </c>
      <c r="F51" s="99">
        <v>78483432</v>
      </c>
      <c r="H51" s="193"/>
      <c r="I51" s="164"/>
      <c r="J51" s="164"/>
      <c r="K51" s="164"/>
      <c r="L51" s="164"/>
      <c r="M51" s="164"/>
      <c r="N51" s="166"/>
    </row>
    <row r="52" spans="1:17" s="82" customFormat="1" ht="19.5" customHeight="1">
      <c r="A52" s="101" t="s">
        <v>20</v>
      </c>
      <c r="B52" s="104"/>
      <c r="C52" s="104"/>
      <c r="D52" s="104"/>
      <c r="E52" s="104"/>
      <c r="F52" s="105"/>
      <c r="G52"/>
      <c r="H52" s="159"/>
      <c r="I52" s="164"/>
      <c r="J52" s="164"/>
      <c r="K52" s="164"/>
      <c r="L52" s="164"/>
      <c r="M52" s="164"/>
      <c r="N52" s="166"/>
      <c r="O52" s="159"/>
      <c r="P52" s="159"/>
      <c r="Q52" s="159"/>
    </row>
    <row r="53" spans="1:17" ht="19.5" customHeight="1">
      <c r="A53" s="146" t="s">
        <v>22</v>
      </c>
      <c r="B53" s="15" t="s">
        <v>1</v>
      </c>
      <c r="C53" s="14">
        <v>2019</v>
      </c>
      <c r="D53" s="14">
        <v>2018</v>
      </c>
      <c r="E53" s="14">
        <v>2017</v>
      </c>
      <c r="F53" s="14">
        <v>2016</v>
      </c>
      <c r="H53" s="164"/>
      <c r="I53" s="167"/>
      <c r="J53" s="167"/>
      <c r="K53" s="167"/>
      <c r="L53" s="167"/>
      <c r="M53" s="164"/>
      <c r="N53" s="166"/>
    </row>
    <row r="54" spans="1:17" ht="19.5" customHeight="1">
      <c r="A54" s="141" t="s">
        <v>152</v>
      </c>
      <c r="B54" s="38" t="s">
        <v>21</v>
      </c>
      <c r="C54" s="27">
        <f>[2]Summary!$E$9</f>
        <v>4541.0809445238838</v>
      </c>
      <c r="D54" s="9">
        <f>SUM([3]Canada!$F$10,'[3]CIBC &amp; CIBC PWG'!$AB$37,'[3]CIBC Bank USA'!$P$85)</f>
        <v>4769.3055930876008</v>
      </c>
      <c r="E54" s="9">
        <v>7224</v>
      </c>
      <c r="F54" s="68">
        <v>9228</v>
      </c>
      <c r="I54" s="164"/>
      <c r="J54" s="164"/>
      <c r="K54" s="164"/>
      <c r="L54" s="164"/>
      <c r="M54" s="164"/>
      <c r="N54" s="166"/>
    </row>
    <row r="55" spans="1:17" ht="19.5" customHeight="1">
      <c r="A55" s="141" t="s">
        <v>68</v>
      </c>
      <c r="B55" s="38" t="s">
        <v>21</v>
      </c>
      <c r="C55" s="27">
        <v>538</v>
      </c>
      <c r="D55" s="8">
        <f>[4]Sheet1!$E$9</f>
        <v>265.59679191200001</v>
      </c>
      <c r="E55" s="8">
        <f>[4]Sheet1!$F$9</f>
        <v>219.36208071199999</v>
      </c>
      <c r="F55" s="69">
        <v>208</v>
      </c>
      <c r="I55" s="172"/>
      <c r="J55" s="188"/>
      <c r="K55" s="188"/>
      <c r="L55" s="188"/>
      <c r="M55" s="164"/>
      <c r="N55" s="166"/>
    </row>
    <row r="56" spans="1:17" ht="19.5" customHeight="1">
      <c r="A56" s="70" t="s">
        <v>153</v>
      </c>
      <c r="B56" s="38" t="s">
        <v>23</v>
      </c>
      <c r="C56" s="116">
        <v>1</v>
      </c>
      <c r="D56" s="116">
        <v>1</v>
      </c>
      <c r="E56" s="116">
        <v>1</v>
      </c>
      <c r="F56" s="117">
        <v>1</v>
      </c>
      <c r="H56" s="160"/>
      <c r="I56" s="172"/>
      <c r="J56" s="188"/>
      <c r="K56" s="188"/>
      <c r="L56" s="188"/>
      <c r="M56" s="164"/>
      <c r="N56" s="166"/>
    </row>
    <row r="57" spans="1:17" s="71" customFormat="1" ht="19.5" customHeight="1">
      <c r="A57" s="110" t="s">
        <v>24</v>
      </c>
      <c r="B57" s="145"/>
      <c r="C57" s="145"/>
      <c r="D57" s="145"/>
      <c r="E57" s="145"/>
      <c r="F57" s="111"/>
      <c r="G57"/>
      <c r="H57" s="194"/>
      <c r="I57" s="193"/>
      <c r="J57" s="193"/>
      <c r="K57" s="193"/>
      <c r="L57" s="193"/>
      <c r="M57" s="193"/>
      <c r="N57" s="195"/>
      <c r="O57" s="196"/>
      <c r="P57" s="196"/>
      <c r="Q57" s="196"/>
    </row>
    <row r="58" spans="1:17" ht="19.5" customHeight="1">
      <c r="A58" s="146" t="s">
        <v>154</v>
      </c>
      <c r="B58" s="15" t="s">
        <v>1</v>
      </c>
      <c r="C58" s="14">
        <v>2019</v>
      </c>
      <c r="D58" s="14">
        <v>2018</v>
      </c>
      <c r="E58" s="14">
        <v>2017</v>
      </c>
      <c r="F58" s="14">
        <v>2016</v>
      </c>
      <c r="H58" s="160"/>
      <c r="I58" s="167"/>
      <c r="J58" s="167"/>
      <c r="K58" s="167"/>
      <c r="L58" s="167"/>
      <c r="M58" s="164"/>
      <c r="N58" s="166"/>
    </row>
    <row r="59" spans="1:17" ht="19.5" customHeight="1">
      <c r="A59" s="141" t="s">
        <v>4</v>
      </c>
      <c r="B59" s="38" t="s">
        <v>113</v>
      </c>
      <c r="C59" s="91">
        <v>330806.21476765769</v>
      </c>
      <c r="D59" s="91">
        <v>388472.09072836133</v>
      </c>
      <c r="E59" s="27">
        <f>'[5]2017 Canada'!$Y$1313</f>
        <v>385276.20669032598</v>
      </c>
      <c r="F59" s="91">
        <v>353767</v>
      </c>
      <c r="H59" s="187"/>
      <c r="I59" s="172"/>
      <c r="J59" s="173"/>
      <c r="K59" s="173"/>
      <c r="L59" s="173"/>
      <c r="M59" s="164"/>
      <c r="N59" s="166"/>
    </row>
    <row r="60" spans="1:17" s="107" customFormat="1" ht="19.5" customHeight="1">
      <c r="A60" s="101" t="s">
        <v>25</v>
      </c>
      <c r="B60" s="108"/>
      <c r="C60" s="108"/>
      <c r="D60" s="108"/>
      <c r="E60" s="108"/>
      <c r="F60" s="109"/>
      <c r="G60"/>
      <c r="H60" s="193"/>
      <c r="I60" s="193"/>
      <c r="J60" s="193"/>
      <c r="K60" s="193"/>
      <c r="L60" s="193"/>
      <c r="M60" s="193"/>
      <c r="N60" s="195"/>
      <c r="O60" s="197"/>
      <c r="P60" s="197"/>
      <c r="Q60" s="197"/>
    </row>
    <row r="61" spans="1:17" ht="19.5" customHeight="1">
      <c r="A61" s="147" t="s">
        <v>155</v>
      </c>
      <c r="B61" s="15" t="s">
        <v>1</v>
      </c>
      <c r="C61" s="14">
        <v>2019</v>
      </c>
      <c r="D61" s="14">
        <v>2018</v>
      </c>
      <c r="E61" s="14">
        <v>2017</v>
      </c>
      <c r="F61" s="14">
        <v>2016</v>
      </c>
      <c r="I61" s="167"/>
      <c r="J61" s="167"/>
      <c r="K61" s="167"/>
      <c r="L61" s="167"/>
      <c r="M61" s="164"/>
      <c r="N61" s="166"/>
    </row>
    <row r="62" spans="1:17" ht="19.5" customHeight="1">
      <c r="A62" s="141" t="s">
        <v>156</v>
      </c>
      <c r="B62" s="38" t="s">
        <v>21</v>
      </c>
      <c r="C62" s="27">
        <f>SUM('[6]Data by Product'!$E$4:$E$5)/1000</f>
        <v>1023.0201349755361</v>
      </c>
      <c r="D62" s="27">
        <f>SUM('[7]Data by Product'!$E$4:$E$5)/1000</f>
        <v>1151.0572187667995</v>
      </c>
      <c r="E62" s="27">
        <v>1268</v>
      </c>
      <c r="F62" s="152">
        <v>1433</v>
      </c>
      <c r="I62" s="167"/>
      <c r="J62" s="167"/>
      <c r="K62" s="167"/>
      <c r="L62" s="167"/>
      <c r="M62" s="164"/>
      <c r="N62" s="166"/>
    </row>
    <row r="63" spans="1:17" ht="19.5" customHeight="1">
      <c r="A63" s="141" t="s">
        <v>60</v>
      </c>
      <c r="B63" s="38" t="s">
        <v>21</v>
      </c>
      <c r="C63" s="27">
        <f>'[6]Data by Product'!$E$6/1000</f>
        <v>866.43237909090908</v>
      </c>
      <c r="D63" s="27">
        <f>'[7]Data by Product'!$E$6/1000</f>
        <v>832.48077000000012</v>
      </c>
      <c r="E63" s="27">
        <v>1038</v>
      </c>
      <c r="F63" s="152">
        <v>1167</v>
      </c>
      <c r="H63" s="164"/>
      <c r="I63" s="167"/>
      <c r="J63" s="167"/>
      <c r="K63" s="167"/>
      <c r="L63" s="167"/>
      <c r="M63" s="164"/>
      <c r="N63" s="166"/>
    </row>
    <row r="64" spans="1:17" ht="19.5" customHeight="1">
      <c r="A64" s="141" t="s">
        <v>61</v>
      </c>
      <c r="B64" s="38" t="s">
        <v>21</v>
      </c>
      <c r="C64" s="27">
        <f>'[6]Data by Product'!$E$7/1000</f>
        <v>662.07858480000004</v>
      </c>
      <c r="D64" s="27">
        <f>'[7]Data by Product'!$E$7/1000</f>
        <v>830.95815819999996</v>
      </c>
      <c r="E64" s="27">
        <v>1403</v>
      </c>
      <c r="F64" s="152">
        <v>617</v>
      </c>
      <c r="H64" s="164"/>
      <c r="I64" s="164"/>
      <c r="J64" s="164"/>
      <c r="K64" s="164"/>
      <c r="L64" s="164"/>
      <c r="M64" s="164"/>
      <c r="N64" s="166"/>
    </row>
    <row r="65" spans="1:17" ht="19.5" customHeight="1">
      <c r="A65" s="60" t="s">
        <v>62</v>
      </c>
      <c r="B65" s="38" t="s">
        <v>21</v>
      </c>
      <c r="C65" s="27">
        <f>'[6]Data by Product'!$E$8/1000</f>
        <v>107.1998</v>
      </c>
      <c r="D65" s="27">
        <f>'[7]Data by Product'!$E$8/1000</f>
        <v>130.70001789999998</v>
      </c>
      <c r="E65" s="27">
        <v>150</v>
      </c>
      <c r="F65" s="152">
        <v>165</v>
      </c>
      <c r="H65" s="164"/>
      <c r="I65" s="167"/>
      <c r="J65" s="167"/>
      <c r="K65" s="167"/>
      <c r="L65" s="167"/>
      <c r="M65" s="164"/>
      <c r="N65" s="166"/>
    </row>
    <row r="66" spans="1:17" ht="19.5" customHeight="1">
      <c r="A66" s="67" t="s">
        <v>63</v>
      </c>
      <c r="B66" s="36" t="s">
        <v>21</v>
      </c>
      <c r="C66" s="27">
        <f>'[6]Data by Product'!$E$9/1000</f>
        <v>1297.79667469641</v>
      </c>
      <c r="D66" s="27">
        <f>'[7]Data by Product'!$E$9/1000</f>
        <v>1477.8622391102103</v>
      </c>
      <c r="E66" s="27">
        <v>1367</v>
      </c>
      <c r="F66" s="152">
        <v>1537</v>
      </c>
      <c r="H66" s="187"/>
      <c r="I66" s="172"/>
      <c r="J66" s="188"/>
      <c r="K66" s="188"/>
      <c r="L66" s="188"/>
      <c r="M66" s="164"/>
      <c r="N66" s="166"/>
    </row>
    <row r="67" spans="1:17" ht="19.5" customHeight="1">
      <c r="A67" s="67" t="s">
        <v>26</v>
      </c>
      <c r="B67" s="36" t="s">
        <v>21</v>
      </c>
      <c r="C67" s="27">
        <f>'[6]Data by Product'!$E$10/1000</f>
        <v>97.390364170330002</v>
      </c>
      <c r="D67" s="27">
        <f>'[7]Data by Product'!$E$10/1000</f>
        <v>345.16202113624007</v>
      </c>
      <c r="E67" s="27">
        <v>300</v>
      </c>
      <c r="F67" s="152">
        <v>371</v>
      </c>
      <c r="H67" s="164"/>
      <c r="I67" s="164"/>
      <c r="J67" s="164"/>
      <c r="K67" s="164"/>
      <c r="L67" s="164"/>
      <c r="M67" s="164"/>
      <c r="N67" s="166"/>
    </row>
    <row r="68" spans="1:17" ht="19.5" customHeight="1">
      <c r="A68" s="67" t="s">
        <v>64</v>
      </c>
      <c r="B68" s="36" t="s">
        <v>21</v>
      </c>
      <c r="C68" s="27">
        <f>'[6]Data by Product'!$E$11/1000</f>
        <v>1.8225341426600001</v>
      </c>
      <c r="D68" s="153">
        <v>0</v>
      </c>
      <c r="E68" s="27">
        <v>9</v>
      </c>
      <c r="F68" s="152">
        <v>50</v>
      </c>
      <c r="H68" s="164"/>
      <c r="I68" s="164"/>
      <c r="J68" s="164"/>
      <c r="K68" s="164"/>
      <c r="L68" s="164"/>
      <c r="M68" s="164"/>
      <c r="N68" s="166"/>
    </row>
    <row r="69" spans="1:17" ht="19.5" customHeight="1">
      <c r="A69" s="67" t="s">
        <v>27</v>
      </c>
      <c r="B69" s="36" t="s">
        <v>21</v>
      </c>
      <c r="C69" s="27">
        <f>SUM(C62:C68)</f>
        <v>4055.7404718758448</v>
      </c>
      <c r="D69" s="27">
        <f>SUM(D62:D68)</f>
        <v>4768.2204251132498</v>
      </c>
      <c r="E69" s="27">
        <v>5534</v>
      </c>
      <c r="F69" s="152">
        <v>5341</v>
      </c>
      <c r="H69" s="171"/>
      <c r="I69" s="198"/>
      <c r="J69" s="199"/>
      <c r="K69" s="199"/>
      <c r="L69" s="200"/>
      <c r="M69" s="198"/>
      <c r="N69" s="166"/>
    </row>
    <row r="70" spans="1:17" s="17" customFormat="1" ht="19.5" customHeight="1">
      <c r="A70" s="112" t="s">
        <v>151</v>
      </c>
      <c r="B70" s="113" t="s">
        <v>123</v>
      </c>
      <c r="C70" s="27">
        <v>45157</v>
      </c>
      <c r="D70" s="27">
        <v>44220</v>
      </c>
      <c r="E70" s="27">
        <v>44928</v>
      </c>
      <c r="F70" s="27">
        <v>43213</v>
      </c>
      <c r="G70"/>
      <c r="H70" s="171"/>
      <c r="I70" s="198"/>
      <c r="J70" s="199"/>
      <c r="K70" s="199"/>
      <c r="L70" s="200"/>
      <c r="M70" s="198"/>
      <c r="N70" s="166"/>
      <c r="O70" s="161"/>
      <c r="P70" s="161"/>
      <c r="Q70" s="161"/>
    </row>
    <row r="71" spans="1:17" s="17" customFormat="1" ht="19.5" customHeight="1">
      <c r="A71" s="115" t="s">
        <v>149</v>
      </c>
      <c r="B71" s="113" t="s">
        <v>148</v>
      </c>
      <c r="C71" s="114">
        <v>22.654740903415551</v>
      </c>
      <c r="D71" s="114">
        <v>26.030240134934406</v>
      </c>
      <c r="E71" s="114">
        <v>28.222934472934472</v>
      </c>
      <c r="F71" s="114">
        <v>33.1613171962141</v>
      </c>
      <c r="G71"/>
      <c r="H71" s="171"/>
      <c r="I71" s="198"/>
      <c r="J71" s="199"/>
      <c r="K71" s="199"/>
      <c r="L71" s="200"/>
      <c r="M71" s="198"/>
      <c r="N71" s="166"/>
      <c r="O71" s="161"/>
      <c r="P71" s="161"/>
      <c r="Q71" s="161"/>
    </row>
    <row r="72" spans="1:17" s="3" customFormat="1" ht="19.5" customHeight="1">
      <c r="A72" s="244" t="s">
        <v>28</v>
      </c>
      <c r="B72" s="245"/>
      <c r="C72" s="245"/>
      <c r="D72" s="245"/>
      <c r="E72" s="245"/>
      <c r="F72" s="245"/>
      <c r="G72"/>
      <c r="H72" s="163"/>
      <c r="I72" s="167"/>
      <c r="J72" s="167"/>
      <c r="K72" s="167"/>
      <c r="L72" s="167"/>
      <c r="M72" s="168"/>
      <c r="N72" s="169"/>
      <c r="O72" s="170"/>
      <c r="P72" s="170"/>
      <c r="Q72" s="170"/>
    </row>
    <row r="73" spans="1:17" ht="19.5" customHeight="1">
      <c r="A73" s="70" t="s">
        <v>150</v>
      </c>
      <c r="B73" s="38" t="s">
        <v>23</v>
      </c>
      <c r="C73" s="116">
        <v>0.97</v>
      </c>
      <c r="D73" s="116">
        <f>'[7]Data by Product'!$F$13</f>
        <v>0.98081727555025688</v>
      </c>
      <c r="E73" s="116">
        <f>'[7]Data by Product'!$F$13</f>
        <v>0.98081727555025688</v>
      </c>
      <c r="F73" s="116">
        <v>0.98</v>
      </c>
      <c r="H73" s="187"/>
      <c r="I73" s="172"/>
      <c r="J73" s="201"/>
      <c r="K73" s="201"/>
      <c r="L73" s="201"/>
      <c r="M73" s="164"/>
      <c r="N73" s="166"/>
    </row>
    <row r="74" spans="1:17" s="11" customFormat="1" ht="19.149999999999999" customHeight="1">
      <c r="A74" s="54" t="s">
        <v>80</v>
      </c>
      <c r="B74" s="55"/>
      <c r="C74" s="55"/>
      <c r="D74" s="55"/>
      <c r="E74" s="55"/>
      <c r="F74" s="55"/>
      <c r="G74"/>
      <c r="H74" s="193"/>
      <c r="I74" s="193"/>
      <c r="J74" s="193"/>
      <c r="K74" s="193"/>
      <c r="L74" s="193"/>
      <c r="M74" s="193"/>
      <c r="N74" s="195"/>
      <c r="O74" s="202"/>
      <c r="P74" s="202"/>
      <c r="Q74" s="202"/>
    </row>
    <row r="75" spans="1:17" s="11" customFormat="1" ht="19.5" customHeight="1">
      <c r="A75" s="56" t="s">
        <v>70</v>
      </c>
      <c r="B75" s="55"/>
      <c r="C75" s="55"/>
      <c r="D75" s="55"/>
      <c r="E75" s="55"/>
      <c r="F75" s="55"/>
      <c r="G75"/>
      <c r="H75" s="193"/>
      <c r="I75" s="193"/>
      <c r="J75" s="193"/>
      <c r="K75" s="193"/>
      <c r="L75" s="193"/>
      <c r="M75" s="193"/>
      <c r="N75" s="195"/>
      <c r="O75" s="202"/>
      <c r="P75" s="202"/>
      <c r="Q75" s="202"/>
    </row>
    <row r="76" spans="1:17" s="12" customFormat="1" ht="19.5" customHeight="1">
      <c r="A76" s="119"/>
      <c r="B76" s="251" t="s">
        <v>71</v>
      </c>
      <c r="C76" s="251"/>
      <c r="D76" s="251" t="s">
        <v>72</v>
      </c>
      <c r="E76" s="251"/>
      <c r="F76" s="48"/>
      <c r="G76"/>
      <c r="H76" s="193"/>
      <c r="I76" s="193"/>
      <c r="J76" s="193"/>
      <c r="K76" s="193"/>
      <c r="L76" s="193"/>
      <c r="M76" s="193"/>
      <c r="N76" s="195"/>
      <c r="O76" s="203"/>
      <c r="P76" s="203"/>
      <c r="Q76" s="203"/>
    </row>
    <row r="77" spans="1:17" s="12" customFormat="1" ht="33.75" customHeight="1">
      <c r="A77" s="65"/>
      <c r="B77" s="15" t="s">
        <v>124</v>
      </c>
      <c r="C77" s="15" t="s">
        <v>126</v>
      </c>
      <c r="D77" s="15" t="s">
        <v>124</v>
      </c>
      <c r="E77" s="239" t="s">
        <v>126</v>
      </c>
      <c r="F77" s="48"/>
      <c r="G77"/>
      <c r="H77" s="193"/>
      <c r="I77" s="193"/>
      <c r="J77" s="193"/>
      <c r="K77" s="193"/>
      <c r="L77" s="193"/>
      <c r="M77" s="193"/>
      <c r="N77" s="195"/>
      <c r="O77" s="203"/>
      <c r="P77" s="203"/>
      <c r="Q77" s="203"/>
    </row>
    <row r="78" spans="1:17" s="12" customFormat="1" ht="19.5" customHeight="1">
      <c r="A78" s="120" t="s">
        <v>65</v>
      </c>
      <c r="B78" s="121"/>
      <c r="C78" s="121"/>
      <c r="D78" s="121"/>
      <c r="E78" s="121"/>
      <c r="F78" s="48"/>
      <c r="G78"/>
      <c r="H78" s="193"/>
      <c r="I78" s="193"/>
      <c r="J78" s="193"/>
      <c r="K78" s="193"/>
      <c r="L78" s="193"/>
      <c r="M78" s="193"/>
      <c r="N78" s="195"/>
      <c r="O78" s="203"/>
      <c r="P78" s="203"/>
      <c r="Q78" s="203"/>
    </row>
    <row r="79" spans="1:17" s="12" customFormat="1" ht="19.5" customHeight="1">
      <c r="A79" s="87" t="s">
        <v>158</v>
      </c>
      <c r="B79" s="122"/>
      <c r="C79" s="29"/>
      <c r="D79" s="122">
        <f>[8]Summary!$E$5</f>
        <v>1</v>
      </c>
      <c r="E79" s="29">
        <f>[8]Summary!$F$5</f>
        <v>311.22518400000001</v>
      </c>
      <c r="F79" s="48"/>
      <c r="G79"/>
      <c r="H79" s="171" t="s">
        <v>179</v>
      </c>
      <c r="I79" s="193"/>
      <c r="J79" s="193"/>
      <c r="K79" s="193"/>
      <c r="L79" s="193"/>
      <c r="M79" s="193"/>
      <c r="N79" s="195"/>
      <c r="O79" s="203"/>
      <c r="P79" s="203"/>
      <c r="Q79" s="203"/>
    </row>
    <row r="80" spans="1:17" s="12" customFormat="1" ht="19.5" customHeight="1">
      <c r="A80" s="87" t="s">
        <v>159</v>
      </c>
      <c r="B80" s="122">
        <f>[8]Summary!$C$6</f>
        <v>6</v>
      </c>
      <c r="C80" s="29">
        <f>[8]Summary!$D$6</f>
        <v>6591.9352032000006</v>
      </c>
      <c r="D80" s="122">
        <f>[8]Summary!$E$6</f>
        <v>7</v>
      </c>
      <c r="E80" s="29">
        <f>[8]Summary!$F$6</f>
        <v>65944.250046720001</v>
      </c>
      <c r="F80" s="48"/>
      <c r="G80"/>
      <c r="H80" s="171" t="s">
        <v>180</v>
      </c>
      <c r="I80" s="193"/>
      <c r="J80" s="193"/>
      <c r="K80" s="193"/>
      <c r="L80" s="193"/>
      <c r="M80" s="193"/>
      <c r="N80" s="195"/>
      <c r="O80" s="203"/>
      <c r="P80" s="203"/>
      <c r="Q80" s="203"/>
    </row>
    <row r="81" spans="1:17" s="43" customFormat="1" ht="19.5" customHeight="1">
      <c r="A81" s="87" t="s">
        <v>160</v>
      </c>
      <c r="B81" s="122">
        <f>[8]Summary!$C$7</f>
        <v>2</v>
      </c>
      <c r="C81" s="29">
        <f>[8]Summary!$D$7</f>
        <v>14558.463786240001</v>
      </c>
      <c r="D81" s="122">
        <f>[8]Summary!$E$7</f>
        <v>3</v>
      </c>
      <c r="E81" s="29">
        <f>[8]Summary!$F$7</f>
        <v>482.35258368000001</v>
      </c>
      <c r="F81" s="42"/>
      <c r="G81"/>
      <c r="H81" s="171" t="s">
        <v>181</v>
      </c>
      <c r="I81" s="164"/>
      <c r="J81" s="164"/>
      <c r="K81" s="164"/>
      <c r="L81" s="164"/>
      <c r="M81" s="164"/>
      <c r="N81" s="164"/>
      <c r="O81" s="204"/>
      <c r="P81" s="204"/>
      <c r="Q81" s="204"/>
    </row>
    <row r="82" spans="1:17" s="45" customFormat="1" ht="19.5" customHeight="1">
      <c r="A82" s="87" t="s">
        <v>161</v>
      </c>
      <c r="B82" s="122"/>
      <c r="C82" s="29"/>
      <c r="D82" s="122">
        <f>[8]Summary!$E$8</f>
        <v>5</v>
      </c>
      <c r="E82" s="29">
        <f>[8]Summary!$F$8</f>
        <v>1823.138547264</v>
      </c>
      <c r="F82" s="44"/>
      <c r="G82"/>
      <c r="H82" s="171" t="s">
        <v>182</v>
      </c>
      <c r="I82" s="168"/>
      <c r="J82" s="168"/>
      <c r="K82" s="168"/>
      <c r="L82" s="168"/>
      <c r="M82" s="168"/>
      <c r="N82" s="168"/>
      <c r="O82" s="205"/>
      <c r="P82" s="205"/>
      <c r="Q82" s="205"/>
    </row>
    <row r="83" spans="1:17" s="43" customFormat="1" ht="19.5" customHeight="1">
      <c r="A83" s="120">
        <v>2016</v>
      </c>
      <c r="B83" s="121"/>
      <c r="C83" s="121"/>
      <c r="D83" s="121"/>
      <c r="E83" s="121"/>
      <c r="F83" s="5"/>
      <c r="G83"/>
      <c r="H83" s="164"/>
      <c r="I83" s="164"/>
      <c r="J83" s="164"/>
      <c r="K83" s="164"/>
      <c r="L83" s="164"/>
      <c r="M83" s="164"/>
      <c r="N83" s="164"/>
      <c r="O83" s="204"/>
      <c r="P83" s="204"/>
      <c r="Q83" s="204"/>
    </row>
    <row r="84" spans="1:17" s="43" customFormat="1" ht="19.5" customHeight="1">
      <c r="A84" s="87" t="s">
        <v>158</v>
      </c>
      <c r="B84" s="122"/>
      <c r="C84" s="29"/>
      <c r="D84" s="122">
        <f>[8]Summary!$E$10</f>
        <v>1</v>
      </c>
      <c r="E84" s="29">
        <f>[8]Summary!$F$10</f>
        <v>860.00344128000006</v>
      </c>
      <c r="F84" s="42"/>
      <c r="G84"/>
      <c r="H84" s="159"/>
      <c r="I84" s="164"/>
      <c r="J84" s="164"/>
      <c r="K84" s="164"/>
      <c r="L84" s="164"/>
      <c r="M84" s="164"/>
      <c r="N84" s="164"/>
      <c r="O84" s="204"/>
      <c r="P84" s="204"/>
      <c r="Q84" s="204"/>
    </row>
    <row r="85" spans="1:17" s="43" customFormat="1" ht="19.5" customHeight="1">
      <c r="A85" s="87" t="s">
        <v>159</v>
      </c>
      <c r="B85" s="122">
        <f>[8]Summary!$C$11</f>
        <v>3</v>
      </c>
      <c r="C85" s="29">
        <f>[8]Summary!$D$11</f>
        <v>31616.669669760002</v>
      </c>
      <c r="D85" s="122">
        <f>[8]Summary!$E$11</f>
        <v>1</v>
      </c>
      <c r="E85" s="29">
        <f>[8]Summary!$F$11</f>
        <v>7.9896614400000008</v>
      </c>
      <c r="F85" s="42"/>
      <c r="G85"/>
      <c r="H85" s="159"/>
      <c r="I85" s="164"/>
      <c r="J85" s="164"/>
      <c r="K85" s="164"/>
      <c r="L85" s="164"/>
      <c r="M85" s="164"/>
      <c r="N85" s="164"/>
      <c r="O85" s="204"/>
      <c r="P85" s="204"/>
      <c r="Q85" s="204"/>
    </row>
    <row r="86" spans="1:17" s="43" customFormat="1" ht="19.5" customHeight="1">
      <c r="A86" s="87" t="s">
        <v>160</v>
      </c>
      <c r="B86" s="122"/>
      <c r="C86" s="29"/>
      <c r="D86" s="122"/>
      <c r="E86" s="29"/>
      <c r="F86" s="42"/>
      <c r="G86"/>
      <c r="H86" s="159"/>
      <c r="I86" s="164"/>
      <c r="J86" s="164"/>
      <c r="K86" s="164"/>
      <c r="L86" s="164"/>
      <c r="M86" s="164"/>
      <c r="N86" s="164"/>
      <c r="O86" s="204"/>
      <c r="P86" s="204"/>
      <c r="Q86" s="204"/>
    </row>
    <row r="87" spans="1:17" s="43" customFormat="1" ht="19.5" customHeight="1">
      <c r="A87" s="87" t="s">
        <v>161</v>
      </c>
      <c r="B87" s="122"/>
      <c r="C87" s="29"/>
      <c r="D87" s="122"/>
      <c r="E87" s="29"/>
      <c r="F87" s="42"/>
      <c r="G87"/>
      <c r="H87" s="159"/>
      <c r="I87" s="164"/>
      <c r="J87" s="164"/>
      <c r="K87" s="164"/>
      <c r="L87" s="164"/>
      <c r="M87" s="164"/>
      <c r="N87" s="164"/>
      <c r="O87" s="204"/>
      <c r="P87" s="204"/>
      <c r="Q87" s="204"/>
    </row>
    <row r="88" spans="1:17" s="43" customFormat="1" ht="19.5" customHeight="1">
      <c r="A88" s="120">
        <v>2017</v>
      </c>
      <c r="B88" s="121"/>
      <c r="C88" s="121"/>
      <c r="D88" s="121"/>
      <c r="E88" s="121"/>
      <c r="F88" s="5"/>
      <c r="G88"/>
      <c r="H88" s="164"/>
      <c r="I88" s="164"/>
      <c r="J88" s="164"/>
      <c r="K88" s="164"/>
      <c r="L88" s="164"/>
      <c r="M88" s="164"/>
      <c r="N88" s="164"/>
      <c r="O88" s="204"/>
      <c r="P88" s="204"/>
      <c r="Q88" s="204"/>
    </row>
    <row r="89" spans="1:17" s="43" customFormat="1" ht="19.5" customHeight="1">
      <c r="A89" s="87" t="s">
        <v>158</v>
      </c>
      <c r="B89" s="122"/>
      <c r="C89" s="29"/>
      <c r="D89" s="122"/>
      <c r="E89" s="29"/>
      <c r="F89" s="46"/>
      <c r="G89"/>
      <c r="H89" s="164"/>
      <c r="I89" s="164"/>
      <c r="J89" s="164"/>
      <c r="K89" s="164"/>
      <c r="L89" s="164"/>
      <c r="M89" s="164"/>
      <c r="N89" s="164"/>
      <c r="O89" s="204"/>
      <c r="P89" s="204"/>
      <c r="Q89" s="204"/>
    </row>
    <row r="90" spans="1:17" s="43" customFormat="1" ht="19.5" customHeight="1">
      <c r="A90" s="87" t="s">
        <v>159</v>
      </c>
      <c r="B90" s="122"/>
      <c r="C90" s="29"/>
      <c r="D90" s="122"/>
      <c r="E90" s="29"/>
      <c r="F90" s="46"/>
      <c r="G90"/>
      <c r="H90" s="164"/>
      <c r="I90" s="164"/>
      <c r="J90" s="164"/>
      <c r="K90" s="164"/>
      <c r="L90" s="164"/>
      <c r="M90" s="164"/>
      <c r="N90" s="164"/>
      <c r="O90" s="204"/>
      <c r="P90" s="204"/>
      <c r="Q90" s="204"/>
    </row>
    <row r="91" spans="1:17" s="43" customFormat="1" ht="19.5" customHeight="1">
      <c r="A91" s="87" t="s">
        <v>160</v>
      </c>
      <c r="B91" s="122"/>
      <c r="C91" s="29"/>
      <c r="D91" s="122"/>
      <c r="E91" s="29"/>
      <c r="F91" s="46"/>
      <c r="G91"/>
      <c r="H91" s="164"/>
      <c r="I91" s="164"/>
      <c r="J91" s="164"/>
      <c r="K91" s="164"/>
      <c r="L91" s="164"/>
      <c r="M91" s="164"/>
      <c r="N91" s="164"/>
      <c r="O91" s="204"/>
      <c r="P91" s="204"/>
      <c r="Q91" s="204"/>
    </row>
    <row r="92" spans="1:17" s="43" customFormat="1" ht="19.5" customHeight="1">
      <c r="A92" s="87" t="s">
        <v>161</v>
      </c>
      <c r="B92" s="122"/>
      <c r="C92" s="29"/>
      <c r="D92" s="122"/>
      <c r="E92" s="29"/>
      <c r="F92" s="46"/>
      <c r="G92"/>
      <c r="H92" s="164"/>
      <c r="I92" s="164"/>
      <c r="J92" s="164"/>
      <c r="K92" s="164"/>
      <c r="L92" s="164"/>
      <c r="M92" s="164"/>
      <c r="N92" s="164"/>
      <c r="O92" s="204"/>
      <c r="P92" s="204"/>
      <c r="Q92" s="204"/>
    </row>
    <row r="93" spans="1:17" s="43" customFormat="1" ht="19.5" customHeight="1">
      <c r="A93" s="120">
        <v>2018</v>
      </c>
      <c r="B93" s="121"/>
      <c r="C93" s="121"/>
      <c r="D93" s="121"/>
      <c r="E93" s="121"/>
      <c r="F93" s="5"/>
      <c r="G93"/>
      <c r="H93" s="164"/>
      <c r="I93" s="164"/>
      <c r="J93" s="164"/>
      <c r="K93" s="164"/>
      <c r="L93" s="164"/>
      <c r="M93" s="164"/>
      <c r="N93" s="164"/>
      <c r="O93" s="204"/>
      <c r="P93" s="204"/>
      <c r="Q93" s="204"/>
    </row>
    <row r="94" spans="1:17" s="43" customFormat="1" ht="19.5" customHeight="1">
      <c r="A94" s="87" t="s">
        <v>158</v>
      </c>
      <c r="B94" s="122"/>
      <c r="C94" s="29"/>
      <c r="D94" s="122">
        <f>[8]Summary!$E$20</f>
        <v>1</v>
      </c>
      <c r="E94" s="29">
        <f>[8]Summary!$F$20</f>
        <v>1064.2972262400001</v>
      </c>
      <c r="F94" s="46"/>
      <c r="G94"/>
      <c r="H94" s="164"/>
      <c r="I94" s="164"/>
      <c r="J94" s="164"/>
      <c r="K94" s="164"/>
      <c r="L94" s="164"/>
      <c r="M94" s="164"/>
      <c r="N94" s="164"/>
      <c r="O94" s="204"/>
      <c r="P94" s="204"/>
      <c r="Q94" s="204"/>
    </row>
    <row r="95" spans="1:17" s="43" customFormat="1" ht="19.5" customHeight="1">
      <c r="A95" s="87" t="s">
        <v>159</v>
      </c>
      <c r="B95" s="122">
        <f>[8]Summary!$C$21</f>
        <v>4</v>
      </c>
      <c r="C95" s="29">
        <f>[8]Summary!$D$21</f>
        <v>7940.8873440000007</v>
      </c>
      <c r="D95" s="122"/>
      <c r="E95" s="29"/>
      <c r="F95" s="46"/>
      <c r="G95"/>
      <c r="H95" s="164"/>
      <c r="I95" s="164"/>
      <c r="J95" s="164"/>
      <c r="K95" s="164"/>
      <c r="L95" s="164"/>
      <c r="M95" s="164"/>
      <c r="N95" s="164"/>
      <c r="O95" s="204"/>
      <c r="P95" s="204"/>
      <c r="Q95" s="204"/>
    </row>
    <row r="96" spans="1:17" s="43" customFormat="1" ht="19.5" customHeight="1">
      <c r="A96" s="87" t="s">
        <v>160</v>
      </c>
      <c r="B96" s="122"/>
      <c r="C96" s="29"/>
      <c r="D96" s="122"/>
      <c r="E96" s="29"/>
      <c r="F96" s="46"/>
      <c r="G96"/>
      <c r="H96" s="164"/>
      <c r="I96" s="164"/>
      <c r="J96" s="164"/>
      <c r="K96" s="164"/>
      <c r="L96" s="164"/>
      <c r="M96" s="164"/>
      <c r="N96" s="164"/>
      <c r="O96" s="204"/>
      <c r="P96" s="204"/>
      <c r="Q96" s="204"/>
    </row>
    <row r="97" spans="1:17" s="43" customFormat="1" ht="19.5" customHeight="1">
      <c r="A97" s="87" t="s">
        <v>161</v>
      </c>
      <c r="B97" s="122"/>
      <c r="C97" s="29"/>
      <c r="D97" s="122"/>
      <c r="E97" s="29"/>
      <c r="F97" s="46"/>
      <c r="G97"/>
      <c r="H97" s="164"/>
      <c r="I97" s="164"/>
      <c r="J97" s="164"/>
      <c r="K97" s="164"/>
      <c r="L97" s="164"/>
      <c r="M97" s="164"/>
      <c r="N97" s="164"/>
      <c r="O97" s="204"/>
      <c r="P97" s="204"/>
      <c r="Q97" s="204"/>
    </row>
    <row r="98" spans="1:17" s="43" customFormat="1" ht="19.5" customHeight="1">
      <c r="A98" s="120">
        <v>2019</v>
      </c>
      <c r="B98" s="121"/>
      <c r="C98" s="121"/>
      <c r="D98" s="121"/>
      <c r="E98" s="121"/>
      <c r="F98" s="5"/>
      <c r="G98"/>
      <c r="H98" s="164"/>
      <c r="I98" s="164"/>
      <c r="J98" s="164"/>
      <c r="K98" s="164"/>
      <c r="L98" s="164"/>
      <c r="M98" s="164"/>
      <c r="N98" s="164"/>
      <c r="O98" s="204"/>
      <c r="P98" s="204"/>
      <c r="Q98" s="204"/>
    </row>
    <row r="99" spans="1:17" s="43" customFormat="1" ht="19.5" customHeight="1">
      <c r="A99" s="87" t="s">
        <v>158</v>
      </c>
      <c r="B99" s="122"/>
      <c r="C99" s="29"/>
      <c r="D99" s="122"/>
      <c r="E99" s="29"/>
      <c r="F99" s="46"/>
      <c r="G99"/>
      <c r="H99" s="164"/>
      <c r="I99" s="164"/>
      <c r="J99" s="164"/>
      <c r="K99" s="164"/>
      <c r="L99" s="164"/>
      <c r="M99" s="164"/>
      <c r="N99" s="164"/>
      <c r="O99" s="204"/>
      <c r="P99" s="204"/>
      <c r="Q99" s="204"/>
    </row>
    <row r="100" spans="1:17" s="43" customFormat="1" ht="19.5" customHeight="1">
      <c r="A100" s="87" t="s">
        <v>159</v>
      </c>
      <c r="B100" s="122">
        <f>[8]Summary!$C$26</f>
        <v>1</v>
      </c>
      <c r="C100" s="29">
        <f>[8]Summary!$D$26</f>
        <v>9985.4045452800001</v>
      </c>
      <c r="D100" s="122"/>
      <c r="E100" s="29"/>
      <c r="F100" s="46"/>
      <c r="G100"/>
      <c r="H100" s="164"/>
      <c r="I100" s="164"/>
      <c r="J100" s="164"/>
      <c r="K100" s="164"/>
      <c r="L100" s="164"/>
      <c r="M100" s="164"/>
      <c r="N100" s="164"/>
      <c r="O100" s="204"/>
      <c r="P100" s="204"/>
      <c r="Q100" s="204"/>
    </row>
    <row r="101" spans="1:17" s="43" customFormat="1" ht="19.5" customHeight="1">
      <c r="A101" s="87" t="s">
        <v>160</v>
      </c>
      <c r="B101" s="122"/>
      <c r="C101" s="29"/>
      <c r="D101" s="122"/>
      <c r="E101" s="29"/>
      <c r="F101" s="46"/>
      <c r="G101"/>
      <c r="H101" s="164"/>
      <c r="I101" s="164"/>
      <c r="J101" s="164"/>
      <c r="K101" s="164"/>
      <c r="L101" s="164"/>
      <c r="M101" s="164"/>
      <c r="N101" s="164"/>
      <c r="O101" s="204"/>
      <c r="P101" s="204"/>
      <c r="Q101" s="204"/>
    </row>
    <row r="102" spans="1:17" s="43" customFormat="1" ht="19.5" customHeight="1">
      <c r="A102" s="87" t="s">
        <v>161</v>
      </c>
      <c r="B102" s="122"/>
      <c r="C102" s="29"/>
      <c r="D102" s="122"/>
      <c r="E102" s="29"/>
      <c r="F102" s="46"/>
      <c r="G102"/>
      <c r="H102" s="164"/>
      <c r="I102" s="164"/>
      <c r="J102" s="164"/>
      <c r="K102" s="164"/>
      <c r="L102" s="164"/>
      <c r="M102" s="164"/>
      <c r="N102" s="164"/>
      <c r="O102" s="204"/>
      <c r="P102" s="204"/>
      <c r="Q102" s="204"/>
    </row>
    <row r="103" spans="1:17" s="45" customFormat="1" ht="19.5" customHeight="1">
      <c r="A103" s="123" t="s">
        <v>66</v>
      </c>
      <c r="B103" s="124"/>
      <c r="C103" s="124"/>
      <c r="D103" s="124"/>
      <c r="E103" s="124"/>
      <c r="F103" s="47"/>
      <c r="G103"/>
      <c r="H103" s="206"/>
      <c r="I103" s="168"/>
      <c r="J103" s="168"/>
      <c r="K103" s="168"/>
      <c r="L103" s="168"/>
      <c r="M103" s="168"/>
      <c r="N103" s="168"/>
      <c r="O103" s="205"/>
      <c r="P103" s="205"/>
      <c r="Q103" s="205"/>
    </row>
    <row r="104" spans="1:17" s="43" customFormat="1" ht="19.5" customHeight="1">
      <c r="A104" s="87" t="s">
        <v>158</v>
      </c>
      <c r="B104" s="122">
        <f t="shared" ref="B104:C107" si="0">SUM(B79,B84,B89,B94,B99)</f>
        <v>0</v>
      </c>
      <c r="C104" s="122">
        <f t="shared" si="0"/>
        <v>0</v>
      </c>
      <c r="D104" s="122">
        <f t="shared" ref="D104:E107" si="1">SUM(D79,D84,D89,D94,D99)</f>
        <v>3</v>
      </c>
      <c r="E104" s="122">
        <f t="shared" si="1"/>
        <v>2235.5258515200003</v>
      </c>
      <c r="F104" s="46"/>
      <c r="G104"/>
      <c r="H104" s="164"/>
      <c r="I104" s="164"/>
      <c r="J104" s="164"/>
      <c r="K104" s="164"/>
      <c r="L104" s="164"/>
      <c r="M104" s="164"/>
      <c r="N104" s="164"/>
      <c r="O104" s="204"/>
      <c r="P104" s="204"/>
      <c r="Q104" s="204"/>
    </row>
    <row r="105" spans="1:17" s="43" customFormat="1" ht="19.5" customHeight="1">
      <c r="A105" s="87" t="s">
        <v>159</v>
      </c>
      <c r="B105" s="122">
        <f t="shared" si="0"/>
        <v>14</v>
      </c>
      <c r="C105" s="122">
        <f t="shared" si="0"/>
        <v>56134.896762240001</v>
      </c>
      <c r="D105" s="122">
        <f t="shared" si="1"/>
        <v>8</v>
      </c>
      <c r="E105" s="122">
        <f t="shared" si="1"/>
        <v>65952.239708160007</v>
      </c>
      <c r="F105" s="46"/>
      <c r="G105"/>
      <c r="H105" s="164"/>
      <c r="I105" s="164"/>
      <c r="J105" s="164"/>
      <c r="K105" s="164"/>
      <c r="L105" s="164"/>
      <c r="M105" s="164"/>
      <c r="N105" s="164"/>
      <c r="O105" s="204"/>
      <c r="P105" s="204"/>
      <c r="Q105" s="204"/>
    </row>
    <row r="106" spans="1:17" s="43" customFormat="1" ht="19.5" customHeight="1">
      <c r="A106" s="87" t="s">
        <v>160</v>
      </c>
      <c r="B106" s="122">
        <f t="shared" si="0"/>
        <v>2</v>
      </c>
      <c r="C106" s="122">
        <f t="shared" si="0"/>
        <v>14558.463786240001</v>
      </c>
      <c r="D106" s="122">
        <f t="shared" si="1"/>
        <v>3</v>
      </c>
      <c r="E106" s="122">
        <f t="shared" si="1"/>
        <v>482.35258368000001</v>
      </c>
      <c r="F106" s="46"/>
      <c r="G106"/>
      <c r="H106" s="164"/>
      <c r="I106" s="164"/>
      <c r="J106" s="164"/>
      <c r="K106" s="164"/>
      <c r="L106" s="164"/>
      <c r="M106" s="164"/>
      <c r="N106" s="164"/>
      <c r="O106" s="204"/>
      <c r="P106" s="204"/>
      <c r="Q106" s="204"/>
    </row>
    <row r="107" spans="1:17" s="43" customFormat="1" ht="19.5" customHeight="1">
      <c r="A107" s="87" t="s">
        <v>161</v>
      </c>
      <c r="B107" s="122">
        <f t="shared" si="0"/>
        <v>0</v>
      </c>
      <c r="C107" s="122">
        <f t="shared" si="0"/>
        <v>0</v>
      </c>
      <c r="D107" s="122">
        <f t="shared" si="1"/>
        <v>5</v>
      </c>
      <c r="E107" s="122">
        <f t="shared" si="1"/>
        <v>1823.138547264</v>
      </c>
      <c r="F107" s="46"/>
      <c r="G107"/>
      <c r="H107" s="164"/>
      <c r="I107" s="164"/>
      <c r="J107" s="164"/>
      <c r="K107" s="164"/>
      <c r="L107" s="164"/>
      <c r="M107" s="164"/>
      <c r="N107" s="164"/>
      <c r="O107" s="204"/>
      <c r="P107" s="204"/>
      <c r="Q107" s="204"/>
    </row>
    <row r="108" spans="1:17" s="13" customFormat="1" ht="27" customHeight="1">
      <c r="A108" s="156" t="s">
        <v>73</v>
      </c>
      <c r="B108" s="157"/>
      <c r="C108" s="157"/>
      <c r="D108" s="157"/>
      <c r="E108" s="157"/>
      <c r="F108" s="158"/>
      <c r="G108"/>
      <c r="H108" s="193"/>
      <c r="I108" s="193"/>
      <c r="J108" s="193"/>
      <c r="K108" s="193"/>
      <c r="L108" s="193"/>
      <c r="M108" s="193"/>
      <c r="N108" s="195"/>
      <c r="O108" s="202"/>
      <c r="P108" s="202"/>
      <c r="Q108" s="202"/>
    </row>
    <row r="109" spans="1:17" ht="19.5" customHeight="1">
      <c r="A109" s="75"/>
      <c r="B109" s="15" t="s">
        <v>78</v>
      </c>
      <c r="C109" s="14">
        <v>2019</v>
      </c>
      <c r="D109" s="14">
        <v>2018</v>
      </c>
      <c r="E109" s="14">
        <v>2017</v>
      </c>
      <c r="F109" s="14">
        <v>2016</v>
      </c>
      <c r="H109" s="164"/>
      <c r="I109" s="164"/>
      <c r="J109" s="164"/>
      <c r="K109" s="164"/>
      <c r="L109" s="164"/>
      <c r="M109" s="164"/>
      <c r="N109" s="166"/>
    </row>
    <row r="110" spans="1:17" ht="19.5" customHeight="1">
      <c r="A110" s="76" t="s">
        <v>125</v>
      </c>
      <c r="B110" s="36" t="s">
        <v>23</v>
      </c>
      <c r="C110" s="118">
        <v>0.11580976527061794</v>
      </c>
      <c r="D110" s="77">
        <v>7.1999999999999995E-2</v>
      </c>
      <c r="E110" s="77">
        <v>3.4000000000000002E-2</v>
      </c>
      <c r="F110" s="78">
        <v>3.5000000000000003E-2</v>
      </c>
      <c r="H110" s="164"/>
      <c r="I110" s="164"/>
      <c r="J110" s="164"/>
      <c r="K110" s="164"/>
      <c r="L110" s="164"/>
      <c r="M110" s="164"/>
      <c r="N110" s="166"/>
    </row>
    <row r="111" spans="1:17" ht="19.5" customHeight="1">
      <c r="A111" s="247" t="s">
        <v>79</v>
      </c>
      <c r="B111" s="256"/>
      <c r="C111" s="256"/>
      <c r="D111" s="256"/>
      <c r="E111" s="256"/>
      <c r="F111" s="257"/>
      <c r="H111" s="164"/>
      <c r="I111" s="164"/>
      <c r="J111" s="164"/>
      <c r="K111" s="164"/>
      <c r="L111" s="164"/>
      <c r="M111" s="164"/>
      <c r="N111" s="166"/>
    </row>
    <row r="112" spans="1:17" s="88" customFormat="1" ht="19.5" customHeight="1">
      <c r="A112" s="125" t="s">
        <v>29</v>
      </c>
      <c r="B112" s="142"/>
      <c r="C112" s="142"/>
      <c r="D112" s="142"/>
      <c r="E112" s="142"/>
      <c r="F112" s="126"/>
      <c r="G112"/>
      <c r="H112" s="163"/>
      <c r="I112" s="168"/>
      <c r="J112" s="168"/>
      <c r="K112" s="168"/>
      <c r="L112" s="168"/>
      <c r="M112" s="168"/>
      <c r="N112" s="169"/>
      <c r="O112" s="178"/>
      <c r="P112" s="178"/>
      <c r="Q112" s="178"/>
    </row>
    <row r="113" spans="1:17" ht="19.5" customHeight="1">
      <c r="A113" s="147"/>
      <c r="B113" s="15" t="s">
        <v>1</v>
      </c>
      <c r="C113" s="14">
        <v>2019</v>
      </c>
      <c r="D113" s="14">
        <v>2018</v>
      </c>
      <c r="E113" s="14">
        <v>2017</v>
      </c>
      <c r="F113" s="14">
        <v>2016</v>
      </c>
      <c r="H113" s="171" t="s">
        <v>183</v>
      </c>
      <c r="I113" s="167"/>
      <c r="J113" s="167"/>
      <c r="K113" s="167"/>
      <c r="L113" s="167"/>
      <c r="M113" s="164"/>
      <c r="N113" s="166"/>
    </row>
    <row r="114" spans="1:17" s="3" customFormat="1" ht="19.5" customHeight="1">
      <c r="A114" s="248" t="s">
        <v>4</v>
      </c>
      <c r="B114" s="242"/>
      <c r="C114" s="242"/>
      <c r="D114" s="242"/>
      <c r="E114" s="242"/>
      <c r="F114" s="242"/>
      <c r="G114"/>
      <c r="H114" s="163"/>
      <c r="I114" s="167"/>
      <c r="J114" s="167"/>
      <c r="K114" s="167"/>
      <c r="L114" s="167"/>
      <c r="M114" s="168"/>
      <c r="N114" s="169"/>
      <c r="O114" s="170"/>
      <c r="P114" s="170"/>
      <c r="Q114" s="170"/>
    </row>
    <row r="115" spans="1:17" ht="19.5" customHeight="1">
      <c r="A115" s="67" t="s">
        <v>162</v>
      </c>
      <c r="B115" s="36" t="s">
        <v>122</v>
      </c>
      <c r="C115" s="154">
        <v>5.75</v>
      </c>
      <c r="D115" s="155">
        <v>5.4</v>
      </c>
      <c r="E115" s="155">
        <v>5.0999999999999996</v>
      </c>
      <c r="F115" s="155">
        <v>4.8</v>
      </c>
      <c r="I115" s="172"/>
      <c r="J115" s="173"/>
      <c r="K115" s="173"/>
      <c r="L115" s="173"/>
      <c r="M115" s="164"/>
      <c r="N115" s="166"/>
    </row>
    <row r="116" spans="1:17" ht="19.5" customHeight="1">
      <c r="A116" s="67" t="s">
        <v>157</v>
      </c>
      <c r="B116" s="36" t="s">
        <v>122</v>
      </c>
      <c r="C116" s="127">
        <v>9310</v>
      </c>
      <c r="D116" s="127">
        <v>8460</v>
      </c>
      <c r="E116" s="127">
        <v>7690</v>
      </c>
      <c r="F116" s="127">
        <v>6190</v>
      </c>
      <c r="H116" s="164"/>
      <c r="I116" s="164"/>
      <c r="J116" s="164"/>
      <c r="K116" s="164"/>
      <c r="L116" s="164"/>
      <c r="M116" s="164"/>
      <c r="N116" s="166"/>
    </row>
    <row r="117" spans="1:17" s="18" customFormat="1" ht="21" customHeight="1">
      <c r="A117" s="246" t="s">
        <v>31</v>
      </c>
      <c r="B117" s="246"/>
      <c r="C117" s="246"/>
      <c r="D117" s="246"/>
      <c r="E117" s="246"/>
      <c r="F117" s="258"/>
      <c r="G117"/>
      <c r="H117" s="164"/>
      <c r="I117" s="164"/>
      <c r="J117" s="164"/>
      <c r="K117" s="164"/>
      <c r="L117" s="164"/>
      <c r="M117" s="164"/>
      <c r="N117" s="166"/>
      <c r="O117" s="207"/>
      <c r="P117" s="207"/>
      <c r="Q117" s="207"/>
    </row>
    <row r="118" spans="1:17" s="45" customFormat="1" ht="21" customHeight="1">
      <c r="A118" s="148" t="s">
        <v>75</v>
      </c>
      <c r="B118" s="149"/>
      <c r="C118" s="150"/>
      <c r="D118" s="62"/>
      <c r="E118" s="62"/>
      <c r="F118" s="62"/>
      <c r="G118"/>
      <c r="H118" s="164"/>
      <c r="I118" s="168"/>
      <c r="J118" s="168"/>
      <c r="K118" s="168"/>
      <c r="L118" s="168"/>
      <c r="M118" s="168"/>
      <c r="N118" s="169"/>
      <c r="O118" s="205"/>
      <c r="P118" s="205"/>
      <c r="Q118" s="205"/>
    </row>
    <row r="119" spans="1:17" ht="21" customHeight="1">
      <c r="A119" s="147" t="s">
        <v>127</v>
      </c>
      <c r="B119" s="15" t="s">
        <v>78</v>
      </c>
      <c r="C119" s="14">
        <v>2019</v>
      </c>
      <c r="D119" s="24"/>
      <c r="E119" s="74"/>
      <c r="F119" s="63"/>
      <c r="H119" s="164"/>
      <c r="I119" s="164"/>
      <c r="J119" s="164"/>
      <c r="K119" s="164"/>
      <c r="L119" s="164"/>
      <c r="M119" s="164"/>
      <c r="N119" s="166"/>
    </row>
    <row r="120" spans="1:17" ht="21" customHeight="1">
      <c r="A120" s="67" t="s">
        <v>33</v>
      </c>
      <c r="B120" s="36" t="s">
        <v>128</v>
      </c>
      <c r="C120" s="132">
        <v>2E-3</v>
      </c>
      <c r="D120" s="128"/>
      <c r="E120" s="129"/>
      <c r="F120" s="49"/>
      <c r="H120" s="164"/>
      <c r="I120" s="164"/>
      <c r="J120" s="164"/>
      <c r="K120" s="164"/>
      <c r="L120" s="164"/>
      <c r="M120" s="164"/>
      <c r="N120" s="166"/>
    </row>
    <row r="121" spans="1:17" ht="21" customHeight="1">
      <c r="A121" s="67" t="s">
        <v>34</v>
      </c>
      <c r="B121" s="36" t="s">
        <v>128</v>
      </c>
      <c r="C121" s="132">
        <v>5.0000000000000001E-3</v>
      </c>
      <c r="D121" s="128"/>
      <c r="E121" s="129"/>
      <c r="F121" s="49"/>
      <c r="H121" s="164"/>
      <c r="I121" s="164"/>
      <c r="J121" s="164"/>
      <c r="K121" s="164"/>
      <c r="L121" s="164"/>
      <c r="M121" s="164"/>
      <c r="N121" s="166"/>
    </row>
    <row r="122" spans="1:17" ht="21" customHeight="1">
      <c r="A122" s="67" t="s">
        <v>35</v>
      </c>
      <c r="B122" s="36" t="s">
        <v>128</v>
      </c>
      <c r="C122" s="132">
        <v>2.1999999999999999E-2</v>
      </c>
      <c r="D122" s="128"/>
      <c r="E122" s="129"/>
      <c r="F122" s="49"/>
      <c r="H122" s="164"/>
      <c r="I122" s="164"/>
      <c r="J122" s="164"/>
      <c r="K122" s="164"/>
      <c r="L122" s="164"/>
      <c r="M122" s="164"/>
      <c r="N122" s="166"/>
    </row>
    <row r="123" spans="1:17" ht="21" customHeight="1">
      <c r="A123" s="67" t="s">
        <v>69</v>
      </c>
      <c r="B123" s="36" t="s">
        <v>128</v>
      </c>
      <c r="C123" s="132">
        <v>1.4999999999999999E-2</v>
      </c>
      <c r="D123" s="128"/>
      <c r="E123" s="129"/>
      <c r="F123" s="49"/>
      <c r="H123" s="164"/>
      <c r="I123" s="164"/>
      <c r="J123" s="164"/>
      <c r="K123" s="164"/>
      <c r="L123" s="164"/>
      <c r="M123" s="164"/>
      <c r="N123" s="166"/>
    </row>
    <row r="124" spans="1:17" ht="21" customHeight="1">
      <c r="A124" s="67" t="s">
        <v>74</v>
      </c>
      <c r="B124" s="36" t="s">
        <v>128</v>
      </c>
      <c r="C124" s="132">
        <v>1.7999999999999999E-2</v>
      </c>
      <c r="D124" s="128"/>
      <c r="E124" s="129"/>
      <c r="F124" s="49"/>
      <c r="H124" s="164"/>
      <c r="I124" s="164"/>
      <c r="J124" s="164"/>
      <c r="K124" s="164"/>
      <c r="L124" s="164"/>
      <c r="M124" s="164"/>
      <c r="N124" s="166"/>
    </row>
    <row r="125" spans="1:17" s="3" customFormat="1" ht="21" customHeight="1">
      <c r="A125" s="131" t="s">
        <v>30</v>
      </c>
      <c r="B125" s="36"/>
      <c r="C125" s="133">
        <v>6.2E-2</v>
      </c>
      <c r="D125" s="130"/>
      <c r="E125" s="73"/>
      <c r="F125" s="64"/>
      <c r="G125"/>
      <c r="H125" s="163"/>
      <c r="I125" s="168"/>
      <c r="J125" s="168"/>
      <c r="K125" s="168"/>
      <c r="L125" s="168"/>
      <c r="M125" s="168"/>
      <c r="N125" s="169"/>
      <c r="O125" s="170"/>
      <c r="P125" s="170"/>
      <c r="Q125" s="170"/>
    </row>
    <row r="126" spans="1:17" s="79" customFormat="1" ht="21" customHeight="1">
      <c r="A126" s="110" t="s">
        <v>36</v>
      </c>
      <c r="B126" s="135"/>
      <c r="C126" s="135"/>
      <c r="D126" s="136"/>
      <c r="E126" s="100"/>
      <c r="F126" s="100"/>
      <c r="G126"/>
      <c r="H126" s="164"/>
      <c r="I126" s="164"/>
      <c r="J126" s="164"/>
      <c r="K126" s="164"/>
      <c r="L126" s="164"/>
      <c r="M126" s="164"/>
      <c r="N126" s="166"/>
      <c r="O126" s="179"/>
      <c r="P126" s="179"/>
      <c r="Q126" s="179"/>
    </row>
    <row r="127" spans="1:17" s="3" customFormat="1" ht="21" customHeight="1">
      <c r="A127" s="251" t="s">
        <v>37</v>
      </c>
      <c r="B127" s="251"/>
      <c r="C127" s="251"/>
      <c r="D127" s="251"/>
      <c r="E127" s="6"/>
      <c r="F127" s="6"/>
      <c r="G127"/>
      <c r="H127" s="163"/>
      <c r="I127" s="168"/>
      <c r="J127" s="168"/>
      <c r="K127" s="168"/>
      <c r="L127" s="168"/>
      <c r="M127" s="168"/>
      <c r="N127" s="169"/>
      <c r="O127" s="170"/>
      <c r="P127" s="170"/>
      <c r="Q127" s="170"/>
    </row>
    <row r="128" spans="1:17" s="3" customFormat="1" ht="21" customHeight="1">
      <c r="A128" s="66" t="s">
        <v>32</v>
      </c>
      <c r="B128" s="50" t="s">
        <v>38</v>
      </c>
      <c r="C128" s="50" t="s">
        <v>39</v>
      </c>
      <c r="D128" s="50" t="s">
        <v>40</v>
      </c>
      <c r="E128" s="85"/>
      <c r="F128" s="85"/>
      <c r="G128"/>
      <c r="H128" s="163"/>
      <c r="I128" s="168"/>
      <c r="J128" s="168"/>
      <c r="K128" s="168"/>
      <c r="L128" s="168"/>
      <c r="M128" s="168"/>
      <c r="N128" s="169"/>
      <c r="O128" s="170"/>
      <c r="P128" s="170"/>
      <c r="Q128" s="170"/>
    </row>
    <row r="129" spans="1:17" ht="21" customHeight="1">
      <c r="A129" s="67" t="s">
        <v>34</v>
      </c>
      <c r="B129" s="97">
        <v>0</v>
      </c>
      <c r="C129" s="97">
        <v>0</v>
      </c>
      <c r="D129" s="97">
        <v>0</v>
      </c>
      <c r="E129" s="42"/>
      <c r="F129" s="42"/>
      <c r="H129" s="164"/>
      <c r="I129" s="164"/>
      <c r="J129" s="164"/>
      <c r="K129" s="164"/>
      <c r="L129" s="164"/>
      <c r="M129" s="164"/>
      <c r="N129" s="166"/>
    </row>
    <row r="130" spans="1:17" ht="21" customHeight="1">
      <c r="A130" s="67" t="s">
        <v>41</v>
      </c>
      <c r="B130" s="97">
        <v>0</v>
      </c>
      <c r="C130" s="97">
        <v>2</v>
      </c>
      <c r="D130" s="97">
        <v>0</v>
      </c>
      <c r="E130" s="42"/>
      <c r="F130" s="42"/>
      <c r="H130" s="164"/>
      <c r="I130" s="164"/>
      <c r="J130" s="164"/>
      <c r="K130" s="164"/>
      <c r="L130" s="164"/>
      <c r="M130" s="164"/>
      <c r="N130" s="166"/>
    </row>
    <row r="131" spans="1:17" ht="21" customHeight="1">
      <c r="A131" s="67" t="s">
        <v>42</v>
      </c>
      <c r="B131" s="97">
        <v>0</v>
      </c>
      <c r="C131" s="97">
        <v>3</v>
      </c>
      <c r="D131" s="97">
        <v>0</v>
      </c>
      <c r="E131" s="42"/>
      <c r="F131" s="42"/>
      <c r="H131" s="164"/>
      <c r="I131" s="164"/>
      <c r="J131" s="164"/>
      <c r="K131" s="164"/>
      <c r="L131" s="164"/>
      <c r="M131" s="164"/>
      <c r="N131" s="166"/>
    </row>
    <row r="132" spans="1:17" ht="21" customHeight="1">
      <c r="A132" s="67" t="s">
        <v>43</v>
      </c>
      <c r="B132" s="97">
        <v>0</v>
      </c>
      <c r="C132" s="97">
        <v>6</v>
      </c>
      <c r="D132" s="97">
        <v>0</v>
      </c>
      <c r="H132" s="164"/>
      <c r="I132" s="164"/>
      <c r="J132" s="164"/>
      <c r="K132" s="164"/>
      <c r="L132" s="164"/>
      <c r="M132" s="164"/>
      <c r="N132" s="166"/>
    </row>
    <row r="133" spans="1:17" ht="21" customHeight="1">
      <c r="A133" s="67" t="s">
        <v>44</v>
      </c>
      <c r="B133" s="97">
        <v>0</v>
      </c>
      <c r="C133" s="97">
        <v>0</v>
      </c>
      <c r="D133" s="97">
        <v>0</v>
      </c>
      <c r="H133" s="164"/>
      <c r="I133" s="164"/>
      <c r="J133" s="164"/>
      <c r="K133" s="164"/>
      <c r="L133" s="164"/>
      <c r="M133" s="164"/>
      <c r="N133" s="166"/>
    </row>
    <row r="134" spans="1:17" s="3" customFormat="1" ht="21" customHeight="1">
      <c r="A134" s="252" t="s">
        <v>45</v>
      </c>
      <c r="B134" s="251"/>
      <c r="C134" s="251"/>
      <c r="D134" s="251"/>
      <c r="G134"/>
      <c r="H134" s="163"/>
      <c r="I134" s="168"/>
      <c r="J134" s="168"/>
      <c r="K134" s="168"/>
      <c r="L134" s="168"/>
      <c r="M134" s="168"/>
      <c r="N134" s="169"/>
      <c r="O134" s="170"/>
      <c r="P134" s="170"/>
      <c r="Q134" s="170"/>
    </row>
    <row r="135" spans="1:17" ht="21" customHeight="1">
      <c r="A135" s="67" t="s">
        <v>46</v>
      </c>
      <c r="B135" s="97">
        <v>0</v>
      </c>
      <c r="C135" s="97">
        <v>10</v>
      </c>
      <c r="D135" s="97">
        <v>0</v>
      </c>
      <c r="H135" s="164"/>
      <c r="I135" s="164"/>
      <c r="J135" s="164"/>
      <c r="K135" s="164"/>
      <c r="L135" s="164"/>
      <c r="M135" s="164"/>
      <c r="N135" s="166"/>
    </row>
    <row r="136" spans="1:17" ht="21" customHeight="1">
      <c r="A136" s="67" t="s">
        <v>47</v>
      </c>
      <c r="B136" s="97">
        <v>0</v>
      </c>
      <c r="C136" s="97">
        <v>1</v>
      </c>
      <c r="D136" s="97">
        <v>0</v>
      </c>
      <c r="H136" s="164"/>
      <c r="I136" s="164"/>
      <c r="J136" s="164"/>
      <c r="K136" s="164"/>
      <c r="L136" s="164"/>
      <c r="M136" s="164"/>
      <c r="N136" s="166"/>
    </row>
    <row r="137" spans="1:17" ht="21" customHeight="1">
      <c r="A137" s="67" t="s">
        <v>48</v>
      </c>
      <c r="B137" s="97">
        <v>0</v>
      </c>
      <c r="C137" s="97">
        <v>0</v>
      </c>
      <c r="D137" s="97">
        <v>0</v>
      </c>
      <c r="H137" s="164"/>
      <c r="I137" s="164"/>
      <c r="J137" s="164"/>
      <c r="K137" s="164"/>
      <c r="L137" s="164"/>
      <c r="M137" s="164"/>
      <c r="N137" s="166"/>
    </row>
    <row r="138" spans="1:17" s="3" customFormat="1" ht="21" customHeight="1">
      <c r="A138" s="252" t="s">
        <v>49</v>
      </c>
      <c r="B138" s="251"/>
      <c r="C138" s="251"/>
      <c r="D138" s="251"/>
      <c r="G138"/>
      <c r="H138" s="163"/>
      <c r="I138" s="168"/>
      <c r="J138" s="168"/>
      <c r="K138" s="168"/>
      <c r="L138" s="168"/>
      <c r="M138" s="168"/>
      <c r="N138" s="169"/>
      <c r="O138" s="170"/>
      <c r="P138" s="170"/>
      <c r="Q138" s="170"/>
    </row>
    <row r="139" spans="1:17" ht="21" customHeight="1">
      <c r="A139" s="67" t="s">
        <v>50</v>
      </c>
      <c r="B139" s="97">
        <v>0</v>
      </c>
      <c r="C139" s="97">
        <v>11</v>
      </c>
      <c r="D139" s="97">
        <v>0</v>
      </c>
      <c r="H139" s="164"/>
      <c r="I139" s="164"/>
      <c r="J139" s="164"/>
      <c r="K139" s="164"/>
      <c r="L139" s="164"/>
      <c r="M139" s="164"/>
      <c r="N139" s="166"/>
    </row>
    <row r="140" spans="1:17" ht="21" customHeight="1">
      <c r="A140" s="67" t="s">
        <v>51</v>
      </c>
      <c r="B140" s="97">
        <v>0</v>
      </c>
      <c r="C140" s="97">
        <v>0</v>
      </c>
      <c r="D140" s="97">
        <v>0</v>
      </c>
      <c r="H140" s="164"/>
      <c r="I140" s="164"/>
      <c r="J140" s="164"/>
      <c r="K140" s="164"/>
      <c r="L140" s="164"/>
      <c r="M140" s="164"/>
      <c r="N140" s="166"/>
    </row>
    <row r="141" spans="1:17" s="3" customFormat="1" ht="21" customHeight="1">
      <c r="A141" s="252" t="s">
        <v>52</v>
      </c>
      <c r="B141" s="251"/>
      <c r="C141" s="251"/>
      <c r="D141" s="251"/>
      <c r="G141"/>
      <c r="H141" s="163"/>
      <c r="I141" s="168"/>
      <c r="J141" s="168"/>
      <c r="K141" s="168"/>
      <c r="L141" s="168"/>
      <c r="M141" s="168"/>
      <c r="N141" s="169"/>
      <c r="O141" s="170"/>
      <c r="P141" s="170"/>
      <c r="Q141" s="170"/>
    </row>
    <row r="142" spans="1:17" ht="21" customHeight="1">
      <c r="A142" s="67" t="s">
        <v>53</v>
      </c>
      <c r="B142" s="97">
        <v>0</v>
      </c>
      <c r="C142" s="97">
        <v>11</v>
      </c>
      <c r="D142" s="97">
        <v>0</v>
      </c>
      <c r="H142" s="164"/>
      <c r="I142" s="164"/>
      <c r="J142" s="164"/>
      <c r="K142" s="164"/>
      <c r="L142" s="164"/>
      <c r="M142" s="164"/>
      <c r="N142" s="166"/>
    </row>
    <row r="143" spans="1:17" ht="21" customHeight="1">
      <c r="A143" s="67" t="s">
        <v>54</v>
      </c>
      <c r="B143" s="97">
        <v>0</v>
      </c>
      <c r="C143" s="97">
        <v>0</v>
      </c>
      <c r="D143" s="97">
        <v>0</v>
      </c>
      <c r="H143" s="164"/>
      <c r="I143" s="164"/>
      <c r="J143" s="164"/>
      <c r="K143" s="164"/>
      <c r="L143" s="164"/>
      <c r="M143" s="164"/>
      <c r="N143" s="166"/>
    </row>
    <row r="144" spans="1:17" s="3" customFormat="1" ht="21" customHeight="1">
      <c r="A144" s="134" t="s">
        <v>55</v>
      </c>
      <c r="B144" s="97">
        <f>SUM(B142:B143,B139:B140,B135:B137,B129:B133)</f>
        <v>0</v>
      </c>
      <c r="C144" s="97">
        <v>11</v>
      </c>
      <c r="D144" s="97">
        <v>0</v>
      </c>
      <c r="G144"/>
      <c r="H144" s="163"/>
      <c r="I144" s="168"/>
      <c r="J144" s="168"/>
      <c r="K144" s="168"/>
      <c r="L144" s="168"/>
      <c r="M144" s="168"/>
      <c r="N144" s="169"/>
      <c r="O144" s="170"/>
      <c r="P144" s="170"/>
      <c r="Q144" s="170"/>
    </row>
    <row r="145" spans="1:17" s="43" customFormat="1" ht="21" customHeight="1">
      <c r="A145" s="249" t="s">
        <v>118</v>
      </c>
      <c r="B145" s="250"/>
      <c r="C145" s="250"/>
      <c r="D145" s="250"/>
      <c r="E145" s="250"/>
      <c r="F145" s="140"/>
      <c r="G145"/>
      <c r="H145" s="159"/>
      <c r="I145" s="159"/>
      <c r="J145" s="159"/>
      <c r="K145" s="159"/>
      <c r="L145" s="159"/>
      <c r="M145" s="159"/>
      <c r="N145" s="162"/>
      <c r="O145" s="204"/>
      <c r="P145" s="204"/>
      <c r="Q145" s="204"/>
    </row>
    <row r="146" spans="1:17" ht="21" customHeight="1">
      <c r="A146" s="137"/>
      <c r="B146" s="106"/>
      <c r="C146" s="14">
        <v>2019</v>
      </c>
      <c r="D146" s="14">
        <v>2018</v>
      </c>
      <c r="E146" s="14">
        <v>2017</v>
      </c>
      <c r="F146" s="14">
        <v>2016</v>
      </c>
    </row>
    <row r="147" spans="1:17" ht="21" customHeight="1">
      <c r="A147" s="10" t="s">
        <v>163</v>
      </c>
      <c r="B147" s="41" t="s">
        <v>83</v>
      </c>
      <c r="C147" s="139">
        <v>100.3</v>
      </c>
      <c r="D147" s="52">
        <v>106.3</v>
      </c>
      <c r="E147" s="52">
        <v>62.2</v>
      </c>
      <c r="F147" s="138">
        <v>84.9</v>
      </c>
      <c r="H147" s="159" t="s">
        <v>184</v>
      </c>
    </row>
    <row r="148" spans="1:17" ht="21" customHeight="1">
      <c r="A148" s="10" t="s">
        <v>164</v>
      </c>
      <c r="B148" s="41" t="s">
        <v>83</v>
      </c>
      <c r="C148" s="139">
        <v>20.3</v>
      </c>
      <c r="D148" s="52">
        <v>19</v>
      </c>
      <c r="E148" s="52">
        <v>22.9</v>
      </c>
      <c r="F148" s="138">
        <v>15.1</v>
      </c>
      <c r="H148" s="159" t="s">
        <v>185</v>
      </c>
    </row>
    <row r="149" spans="1:17" ht="21" customHeight="1">
      <c r="A149" s="10" t="s">
        <v>165</v>
      </c>
      <c r="B149" s="41" t="s">
        <v>83</v>
      </c>
      <c r="C149" s="139">
        <v>760.5</v>
      </c>
      <c r="D149" s="52">
        <v>392.5</v>
      </c>
      <c r="E149" s="52">
        <v>367.9</v>
      </c>
      <c r="F149" s="138">
        <v>361.5</v>
      </c>
      <c r="H149" s="159" t="s">
        <v>186</v>
      </c>
    </row>
    <row r="150" spans="1:17" ht="21" customHeight="1">
      <c r="A150" s="10" t="s">
        <v>119</v>
      </c>
      <c r="B150" s="41" t="s">
        <v>83</v>
      </c>
      <c r="C150" s="139">
        <v>1106</v>
      </c>
      <c r="D150" s="52">
        <v>752.9</v>
      </c>
      <c r="E150" s="52">
        <v>597.5</v>
      </c>
      <c r="F150" s="138">
        <v>512.5</v>
      </c>
    </row>
    <row r="151" spans="1:17" ht="21" customHeight="1">
      <c r="A151" s="34"/>
      <c r="B151" s="51"/>
      <c r="C151" s="34"/>
      <c r="D151" s="34"/>
      <c r="E151" s="34"/>
      <c r="F151" s="34"/>
    </row>
    <row r="152" spans="1:17" ht="21" customHeight="1">
      <c r="A152" s="34"/>
      <c r="B152" s="51"/>
      <c r="C152" s="34"/>
      <c r="D152" s="34"/>
      <c r="E152" s="34"/>
      <c r="F152" s="34"/>
    </row>
    <row r="153" spans="1:17" ht="21" customHeight="1">
      <c r="A153" s="34"/>
      <c r="B153" s="51"/>
      <c r="C153" s="34"/>
      <c r="D153" s="34"/>
      <c r="E153" s="34"/>
      <c r="F153" s="34"/>
    </row>
    <row r="154" spans="1:17" ht="21" customHeight="1">
      <c r="A154" s="34"/>
      <c r="B154" s="51"/>
      <c r="C154" s="34"/>
      <c r="D154" s="34"/>
      <c r="E154" s="34"/>
      <c r="F154" s="34"/>
    </row>
    <row r="155" spans="1:17" ht="21" customHeight="1">
      <c r="A155" s="34"/>
      <c r="B155" s="51"/>
      <c r="C155" s="34"/>
      <c r="D155" s="34"/>
      <c r="E155" s="34"/>
      <c r="F155" s="34"/>
    </row>
    <row r="156" spans="1:17" ht="21" customHeight="1">
      <c r="A156" s="34"/>
      <c r="B156" s="51"/>
      <c r="C156" s="34"/>
      <c r="D156" s="34"/>
      <c r="E156" s="34"/>
      <c r="F156" s="34"/>
    </row>
    <row r="157" spans="1:17" ht="21" customHeight="1">
      <c r="A157" s="34"/>
      <c r="B157" s="51"/>
      <c r="C157" s="34"/>
      <c r="D157" s="34"/>
      <c r="E157" s="34"/>
      <c r="F157" s="34"/>
    </row>
    <row r="158" spans="1:17" ht="21" customHeight="1">
      <c r="A158" s="34"/>
      <c r="B158" s="51"/>
      <c r="C158" s="34"/>
      <c r="D158" s="34"/>
      <c r="E158" s="34"/>
      <c r="F158" s="34"/>
    </row>
    <row r="159" spans="1:17" ht="21" customHeight="1">
      <c r="A159" s="34"/>
      <c r="B159" s="51"/>
      <c r="C159" s="34"/>
      <c r="D159" s="34"/>
      <c r="E159" s="34"/>
      <c r="F159" s="34"/>
    </row>
    <row r="160" spans="1:17" ht="21" customHeight="1">
      <c r="A160" s="34"/>
      <c r="B160" s="51"/>
      <c r="C160" s="34"/>
      <c r="D160" s="34"/>
      <c r="E160" s="34"/>
      <c r="F160" s="34"/>
    </row>
    <row r="161" spans="1:6" ht="21" customHeight="1">
      <c r="A161" s="34"/>
      <c r="B161" s="51"/>
      <c r="C161" s="34"/>
      <c r="D161" s="34"/>
      <c r="E161" s="34"/>
      <c r="F161" s="34"/>
    </row>
    <row r="162" spans="1:6" ht="21" customHeight="1">
      <c r="A162" s="34"/>
      <c r="B162" s="51"/>
      <c r="C162" s="34"/>
      <c r="D162" s="34"/>
      <c r="E162" s="34"/>
      <c r="F162" s="34"/>
    </row>
    <row r="163" spans="1:6" ht="21" customHeight="1">
      <c r="A163" s="34"/>
      <c r="B163" s="51"/>
      <c r="C163" s="34"/>
      <c r="D163" s="34"/>
      <c r="E163" s="34"/>
      <c r="F163" s="34"/>
    </row>
    <row r="164" spans="1:6" ht="21" customHeight="1">
      <c r="A164" s="34"/>
      <c r="B164" s="51"/>
      <c r="C164" s="34"/>
      <c r="D164" s="34"/>
      <c r="E164" s="34"/>
      <c r="F164" s="34"/>
    </row>
    <row r="165" spans="1:6" ht="21" customHeight="1">
      <c r="A165" s="34"/>
      <c r="B165" s="51"/>
      <c r="C165" s="34"/>
      <c r="D165" s="34"/>
      <c r="E165" s="34"/>
      <c r="F165" s="34"/>
    </row>
    <row r="166" spans="1:6" ht="21" customHeight="1">
      <c r="A166" s="34"/>
      <c r="B166" s="51"/>
      <c r="C166" s="34"/>
      <c r="D166" s="34"/>
      <c r="E166" s="34"/>
      <c r="F166" s="34"/>
    </row>
    <row r="167" spans="1:6" ht="21" customHeight="1">
      <c r="A167" s="34"/>
      <c r="B167" s="51"/>
      <c r="C167" s="34"/>
      <c r="D167" s="34"/>
      <c r="E167" s="34"/>
      <c r="F167" s="34"/>
    </row>
    <row r="168" spans="1:6" ht="21" customHeight="1">
      <c r="A168" s="34"/>
      <c r="B168" s="51"/>
      <c r="C168" s="34"/>
      <c r="D168" s="34"/>
      <c r="E168" s="34"/>
      <c r="F168" s="34"/>
    </row>
    <row r="169" spans="1:6" ht="21" customHeight="1">
      <c r="A169" s="34"/>
      <c r="B169" s="51"/>
      <c r="C169" s="34"/>
      <c r="D169" s="34"/>
      <c r="E169" s="34"/>
      <c r="F169" s="34"/>
    </row>
    <row r="170" spans="1:6" ht="21" customHeight="1">
      <c r="A170" s="34"/>
      <c r="B170" s="51"/>
      <c r="C170" s="34"/>
      <c r="D170" s="34"/>
      <c r="E170" s="34"/>
      <c r="F170" s="34"/>
    </row>
    <row r="171" spans="1:6" ht="21" customHeight="1">
      <c r="A171" s="34"/>
      <c r="B171" s="51"/>
      <c r="C171" s="34"/>
      <c r="D171" s="34"/>
      <c r="E171" s="34"/>
      <c r="F171" s="34"/>
    </row>
    <row r="172" spans="1:6" ht="21" customHeight="1">
      <c r="A172" s="34"/>
      <c r="B172" s="51"/>
      <c r="C172" s="34"/>
      <c r="D172" s="34"/>
      <c r="E172" s="34"/>
      <c r="F172" s="34"/>
    </row>
    <row r="173" spans="1:6" ht="21" customHeight="1">
      <c r="A173" s="34"/>
      <c r="B173" s="51"/>
      <c r="C173" s="34"/>
      <c r="D173" s="34"/>
      <c r="E173" s="34"/>
      <c r="F173" s="34"/>
    </row>
    <row r="174" spans="1:6" ht="21" customHeight="1">
      <c r="A174" s="34"/>
      <c r="B174" s="51"/>
      <c r="C174" s="34"/>
      <c r="D174" s="34"/>
      <c r="E174" s="34"/>
      <c r="F174" s="34"/>
    </row>
    <row r="175" spans="1:6" ht="21" customHeight="1">
      <c r="A175" s="34"/>
      <c r="B175" s="51"/>
      <c r="C175" s="34"/>
      <c r="D175" s="34"/>
      <c r="E175" s="34"/>
      <c r="F175" s="34"/>
    </row>
    <row r="176" spans="1:6" ht="21" customHeight="1">
      <c r="A176" s="34"/>
      <c r="B176" s="51"/>
      <c r="C176" s="34"/>
      <c r="D176" s="34"/>
      <c r="E176" s="34"/>
      <c r="F176" s="34"/>
    </row>
    <row r="177" spans="1:6" ht="21" customHeight="1">
      <c r="A177" s="34"/>
      <c r="B177" s="51"/>
      <c r="C177" s="34"/>
      <c r="D177" s="34"/>
      <c r="E177" s="34"/>
      <c r="F177" s="34"/>
    </row>
    <row r="178" spans="1:6" ht="21" customHeight="1">
      <c r="A178" s="34"/>
      <c r="B178" s="51"/>
      <c r="C178" s="34"/>
      <c r="D178" s="34"/>
      <c r="E178" s="34"/>
      <c r="F178" s="34"/>
    </row>
    <row r="179" spans="1:6" ht="21" customHeight="1">
      <c r="A179" s="34"/>
      <c r="B179" s="51"/>
      <c r="C179" s="34"/>
      <c r="D179" s="34"/>
      <c r="E179" s="34"/>
      <c r="F179" s="34"/>
    </row>
    <row r="180" spans="1:6" ht="21" customHeight="1">
      <c r="A180" s="34"/>
      <c r="B180" s="51"/>
      <c r="C180" s="34"/>
      <c r="D180" s="34"/>
      <c r="E180" s="34"/>
      <c r="F180" s="34"/>
    </row>
    <row r="181" spans="1:6" ht="21" customHeight="1">
      <c r="A181" s="34"/>
      <c r="B181" s="51"/>
      <c r="C181" s="34"/>
      <c r="D181" s="34"/>
      <c r="E181" s="34"/>
      <c r="F181" s="34"/>
    </row>
    <row r="182" spans="1:6" ht="21" customHeight="1">
      <c r="A182" s="34"/>
      <c r="B182" s="51"/>
      <c r="C182" s="34"/>
      <c r="D182" s="34"/>
      <c r="E182" s="34"/>
      <c r="F182" s="34"/>
    </row>
    <row r="183" spans="1:6" ht="21" customHeight="1">
      <c r="A183" s="34"/>
      <c r="B183" s="51"/>
      <c r="C183" s="34"/>
      <c r="D183" s="34"/>
      <c r="E183" s="34"/>
      <c r="F183" s="34"/>
    </row>
    <row r="184" spans="1:6" ht="21" customHeight="1">
      <c r="A184" s="34"/>
      <c r="B184" s="51"/>
      <c r="C184" s="34"/>
      <c r="D184" s="34"/>
      <c r="E184" s="34"/>
      <c r="F184" s="34"/>
    </row>
    <row r="185" spans="1:6">
      <c r="A185" s="34"/>
      <c r="B185" s="51"/>
      <c r="C185" s="34"/>
      <c r="D185" s="34"/>
      <c r="E185" s="34"/>
      <c r="F185" s="34"/>
    </row>
    <row r="186" spans="1:6">
      <c r="A186" s="34"/>
      <c r="B186" s="51"/>
      <c r="C186" s="34"/>
      <c r="D186" s="34"/>
      <c r="E186" s="34"/>
      <c r="F186" s="34"/>
    </row>
    <row r="187" spans="1:6">
      <c r="A187" s="34"/>
      <c r="B187" s="51"/>
      <c r="C187" s="34"/>
      <c r="D187" s="34"/>
      <c r="E187" s="34"/>
      <c r="F187" s="34"/>
    </row>
    <row r="188" spans="1:6">
      <c r="A188" s="34"/>
      <c r="B188" s="51"/>
      <c r="C188" s="34"/>
      <c r="D188" s="34"/>
      <c r="E188" s="34"/>
      <c r="F188" s="34"/>
    </row>
    <row r="189" spans="1:6">
      <c r="A189" s="34"/>
      <c r="B189" s="51"/>
      <c r="C189" s="34"/>
      <c r="D189" s="34"/>
      <c r="E189" s="34"/>
      <c r="F189" s="34"/>
    </row>
    <row r="190" spans="1:6">
      <c r="A190" s="34"/>
      <c r="B190" s="51"/>
      <c r="C190" s="34"/>
      <c r="D190" s="34"/>
      <c r="E190" s="34"/>
      <c r="F190" s="34"/>
    </row>
    <row r="191" spans="1:6">
      <c r="A191" s="34"/>
      <c r="B191" s="51"/>
      <c r="C191" s="34"/>
      <c r="D191" s="34"/>
      <c r="E191" s="34"/>
      <c r="F191" s="34"/>
    </row>
    <row r="192" spans="1:6">
      <c r="A192" s="34"/>
      <c r="B192" s="51"/>
      <c r="C192" s="34"/>
      <c r="D192" s="34"/>
      <c r="E192" s="34"/>
      <c r="F192" s="34"/>
    </row>
    <row r="193" spans="1:6">
      <c r="A193" s="34"/>
      <c r="B193" s="51"/>
      <c r="C193" s="34"/>
      <c r="D193" s="34"/>
      <c r="E193" s="34"/>
      <c r="F193" s="34"/>
    </row>
    <row r="194" spans="1:6">
      <c r="A194" s="34"/>
      <c r="B194" s="51"/>
      <c r="C194" s="34"/>
      <c r="D194" s="34"/>
      <c r="E194" s="34"/>
      <c r="F194" s="34"/>
    </row>
    <row r="195" spans="1:6">
      <c r="A195" s="34"/>
      <c r="B195" s="51"/>
      <c r="C195" s="34"/>
      <c r="D195" s="34"/>
      <c r="E195" s="34"/>
      <c r="F195" s="34"/>
    </row>
    <row r="196" spans="1:6">
      <c r="A196" s="34"/>
      <c r="B196" s="51"/>
      <c r="C196" s="34"/>
      <c r="D196" s="34"/>
      <c r="E196" s="34"/>
      <c r="F196" s="34"/>
    </row>
    <row r="197" spans="1:6">
      <c r="A197" s="34"/>
      <c r="B197" s="51"/>
      <c r="C197" s="34"/>
      <c r="D197" s="34"/>
      <c r="E197" s="34"/>
      <c r="F197" s="34"/>
    </row>
    <row r="198" spans="1:6">
      <c r="A198" s="34"/>
      <c r="B198" s="51"/>
      <c r="C198" s="34"/>
      <c r="D198" s="34"/>
      <c r="E198" s="34"/>
      <c r="F198" s="34"/>
    </row>
    <row r="199" spans="1:6">
      <c r="A199" s="34"/>
      <c r="B199" s="51"/>
      <c r="C199" s="34"/>
      <c r="D199" s="34"/>
      <c r="E199" s="34"/>
      <c r="F199" s="34"/>
    </row>
    <row r="200" spans="1:6">
      <c r="A200" s="34"/>
      <c r="B200" s="51"/>
      <c r="C200" s="34"/>
      <c r="D200" s="34"/>
      <c r="E200" s="34"/>
      <c r="F200" s="34"/>
    </row>
    <row r="201" spans="1:6">
      <c r="A201" s="34"/>
      <c r="B201" s="51"/>
      <c r="C201" s="34"/>
      <c r="D201" s="34"/>
      <c r="E201" s="34"/>
      <c r="F201" s="34"/>
    </row>
    <row r="202" spans="1:6">
      <c r="A202" s="34"/>
      <c r="B202" s="51"/>
      <c r="C202" s="34"/>
      <c r="D202" s="34"/>
      <c r="E202" s="34"/>
      <c r="F202" s="34"/>
    </row>
    <row r="203" spans="1:6">
      <c r="A203" s="34"/>
      <c r="B203" s="51"/>
      <c r="C203" s="34"/>
      <c r="D203" s="34"/>
      <c r="E203" s="34"/>
      <c r="F203" s="34"/>
    </row>
    <row r="204" spans="1:6">
      <c r="A204" s="34"/>
      <c r="B204" s="51"/>
      <c r="C204" s="34"/>
      <c r="D204" s="34"/>
      <c r="E204" s="34"/>
      <c r="F204" s="34"/>
    </row>
    <row r="205" spans="1:6">
      <c r="A205" s="34"/>
      <c r="B205" s="51"/>
      <c r="C205" s="34"/>
      <c r="D205" s="34"/>
      <c r="E205" s="34"/>
      <c r="F205" s="34"/>
    </row>
    <row r="206" spans="1:6">
      <c r="A206" s="34"/>
      <c r="B206" s="51"/>
      <c r="C206" s="34"/>
      <c r="D206" s="34"/>
      <c r="E206" s="34"/>
      <c r="F206" s="34"/>
    </row>
    <row r="207" spans="1:6">
      <c r="A207" s="34"/>
      <c r="B207" s="51"/>
      <c r="C207" s="34"/>
      <c r="D207" s="34"/>
      <c r="E207" s="34"/>
      <c r="F207" s="34"/>
    </row>
    <row r="208" spans="1:6">
      <c r="A208" s="34"/>
      <c r="B208" s="51"/>
      <c r="C208" s="34"/>
      <c r="D208" s="34"/>
      <c r="E208" s="34"/>
      <c r="F208" s="34"/>
    </row>
    <row r="209" spans="1:6">
      <c r="A209" s="34"/>
      <c r="B209" s="51"/>
      <c r="C209" s="34"/>
      <c r="D209" s="34"/>
      <c r="E209" s="34"/>
      <c r="F209" s="34"/>
    </row>
    <row r="210" spans="1:6">
      <c r="A210" s="34"/>
      <c r="B210" s="51"/>
      <c r="C210" s="34"/>
      <c r="D210" s="34"/>
      <c r="E210" s="34"/>
      <c r="F210" s="34"/>
    </row>
    <row r="211" spans="1:6">
      <c r="A211" s="34"/>
      <c r="B211" s="51"/>
      <c r="C211" s="34"/>
      <c r="D211" s="34"/>
      <c r="E211" s="34"/>
      <c r="F211" s="34"/>
    </row>
    <row r="212" spans="1:6">
      <c r="A212" s="34"/>
      <c r="B212" s="51"/>
      <c r="C212" s="34"/>
      <c r="D212" s="34"/>
      <c r="E212" s="34"/>
      <c r="F212" s="34"/>
    </row>
    <row r="213" spans="1:6">
      <c r="A213" s="34"/>
      <c r="B213" s="51"/>
      <c r="C213" s="34"/>
      <c r="D213" s="34"/>
      <c r="E213" s="34"/>
      <c r="F213" s="34"/>
    </row>
    <row r="214" spans="1:6">
      <c r="A214" s="34"/>
      <c r="B214" s="51"/>
      <c r="C214" s="34"/>
      <c r="D214" s="34"/>
      <c r="E214" s="34"/>
      <c r="F214" s="34"/>
    </row>
    <row r="215" spans="1:6">
      <c r="A215" s="34"/>
      <c r="B215" s="51"/>
      <c r="C215" s="34"/>
      <c r="D215" s="34"/>
      <c r="E215" s="34"/>
      <c r="F215" s="34"/>
    </row>
    <row r="216" spans="1:6">
      <c r="A216" s="34"/>
      <c r="B216" s="51"/>
      <c r="C216" s="34"/>
      <c r="D216" s="34"/>
      <c r="E216" s="34"/>
      <c r="F216" s="34"/>
    </row>
    <row r="217" spans="1:6">
      <c r="A217" s="34"/>
      <c r="B217" s="51"/>
      <c r="C217" s="34"/>
      <c r="D217" s="34"/>
      <c r="E217" s="34"/>
      <c r="F217" s="34"/>
    </row>
    <row r="218" spans="1:6">
      <c r="A218" s="34"/>
      <c r="B218" s="51"/>
      <c r="C218" s="34"/>
      <c r="D218" s="34"/>
      <c r="E218" s="34"/>
      <c r="F218" s="34"/>
    </row>
    <row r="219" spans="1:6">
      <c r="A219" s="34"/>
      <c r="B219" s="51"/>
      <c r="C219" s="34"/>
      <c r="D219" s="34"/>
      <c r="E219" s="34"/>
      <c r="F219" s="34"/>
    </row>
    <row r="220" spans="1:6">
      <c r="A220" s="34"/>
      <c r="B220" s="51"/>
      <c r="C220" s="34"/>
      <c r="D220" s="34"/>
      <c r="E220" s="34"/>
      <c r="F220" s="34"/>
    </row>
    <row r="221" spans="1:6">
      <c r="A221" s="34"/>
      <c r="B221" s="51"/>
      <c r="C221" s="34"/>
      <c r="D221" s="34"/>
      <c r="E221" s="34"/>
      <c r="F221" s="34"/>
    </row>
    <row r="222" spans="1:6">
      <c r="A222" s="34"/>
      <c r="B222" s="51"/>
      <c r="C222" s="34"/>
      <c r="D222" s="34"/>
      <c r="E222" s="34"/>
      <c r="F222" s="34"/>
    </row>
    <row r="223" spans="1:6">
      <c r="A223" s="34"/>
      <c r="B223" s="51"/>
      <c r="C223" s="34"/>
      <c r="D223" s="34"/>
      <c r="E223" s="34"/>
      <c r="F223" s="34"/>
    </row>
    <row r="224" spans="1:6">
      <c r="A224" s="34"/>
      <c r="B224" s="51"/>
      <c r="C224" s="34"/>
      <c r="D224" s="34"/>
      <c r="E224" s="34"/>
      <c r="F224" s="34"/>
    </row>
    <row r="225" spans="1:6">
      <c r="A225" s="34"/>
      <c r="B225" s="51"/>
      <c r="C225" s="34"/>
      <c r="D225" s="34"/>
      <c r="E225" s="34"/>
      <c r="F225" s="34"/>
    </row>
    <row r="226" spans="1:6">
      <c r="A226" s="34"/>
      <c r="B226" s="51"/>
      <c r="C226" s="34"/>
      <c r="D226" s="34"/>
      <c r="E226" s="34"/>
      <c r="F226" s="34"/>
    </row>
    <row r="227" spans="1:6">
      <c r="A227" s="34"/>
      <c r="B227" s="51"/>
      <c r="C227" s="34"/>
      <c r="D227" s="34"/>
      <c r="E227" s="34"/>
      <c r="F227" s="34"/>
    </row>
    <row r="228" spans="1:6">
      <c r="A228" s="34"/>
      <c r="B228" s="51"/>
      <c r="C228" s="34"/>
      <c r="D228" s="34"/>
      <c r="E228" s="34"/>
      <c r="F228" s="34"/>
    </row>
    <row r="229" spans="1:6">
      <c r="A229" s="34"/>
      <c r="B229" s="51"/>
      <c r="C229" s="34"/>
      <c r="D229" s="34"/>
      <c r="E229" s="34"/>
      <c r="F229" s="34"/>
    </row>
    <row r="230" spans="1:6">
      <c r="A230" s="34"/>
      <c r="B230" s="51"/>
      <c r="C230" s="34"/>
      <c r="D230" s="34"/>
      <c r="E230" s="34"/>
      <c r="F230" s="34"/>
    </row>
    <row r="231" spans="1:6">
      <c r="A231" s="34"/>
      <c r="B231" s="51"/>
      <c r="C231" s="34"/>
      <c r="D231" s="34"/>
      <c r="E231" s="34"/>
      <c r="F231" s="34"/>
    </row>
    <row r="232" spans="1:6">
      <c r="A232" s="34"/>
      <c r="B232" s="51"/>
      <c r="C232" s="34"/>
      <c r="D232" s="34"/>
      <c r="E232" s="34"/>
      <c r="F232" s="34"/>
    </row>
    <row r="233" spans="1:6">
      <c r="A233" s="34"/>
      <c r="B233" s="51"/>
      <c r="C233" s="34"/>
      <c r="D233" s="34"/>
      <c r="E233" s="34"/>
      <c r="F233" s="34"/>
    </row>
    <row r="234" spans="1:6">
      <c r="A234" s="34"/>
      <c r="B234" s="51"/>
      <c r="C234" s="34"/>
      <c r="D234" s="34"/>
      <c r="E234" s="34"/>
      <c r="F234" s="34"/>
    </row>
    <row r="235" spans="1:6">
      <c r="A235" s="34"/>
      <c r="B235" s="51"/>
      <c r="C235" s="34"/>
      <c r="D235" s="34"/>
      <c r="E235" s="34"/>
      <c r="F235" s="34"/>
    </row>
    <row r="236" spans="1:6">
      <c r="A236" s="34"/>
      <c r="B236" s="51"/>
      <c r="C236" s="34"/>
      <c r="D236" s="34"/>
      <c r="E236" s="34"/>
      <c r="F236" s="34"/>
    </row>
    <row r="237" spans="1:6">
      <c r="A237" s="34"/>
      <c r="B237" s="51"/>
      <c r="C237" s="34"/>
      <c r="D237" s="34"/>
      <c r="E237" s="34"/>
      <c r="F237" s="34"/>
    </row>
    <row r="238" spans="1:6">
      <c r="A238" s="34"/>
      <c r="B238" s="51"/>
      <c r="C238" s="34"/>
      <c r="D238" s="34"/>
      <c r="E238" s="34"/>
      <c r="F238" s="34"/>
    </row>
    <row r="239" spans="1:6">
      <c r="A239" s="34"/>
      <c r="B239" s="51"/>
      <c r="C239" s="34"/>
      <c r="D239" s="34"/>
      <c r="E239" s="34"/>
      <c r="F239" s="34"/>
    </row>
    <row r="240" spans="1:6">
      <c r="A240" s="34"/>
      <c r="B240" s="51"/>
      <c r="C240" s="34"/>
      <c r="D240" s="34"/>
      <c r="E240" s="34"/>
      <c r="F240" s="34"/>
    </row>
    <row r="241" spans="1:6">
      <c r="A241" s="34"/>
      <c r="B241" s="51"/>
      <c r="C241" s="34"/>
      <c r="D241" s="34"/>
      <c r="E241" s="34"/>
      <c r="F241" s="34"/>
    </row>
    <row r="242" spans="1:6">
      <c r="A242" s="34"/>
      <c r="B242" s="51"/>
      <c r="C242" s="34"/>
      <c r="D242" s="34"/>
      <c r="E242" s="34"/>
      <c r="F242" s="34"/>
    </row>
    <row r="243" spans="1:6">
      <c r="A243" s="34"/>
      <c r="B243" s="51"/>
      <c r="C243" s="34"/>
      <c r="D243" s="34"/>
      <c r="E243" s="34"/>
      <c r="F243" s="34"/>
    </row>
    <row r="244" spans="1:6">
      <c r="A244" s="34"/>
      <c r="B244" s="51"/>
      <c r="C244" s="34"/>
      <c r="D244" s="34"/>
      <c r="E244" s="34"/>
      <c r="F244" s="34"/>
    </row>
    <row r="245" spans="1:6">
      <c r="A245" s="34"/>
      <c r="B245" s="51"/>
      <c r="C245" s="34"/>
      <c r="D245" s="34"/>
      <c r="E245" s="34"/>
      <c r="F245" s="34"/>
    </row>
    <row r="246" spans="1:6">
      <c r="A246" s="34"/>
      <c r="B246" s="51"/>
      <c r="C246" s="34"/>
      <c r="D246" s="34"/>
      <c r="E246" s="34"/>
      <c r="F246" s="34"/>
    </row>
    <row r="247" spans="1:6">
      <c r="A247" s="34"/>
      <c r="B247" s="51"/>
      <c r="C247" s="34"/>
      <c r="D247" s="34"/>
      <c r="E247" s="34"/>
      <c r="F247" s="34"/>
    </row>
    <row r="248" spans="1:6">
      <c r="A248" s="34"/>
      <c r="B248" s="51"/>
      <c r="C248" s="34"/>
      <c r="D248" s="34"/>
      <c r="E248" s="34"/>
      <c r="F248" s="34"/>
    </row>
    <row r="249" spans="1:6">
      <c r="A249" s="34"/>
      <c r="B249" s="51"/>
      <c r="C249" s="34"/>
      <c r="D249" s="34"/>
      <c r="E249" s="34"/>
      <c r="F249" s="34"/>
    </row>
    <row r="250" spans="1:6">
      <c r="A250" s="34"/>
      <c r="B250" s="51"/>
      <c r="C250" s="34"/>
      <c r="D250" s="34"/>
      <c r="E250" s="34"/>
      <c r="F250" s="34"/>
    </row>
    <row r="251" spans="1:6">
      <c r="A251" s="34"/>
      <c r="B251" s="51"/>
      <c r="C251" s="34"/>
      <c r="D251" s="34"/>
      <c r="E251" s="34"/>
      <c r="F251" s="34"/>
    </row>
    <row r="252" spans="1:6">
      <c r="A252" s="34"/>
      <c r="B252" s="51"/>
      <c r="C252" s="34"/>
      <c r="D252" s="34"/>
      <c r="E252" s="34"/>
      <c r="F252" s="34"/>
    </row>
    <row r="253" spans="1:6">
      <c r="A253" s="34"/>
      <c r="B253" s="51"/>
      <c r="C253" s="34"/>
      <c r="D253" s="34"/>
      <c r="E253" s="34"/>
      <c r="F253" s="34"/>
    </row>
    <row r="254" spans="1:6">
      <c r="A254" s="34"/>
      <c r="B254" s="51"/>
      <c r="C254" s="34"/>
      <c r="D254" s="34"/>
      <c r="E254" s="34"/>
      <c r="F254" s="34"/>
    </row>
    <row r="255" spans="1:6">
      <c r="A255" s="34"/>
      <c r="B255" s="51"/>
      <c r="C255" s="34"/>
      <c r="D255" s="34"/>
      <c r="E255" s="34"/>
      <c r="F255" s="34"/>
    </row>
    <row r="256" spans="1:6">
      <c r="A256" s="34"/>
      <c r="B256" s="51"/>
      <c r="C256" s="34"/>
      <c r="D256" s="34"/>
      <c r="E256" s="34"/>
      <c r="F256" s="34"/>
    </row>
    <row r="257" spans="1:6">
      <c r="A257" s="34"/>
      <c r="B257" s="51"/>
      <c r="C257" s="34"/>
      <c r="D257" s="34"/>
      <c r="E257" s="34"/>
      <c r="F257" s="34"/>
    </row>
    <row r="258" spans="1:6">
      <c r="A258" s="34"/>
      <c r="B258" s="51"/>
      <c r="C258" s="34"/>
      <c r="D258" s="34"/>
      <c r="E258" s="34"/>
      <c r="F258" s="34"/>
    </row>
    <row r="259" spans="1:6">
      <c r="A259" s="34"/>
      <c r="B259" s="51"/>
      <c r="C259" s="34"/>
      <c r="D259" s="34"/>
      <c r="E259" s="34"/>
      <c r="F259" s="34"/>
    </row>
    <row r="260" spans="1:6">
      <c r="A260" s="34"/>
      <c r="B260" s="51"/>
      <c r="C260" s="34"/>
      <c r="D260" s="34"/>
      <c r="E260" s="34"/>
      <c r="F260" s="34"/>
    </row>
    <row r="261" spans="1:6">
      <c r="A261" s="34"/>
      <c r="B261" s="51"/>
      <c r="C261" s="34"/>
      <c r="D261" s="34"/>
      <c r="E261" s="34"/>
      <c r="F261" s="34"/>
    </row>
    <row r="262" spans="1:6">
      <c r="A262" s="34"/>
      <c r="B262" s="51"/>
      <c r="C262" s="34"/>
      <c r="D262" s="34"/>
      <c r="E262" s="34"/>
      <c r="F262" s="34"/>
    </row>
    <row r="263" spans="1:6">
      <c r="A263" s="34"/>
      <c r="B263" s="51"/>
      <c r="C263" s="34"/>
      <c r="D263" s="34"/>
      <c r="E263" s="34"/>
      <c r="F263" s="34"/>
    </row>
    <row r="264" spans="1:6">
      <c r="A264" s="34"/>
      <c r="B264" s="51"/>
      <c r="C264" s="34"/>
      <c r="D264" s="34"/>
      <c r="E264" s="34"/>
      <c r="F264" s="34"/>
    </row>
    <row r="265" spans="1:6">
      <c r="A265" s="34"/>
      <c r="B265" s="51"/>
      <c r="C265" s="34"/>
      <c r="D265" s="34"/>
      <c r="E265" s="34"/>
      <c r="F265" s="34"/>
    </row>
    <row r="266" spans="1:6">
      <c r="A266" s="34"/>
      <c r="B266" s="51"/>
      <c r="C266" s="34"/>
      <c r="D266" s="34"/>
      <c r="E266" s="34"/>
      <c r="F266" s="34"/>
    </row>
    <row r="267" spans="1:6">
      <c r="A267" s="34"/>
      <c r="B267" s="51"/>
      <c r="C267" s="34"/>
      <c r="D267" s="34"/>
      <c r="E267" s="34"/>
      <c r="F267" s="34"/>
    </row>
    <row r="268" spans="1:6">
      <c r="A268" s="34"/>
      <c r="B268" s="51"/>
      <c r="C268" s="34"/>
      <c r="D268" s="34"/>
      <c r="E268" s="34"/>
      <c r="F268" s="34"/>
    </row>
    <row r="269" spans="1:6">
      <c r="A269" s="34"/>
      <c r="B269" s="51"/>
      <c r="C269" s="34"/>
      <c r="D269" s="34"/>
      <c r="E269" s="34"/>
      <c r="F269" s="34"/>
    </row>
    <row r="270" spans="1:6">
      <c r="A270" s="34"/>
      <c r="B270" s="51"/>
      <c r="C270" s="34"/>
      <c r="D270" s="34"/>
      <c r="E270" s="34"/>
      <c r="F270" s="34"/>
    </row>
    <row r="271" spans="1:6">
      <c r="A271" s="34"/>
      <c r="B271" s="51"/>
      <c r="C271" s="34"/>
      <c r="D271" s="34"/>
      <c r="E271" s="34"/>
      <c r="F271" s="34"/>
    </row>
    <row r="272" spans="1:6">
      <c r="A272" s="34"/>
      <c r="B272" s="51"/>
      <c r="C272" s="34"/>
      <c r="D272" s="34"/>
      <c r="E272" s="34"/>
      <c r="F272" s="34"/>
    </row>
    <row r="273" spans="1:6">
      <c r="A273" s="34"/>
      <c r="B273" s="51"/>
      <c r="C273" s="34"/>
      <c r="D273" s="34"/>
      <c r="E273" s="34"/>
      <c r="F273" s="34"/>
    </row>
    <row r="274" spans="1:6">
      <c r="A274" s="34"/>
      <c r="B274" s="51"/>
      <c r="C274" s="34"/>
      <c r="D274" s="34"/>
      <c r="E274" s="34"/>
      <c r="F274" s="34"/>
    </row>
    <row r="275" spans="1:6">
      <c r="A275" s="34"/>
      <c r="B275" s="51"/>
      <c r="C275" s="34"/>
      <c r="D275" s="34"/>
      <c r="E275" s="34"/>
      <c r="F275" s="34"/>
    </row>
    <row r="276" spans="1:6">
      <c r="A276" s="34"/>
      <c r="B276" s="51"/>
      <c r="C276" s="34"/>
      <c r="D276" s="34"/>
      <c r="E276" s="34"/>
      <c r="F276" s="34"/>
    </row>
    <row r="277" spans="1:6">
      <c r="A277" s="34"/>
      <c r="B277" s="51"/>
      <c r="C277" s="34"/>
      <c r="D277" s="34"/>
      <c r="E277" s="34"/>
      <c r="F277" s="34"/>
    </row>
    <row r="278" spans="1:6">
      <c r="A278" s="34"/>
      <c r="B278" s="51"/>
      <c r="C278" s="34"/>
      <c r="D278" s="34"/>
      <c r="E278" s="34"/>
      <c r="F278" s="34"/>
    </row>
    <row r="279" spans="1:6">
      <c r="A279" s="34"/>
      <c r="B279" s="51"/>
      <c r="C279" s="34"/>
      <c r="D279" s="34"/>
      <c r="E279" s="34"/>
      <c r="F279" s="34"/>
    </row>
    <row r="280" spans="1:6">
      <c r="A280" s="34"/>
      <c r="B280" s="51"/>
      <c r="C280" s="34"/>
      <c r="D280" s="34"/>
      <c r="E280" s="34"/>
      <c r="F280" s="34"/>
    </row>
    <row r="281" spans="1:6">
      <c r="C281" s="33"/>
      <c r="D281" s="33"/>
      <c r="E281" s="1"/>
      <c r="F281" s="1"/>
    </row>
    <row r="282" spans="1:6">
      <c r="A282" s="4"/>
      <c r="B282" s="4"/>
      <c r="C282" s="33"/>
      <c r="D282" s="33"/>
      <c r="E282" s="1"/>
      <c r="F282" s="1"/>
    </row>
    <row r="283" spans="1:6">
      <c r="A283" s="4"/>
      <c r="B283" s="4"/>
      <c r="C283" s="33"/>
      <c r="D283" s="33"/>
      <c r="E283" s="1"/>
      <c r="F283" s="1"/>
    </row>
    <row r="284" spans="1:6">
      <c r="A284" s="4"/>
      <c r="B284" s="4"/>
      <c r="C284" s="33"/>
      <c r="D284" s="33"/>
      <c r="E284" s="1"/>
      <c r="F284" s="1"/>
    </row>
    <row r="285" spans="1:6">
      <c r="A285" s="4"/>
      <c r="B285" s="4"/>
      <c r="C285" s="33"/>
      <c r="D285" s="33"/>
      <c r="E285" s="1"/>
      <c r="F285" s="1"/>
    </row>
  </sheetData>
  <phoneticPr fontId="22" type="noConversion"/>
  <dataValidations disablePrompts="1" count="1">
    <dataValidation type="custom" allowBlank="1" showInputMessage="1" showErrorMessage="1" errorTitle="Invalid entry" error="The entry is not a number, is outside the minimum and maximum set, or has too many decimal places." sqref="J21:J23">
      <formula1>AND(J21&gt;=0, J21&lt;=999999999999, J21=ROUND(J21,2))</formula1>
    </dataValidation>
  </dataValidations>
  <pageMargins left="0.25" right="0.25" top="0.75" bottom="0.75" header="0.3" footer="0.3"/>
  <pageSetup paperSize="5" scale="62" fitToHeight="0" orientation="portrait" r:id="rId1"/>
  <rowBreaks count="1" manualBreakCount="1">
    <brk id="73" max="4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heetViews>
  <sheetFormatPr defaultRowHeight="15"/>
  <cols>
    <col min="1" max="1" width="49.5703125" customWidth="1"/>
    <col min="3" max="3" width="8.85546875" style="4"/>
    <col min="4" max="6" width="10.85546875" style="21" bestFit="1" customWidth="1"/>
    <col min="7" max="7" width="5.5703125" style="21" customWidth="1"/>
    <col min="8" max="8" width="140.85546875" customWidth="1"/>
  </cols>
  <sheetData>
    <row r="1" spans="1:8" ht="59.65" customHeight="1">
      <c r="B1" s="31" t="s">
        <v>116</v>
      </c>
      <c r="C1" s="31"/>
    </row>
    <row r="2" spans="1:8" s="17" customFormat="1" ht="18.75">
      <c r="A2" s="210" t="s">
        <v>96</v>
      </c>
      <c r="B2" s="14" t="s">
        <v>1</v>
      </c>
      <c r="C2" s="14">
        <v>2019</v>
      </c>
      <c r="D2" s="20">
        <v>2018</v>
      </c>
      <c r="E2" s="20">
        <v>2017</v>
      </c>
      <c r="F2" s="20">
        <v>2016</v>
      </c>
      <c r="G2" s="25"/>
      <c r="H2" s="230" t="s">
        <v>215</v>
      </c>
    </row>
    <row r="3" spans="1:8" s="17" customFormat="1" ht="17.25">
      <c r="A3" s="112" t="s">
        <v>194</v>
      </c>
      <c r="B3" s="211"/>
      <c r="C3" s="212" t="s">
        <v>195</v>
      </c>
      <c r="D3" s="212" t="s">
        <v>196</v>
      </c>
      <c r="E3" s="213" t="s">
        <v>107</v>
      </c>
      <c r="F3" s="213" t="s">
        <v>107</v>
      </c>
      <c r="G3" s="21"/>
      <c r="H3" s="17" t="s">
        <v>216</v>
      </c>
    </row>
    <row r="4" spans="1:8" s="17" customFormat="1" ht="17.25">
      <c r="A4" s="115" t="s">
        <v>219</v>
      </c>
      <c r="B4" s="211"/>
      <c r="C4" s="212"/>
      <c r="D4" s="212"/>
      <c r="E4" s="213"/>
      <c r="F4" s="213"/>
      <c r="G4" s="21"/>
      <c r="H4" s="17" t="s">
        <v>217</v>
      </c>
    </row>
    <row r="5" spans="1:8" s="17" customFormat="1">
      <c r="A5" s="214" t="s">
        <v>220</v>
      </c>
      <c r="B5" s="211"/>
      <c r="C5" s="212"/>
      <c r="D5" s="212"/>
      <c r="E5" s="213"/>
      <c r="F5" s="213"/>
      <c r="G5" s="21"/>
    </row>
    <row r="6" spans="1:8" s="17" customFormat="1">
      <c r="A6" s="112" t="s">
        <v>221</v>
      </c>
      <c r="B6" s="211"/>
      <c r="C6" s="212">
        <v>356</v>
      </c>
      <c r="D6" s="212">
        <v>305</v>
      </c>
      <c r="E6" s="213">
        <v>240</v>
      </c>
      <c r="F6" s="213">
        <v>182</v>
      </c>
      <c r="G6" s="21"/>
    </row>
    <row r="7" spans="1:8" s="17" customFormat="1">
      <c r="A7" s="112" t="s">
        <v>222</v>
      </c>
      <c r="B7" s="211"/>
      <c r="C7" s="212">
        <v>21</v>
      </c>
      <c r="D7" s="212">
        <v>28</v>
      </c>
      <c r="E7" s="213">
        <v>18</v>
      </c>
      <c r="F7" s="213">
        <v>30</v>
      </c>
      <c r="G7" s="21"/>
    </row>
    <row r="8" spans="1:8" s="17" customFormat="1">
      <c r="A8" s="112" t="s">
        <v>223</v>
      </c>
      <c r="B8" s="211"/>
      <c r="C8" s="221">
        <v>0.44</v>
      </c>
      <c r="D8" s="235">
        <v>0.52</v>
      </c>
      <c r="E8" s="221">
        <v>0.51</v>
      </c>
      <c r="F8" s="236">
        <v>0.51</v>
      </c>
      <c r="G8" s="21"/>
    </row>
    <row r="9" spans="1:8" s="17" customFormat="1" ht="17.25">
      <c r="A9" s="214" t="s">
        <v>226</v>
      </c>
      <c r="B9" s="211"/>
      <c r="C9" s="212"/>
      <c r="D9" s="212"/>
      <c r="E9" s="213"/>
      <c r="F9" s="213"/>
      <c r="G9" s="21"/>
      <c r="H9" s="17" t="s">
        <v>231</v>
      </c>
    </row>
    <row r="10" spans="1:8" s="17" customFormat="1">
      <c r="A10" s="112" t="s">
        <v>221</v>
      </c>
      <c r="B10" s="211"/>
      <c r="C10" s="212">
        <v>41</v>
      </c>
      <c r="D10" s="212">
        <v>38</v>
      </c>
      <c r="E10" s="238">
        <v>33</v>
      </c>
      <c r="F10" s="240">
        <v>35</v>
      </c>
      <c r="G10" s="21"/>
    </row>
    <row r="11" spans="1:8" s="17" customFormat="1">
      <c r="A11" s="112" t="s">
        <v>224</v>
      </c>
      <c r="B11" s="211"/>
      <c r="C11" s="212">
        <v>35</v>
      </c>
      <c r="D11" s="212">
        <v>57</v>
      </c>
      <c r="E11" s="238">
        <v>64</v>
      </c>
      <c r="F11" s="240">
        <v>63</v>
      </c>
      <c r="G11" s="25"/>
    </row>
    <row r="12" spans="1:8" s="17" customFormat="1" ht="18.75">
      <c r="A12" s="210" t="s">
        <v>56</v>
      </c>
      <c r="B12" s="215"/>
      <c r="C12" s="215"/>
      <c r="D12" s="216"/>
      <c r="E12" s="237"/>
      <c r="F12" s="216"/>
      <c r="G12" s="209"/>
      <c r="H12" s="208" t="s">
        <v>199</v>
      </c>
    </row>
    <row r="13" spans="1:8" ht="17.25">
      <c r="A13" s="217" t="s">
        <v>81</v>
      </c>
      <c r="B13" s="218"/>
      <c r="C13" s="219" t="s">
        <v>198</v>
      </c>
      <c r="D13" s="220">
        <v>0.88</v>
      </c>
      <c r="E13" s="221">
        <v>0.89</v>
      </c>
      <c r="F13" s="213" t="s">
        <v>227</v>
      </c>
      <c r="H13" t="s">
        <v>228</v>
      </c>
    </row>
    <row r="14" spans="1:8" ht="21.75">
      <c r="A14" s="210" t="s">
        <v>229</v>
      </c>
      <c r="B14" s="215"/>
      <c r="C14" s="215"/>
      <c r="D14" s="216"/>
      <c r="E14" s="216"/>
      <c r="F14" s="216"/>
      <c r="H14" t="s">
        <v>230</v>
      </c>
    </row>
    <row r="15" spans="1:8">
      <c r="A15" s="218" t="s">
        <v>4</v>
      </c>
      <c r="B15" s="218"/>
      <c r="C15" s="222">
        <v>0.109</v>
      </c>
      <c r="D15" s="223">
        <v>0.121</v>
      </c>
      <c r="E15" s="223">
        <v>0.107</v>
      </c>
      <c r="F15" s="213" t="s">
        <v>107</v>
      </c>
    </row>
    <row r="16" spans="1:8">
      <c r="A16" s="218" t="s">
        <v>200</v>
      </c>
      <c r="B16" s="218"/>
      <c r="C16" s="222">
        <v>0.106</v>
      </c>
      <c r="D16" s="223">
        <v>0.11700000000000001</v>
      </c>
      <c r="E16" s="223">
        <v>0.104</v>
      </c>
      <c r="F16" s="213" t="s">
        <v>107</v>
      </c>
    </row>
    <row r="17" spans="1:8" ht="18.75">
      <c r="A17" s="210" t="s">
        <v>225</v>
      </c>
      <c r="B17" s="215"/>
      <c r="C17" s="215"/>
      <c r="D17" s="216"/>
      <c r="E17" s="216"/>
      <c r="F17" s="216"/>
    </row>
    <row r="18" spans="1:8">
      <c r="A18" s="218" t="s">
        <v>82</v>
      </c>
      <c r="B18" s="218" t="s">
        <v>83</v>
      </c>
      <c r="C18" s="224">
        <v>64</v>
      </c>
      <c r="D18" s="224">
        <v>63</v>
      </c>
      <c r="E18" s="224">
        <v>61</v>
      </c>
      <c r="F18" s="224">
        <v>61</v>
      </c>
      <c r="G18" s="23"/>
    </row>
    <row r="19" spans="1:8">
      <c r="A19" s="218" t="s">
        <v>85</v>
      </c>
      <c r="B19" s="218"/>
      <c r="C19" s="224">
        <v>1430</v>
      </c>
      <c r="D19" s="224">
        <v>1425</v>
      </c>
      <c r="E19" s="224">
        <v>1374</v>
      </c>
      <c r="F19" s="224">
        <v>1413</v>
      </c>
      <c r="G19" s="23"/>
    </row>
    <row r="20" spans="1:8">
      <c r="A20" s="218" t="s">
        <v>85</v>
      </c>
      <c r="B20" s="218" t="s">
        <v>84</v>
      </c>
      <c r="C20" s="225">
        <v>19.8</v>
      </c>
      <c r="D20" s="213">
        <v>18.399999999999999</v>
      </c>
      <c r="E20" s="213">
        <v>16.600000000000001</v>
      </c>
      <c r="F20" s="213">
        <v>17.600000000000001</v>
      </c>
    </row>
    <row r="21" spans="1:8" ht="18.75">
      <c r="A21" s="210" t="s">
        <v>86</v>
      </c>
      <c r="B21" s="215"/>
      <c r="C21" s="215"/>
      <c r="D21" s="216"/>
      <c r="E21" s="216"/>
      <c r="F21" s="216"/>
    </row>
    <row r="22" spans="1:8">
      <c r="A22" s="218" t="s">
        <v>88</v>
      </c>
      <c r="B22" s="218" t="s">
        <v>106</v>
      </c>
      <c r="C22" s="226">
        <v>5.7</v>
      </c>
      <c r="D22" s="226">
        <v>5.7</v>
      </c>
      <c r="E22" s="226">
        <v>5.2</v>
      </c>
      <c r="F22" s="226">
        <v>5</v>
      </c>
      <c r="G22" s="30"/>
    </row>
    <row r="23" spans="1:8" ht="30">
      <c r="A23" s="227" t="s">
        <v>87</v>
      </c>
      <c r="B23" s="218"/>
      <c r="C23" s="221">
        <v>0.75</v>
      </c>
      <c r="D23" s="221">
        <v>0.74</v>
      </c>
      <c r="E23" s="221">
        <v>0.7</v>
      </c>
      <c r="F23" s="221">
        <v>0.63</v>
      </c>
      <c r="G23" s="22"/>
    </row>
    <row r="24" spans="1:8" ht="30">
      <c r="A24" s="227" t="s">
        <v>201</v>
      </c>
      <c r="B24" s="218" t="s">
        <v>83</v>
      </c>
      <c r="C24" s="224">
        <v>44</v>
      </c>
      <c r="D24" s="224">
        <v>43</v>
      </c>
      <c r="E24" s="224">
        <v>40</v>
      </c>
      <c r="F24" s="224">
        <v>37</v>
      </c>
      <c r="G24" s="23"/>
    </row>
    <row r="25" spans="1:8" ht="21.75">
      <c r="A25" s="210" t="s">
        <v>232</v>
      </c>
      <c r="B25" s="14" t="s">
        <v>1</v>
      </c>
      <c r="C25" s="14"/>
      <c r="D25" s="20">
        <v>2018</v>
      </c>
      <c r="E25" s="20">
        <v>2017</v>
      </c>
      <c r="F25" s="20">
        <v>2016</v>
      </c>
      <c r="H25" t="s">
        <v>233</v>
      </c>
    </row>
    <row r="26" spans="1:8" ht="45">
      <c r="A26" s="228" t="s">
        <v>234</v>
      </c>
      <c r="B26" s="227" t="s">
        <v>202</v>
      </c>
      <c r="C26" s="213" t="s">
        <v>107</v>
      </c>
      <c r="D26" s="213">
        <v>426</v>
      </c>
      <c r="E26" s="213">
        <v>441</v>
      </c>
      <c r="F26" s="213">
        <v>339</v>
      </c>
      <c r="H26" t="s">
        <v>235</v>
      </c>
    </row>
    <row r="27" spans="1:8" ht="45">
      <c r="A27" s="228" t="s">
        <v>236</v>
      </c>
      <c r="B27" s="227" t="s">
        <v>202</v>
      </c>
      <c r="C27" s="213" t="s">
        <v>107</v>
      </c>
      <c r="D27" s="213">
        <v>93</v>
      </c>
      <c r="E27" s="213">
        <v>110</v>
      </c>
      <c r="F27" s="213">
        <v>125</v>
      </c>
      <c r="H27" t="s">
        <v>237</v>
      </c>
    </row>
    <row r="28" spans="1:8" ht="21.75">
      <c r="A28" s="210" t="s">
        <v>238</v>
      </c>
      <c r="B28" s="14" t="s">
        <v>1</v>
      </c>
      <c r="C28" s="14">
        <v>2019</v>
      </c>
      <c r="D28" s="20">
        <v>2018</v>
      </c>
      <c r="E28" s="20">
        <v>2017</v>
      </c>
      <c r="F28" s="20">
        <v>2016</v>
      </c>
      <c r="G28" s="25"/>
      <c r="H28" t="s">
        <v>239</v>
      </c>
    </row>
    <row r="29" spans="1:8">
      <c r="A29" s="218" t="s">
        <v>101</v>
      </c>
      <c r="B29" s="218"/>
      <c r="C29" s="221">
        <v>0.55000000000000004</v>
      </c>
      <c r="D29" s="221">
        <v>0.56000000000000005</v>
      </c>
      <c r="E29" s="221">
        <v>0.56999999999999995</v>
      </c>
      <c r="F29" s="221">
        <v>0.57999999999999996</v>
      </c>
      <c r="G29" s="22"/>
    </row>
    <row r="30" spans="1:8" ht="17.25">
      <c r="A30" s="218" t="s">
        <v>241</v>
      </c>
      <c r="B30" s="218"/>
      <c r="C30" s="221" t="s">
        <v>204</v>
      </c>
      <c r="D30" s="221">
        <v>0.31</v>
      </c>
      <c r="E30" s="221">
        <v>0.3</v>
      </c>
      <c r="F30" s="221">
        <v>0.3</v>
      </c>
      <c r="G30" s="22"/>
      <c r="H30" t="s">
        <v>240</v>
      </c>
    </row>
    <row r="31" spans="1:8" s="4" customFormat="1">
      <c r="A31" s="218" t="s">
        <v>105</v>
      </c>
      <c r="B31" s="218"/>
      <c r="C31" s="221">
        <v>0.03</v>
      </c>
      <c r="D31" s="221">
        <v>0.03</v>
      </c>
      <c r="E31" s="221">
        <v>0.03</v>
      </c>
      <c r="F31" s="221">
        <v>0.03</v>
      </c>
      <c r="G31" s="22"/>
      <c r="H31" t="s">
        <v>197</v>
      </c>
    </row>
    <row r="32" spans="1:8">
      <c r="A32" s="218" t="s">
        <v>102</v>
      </c>
      <c r="B32" s="218"/>
      <c r="C32" s="221">
        <v>0.34</v>
      </c>
      <c r="D32" s="221">
        <v>0.34</v>
      </c>
      <c r="E32" s="221">
        <v>0.33</v>
      </c>
      <c r="F32" s="221">
        <v>0.32</v>
      </c>
      <c r="G32" s="22"/>
    </row>
    <row r="33" spans="1:7" ht="17.25">
      <c r="A33" s="218" t="s">
        <v>242</v>
      </c>
      <c r="B33" s="218"/>
      <c r="C33" s="221" t="s">
        <v>203</v>
      </c>
      <c r="D33" s="221">
        <v>0.18</v>
      </c>
      <c r="E33" s="221">
        <v>0.13</v>
      </c>
      <c r="F33" s="221">
        <v>0.13</v>
      </c>
      <c r="G33" s="22"/>
    </row>
    <row r="34" spans="1:7">
      <c r="A34" s="218" t="s">
        <v>103</v>
      </c>
      <c r="B34" s="218"/>
      <c r="C34" s="221">
        <v>0.06</v>
      </c>
      <c r="D34" s="221">
        <v>0.06</v>
      </c>
      <c r="E34" s="221">
        <v>0.06</v>
      </c>
      <c r="F34" s="221">
        <v>0.05</v>
      </c>
      <c r="G34" s="22"/>
    </row>
    <row r="35" spans="1:7">
      <c r="A35" s="218" t="s">
        <v>104</v>
      </c>
      <c r="B35" s="218"/>
      <c r="C35" s="221">
        <v>0.01</v>
      </c>
      <c r="D35" s="221">
        <v>0.01</v>
      </c>
      <c r="E35" s="221">
        <v>0.01</v>
      </c>
      <c r="F35" s="221">
        <v>0.01</v>
      </c>
      <c r="G35" s="22"/>
    </row>
    <row r="36" spans="1:7" ht="18.75">
      <c r="A36" s="210" t="s">
        <v>89</v>
      </c>
      <c r="B36" s="215"/>
      <c r="C36" s="215"/>
      <c r="D36" s="216"/>
      <c r="E36" s="216"/>
      <c r="F36" s="216"/>
    </row>
    <row r="37" spans="1:7">
      <c r="A37" s="218" t="s">
        <v>90</v>
      </c>
      <c r="B37" s="218" t="s">
        <v>91</v>
      </c>
      <c r="C37" s="224">
        <v>58</v>
      </c>
      <c r="D37" s="224">
        <v>60</v>
      </c>
      <c r="E37" s="224">
        <v>45</v>
      </c>
      <c r="F37" s="224">
        <v>44</v>
      </c>
      <c r="G37" s="23"/>
    </row>
    <row r="38" spans="1:7">
      <c r="A38" s="218" t="s">
        <v>92</v>
      </c>
      <c r="B38" s="218" t="s">
        <v>91</v>
      </c>
      <c r="C38" s="224">
        <v>21</v>
      </c>
      <c r="D38" s="224">
        <v>20</v>
      </c>
      <c r="E38" s="224">
        <v>25</v>
      </c>
      <c r="F38" s="224">
        <v>21</v>
      </c>
      <c r="G38" s="23"/>
    </row>
    <row r="39" spans="1:7">
      <c r="A39" s="218" t="s">
        <v>30</v>
      </c>
      <c r="B39" s="218" t="s">
        <v>91</v>
      </c>
      <c r="C39" s="224">
        <v>79</v>
      </c>
      <c r="D39" s="224">
        <v>80</v>
      </c>
      <c r="E39" s="224">
        <v>70</v>
      </c>
      <c r="F39" s="224">
        <v>65</v>
      </c>
      <c r="G39" s="23"/>
    </row>
    <row r="40" spans="1:7" s="4" customFormat="1" ht="18.75">
      <c r="A40" s="210" t="s">
        <v>108</v>
      </c>
      <c r="B40" s="215"/>
      <c r="C40" s="215"/>
      <c r="D40" s="229"/>
      <c r="E40" s="229"/>
      <c r="F40" s="229"/>
      <c r="G40" s="23"/>
    </row>
    <row r="41" spans="1:7">
      <c r="A41" s="218" t="s">
        <v>205</v>
      </c>
      <c r="B41" s="218" t="s">
        <v>106</v>
      </c>
      <c r="C41" s="226">
        <v>3.9</v>
      </c>
      <c r="D41" s="226">
        <v>3.6</v>
      </c>
      <c r="E41" s="226">
        <v>3.8</v>
      </c>
      <c r="F41" s="226">
        <v>3.6</v>
      </c>
      <c r="G41" s="30"/>
    </row>
    <row r="42" spans="1:7" ht="18.75">
      <c r="A42" s="210" t="s">
        <v>100</v>
      </c>
      <c r="B42" s="215"/>
      <c r="C42" s="215"/>
      <c r="D42" s="216"/>
      <c r="E42" s="216"/>
      <c r="F42" s="216"/>
    </row>
    <row r="43" spans="1:7">
      <c r="A43" s="218" t="s">
        <v>97</v>
      </c>
      <c r="B43" s="218" t="s">
        <v>91</v>
      </c>
      <c r="C43" s="224">
        <v>1146.491</v>
      </c>
      <c r="D43" s="224">
        <v>1168.1610000000001</v>
      </c>
      <c r="E43" s="224">
        <v>1052.8440000000001</v>
      </c>
      <c r="F43" s="224">
        <v>691.94600000000003</v>
      </c>
      <c r="G43" s="23"/>
    </row>
    <row r="44" spans="1:7">
      <c r="A44" s="218" t="s">
        <v>98</v>
      </c>
      <c r="B44" s="218" t="s">
        <v>91</v>
      </c>
      <c r="C44" s="224">
        <v>75.775999999999996</v>
      </c>
      <c r="D44" s="224">
        <v>67.998999999999995</v>
      </c>
      <c r="E44" s="224">
        <v>60.970999999999997</v>
      </c>
      <c r="F44" s="224">
        <v>38.259</v>
      </c>
      <c r="G44" s="23"/>
    </row>
    <row r="45" spans="1:7">
      <c r="A45" s="218" t="s">
        <v>99</v>
      </c>
      <c r="B45" s="218" t="s">
        <v>91</v>
      </c>
      <c r="C45" s="224">
        <v>608.91499999999996</v>
      </c>
      <c r="D45" s="224">
        <v>559.98299999999995</v>
      </c>
      <c r="E45" s="224">
        <v>600.774</v>
      </c>
      <c r="F45" s="224">
        <v>608.98299999999995</v>
      </c>
      <c r="G45" s="23"/>
    </row>
    <row r="46" spans="1:7">
      <c r="A46" s="218" t="s">
        <v>30</v>
      </c>
      <c r="B46" s="218" t="s">
        <v>91</v>
      </c>
      <c r="C46" s="224">
        <f>SUM(C43:C45)</f>
        <v>1831.182</v>
      </c>
      <c r="D46" s="224">
        <f>SUM(D43:D45)</f>
        <v>1796.143</v>
      </c>
      <c r="E46" s="224">
        <f>SUM(E43:E45)</f>
        <v>1714.5889999999999</v>
      </c>
      <c r="F46" s="224">
        <f>SUM(F43:F45)</f>
        <v>1339.1880000000001</v>
      </c>
      <c r="G46" s="23"/>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26" sqref="G26"/>
    </sheetView>
  </sheetViews>
  <sheetFormatPr defaultRowHeight="15"/>
  <cols>
    <col min="1" max="1" width="49.140625" customWidth="1"/>
    <col min="2" max="2" width="8.28515625" style="4" customWidth="1"/>
    <col min="6" max="6" width="3.28515625" style="4" customWidth="1"/>
    <col min="7" max="7" width="168" customWidth="1"/>
    <col min="8" max="8" width="9.5703125" customWidth="1"/>
  </cols>
  <sheetData>
    <row r="1" spans="1:7" ht="53.1" customHeight="1">
      <c r="B1" s="31" t="s">
        <v>117</v>
      </c>
    </row>
    <row r="2" spans="1:7" ht="18.75">
      <c r="A2" s="210" t="s">
        <v>93</v>
      </c>
      <c r="B2" s="20">
        <v>2019</v>
      </c>
      <c r="C2" s="20">
        <v>2018</v>
      </c>
      <c r="D2" s="20">
        <v>2017</v>
      </c>
      <c r="E2" s="20">
        <v>2016</v>
      </c>
      <c r="F2" s="25"/>
      <c r="G2" s="230" t="s">
        <v>215</v>
      </c>
    </row>
    <row r="3" spans="1:7">
      <c r="A3" s="218" t="s">
        <v>94</v>
      </c>
      <c r="B3" s="231">
        <v>0.47</v>
      </c>
      <c r="C3" s="232">
        <v>0.44</v>
      </c>
      <c r="D3" s="232">
        <v>0.41</v>
      </c>
      <c r="E3" s="232">
        <v>0.35</v>
      </c>
      <c r="F3" s="19"/>
    </row>
    <row r="4" spans="1:7">
      <c r="A4" s="218" t="s">
        <v>109</v>
      </c>
      <c r="B4" s="231">
        <v>0.93</v>
      </c>
      <c r="C4" s="232">
        <v>0.94</v>
      </c>
      <c r="D4" s="232">
        <v>0.94</v>
      </c>
      <c r="E4" s="232">
        <v>0.94</v>
      </c>
      <c r="F4" s="19"/>
    </row>
    <row r="5" spans="1:7" ht="18.75">
      <c r="A5" s="210" t="s">
        <v>95</v>
      </c>
      <c r="B5" s="210"/>
      <c r="C5" s="215"/>
      <c r="D5" s="215"/>
      <c r="E5" s="215"/>
    </row>
    <row r="6" spans="1:7">
      <c r="A6" s="227" t="s">
        <v>206</v>
      </c>
      <c r="B6" s="232">
        <v>1</v>
      </c>
      <c r="C6" s="232">
        <v>1</v>
      </c>
      <c r="D6" s="232">
        <v>1</v>
      </c>
      <c r="E6" s="232">
        <v>1</v>
      </c>
      <c r="F6" s="19"/>
    </row>
    <row r="7" spans="1:7" ht="18.75">
      <c r="A7" s="210" t="s">
        <v>207</v>
      </c>
      <c r="B7" s="215"/>
      <c r="C7" s="215"/>
      <c r="D7" s="215"/>
      <c r="E7" s="215"/>
    </row>
    <row r="8" spans="1:7" ht="31.5" customHeight="1">
      <c r="A8" s="233" t="s">
        <v>212</v>
      </c>
      <c r="B8" s="218"/>
      <c r="C8" s="218"/>
      <c r="D8" s="218"/>
      <c r="E8" s="218"/>
      <c r="G8" s="2" t="s">
        <v>218</v>
      </c>
    </row>
    <row r="9" spans="1:7">
      <c r="A9" s="218" t="s">
        <v>208</v>
      </c>
      <c r="B9" s="231">
        <v>1</v>
      </c>
      <c r="C9" s="213" t="s">
        <v>107</v>
      </c>
      <c r="D9" s="213" t="s">
        <v>107</v>
      </c>
      <c r="E9" s="213" t="s">
        <v>107</v>
      </c>
      <c r="F9" s="21"/>
    </row>
    <row r="10" spans="1:7">
      <c r="A10" s="218" t="s">
        <v>209</v>
      </c>
      <c r="B10" s="231">
        <v>0.98</v>
      </c>
      <c r="C10" s="213" t="s">
        <v>107</v>
      </c>
      <c r="D10" s="213" t="s">
        <v>107</v>
      </c>
      <c r="E10" s="213" t="s">
        <v>107</v>
      </c>
      <c r="F10" s="21"/>
    </row>
    <row r="11" spans="1:7">
      <c r="A11" s="218" t="s">
        <v>210</v>
      </c>
      <c r="B11" s="231">
        <v>0.99</v>
      </c>
      <c r="C11" s="213" t="s">
        <v>107</v>
      </c>
      <c r="D11" s="213" t="s">
        <v>107</v>
      </c>
      <c r="E11" s="213" t="s">
        <v>107</v>
      </c>
      <c r="F11" s="21"/>
    </row>
    <row r="12" spans="1:7">
      <c r="A12" s="218" t="s">
        <v>211</v>
      </c>
      <c r="B12" s="231">
        <v>1.02</v>
      </c>
      <c r="C12" s="213" t="s">
        <v>107</v>
      </c>
      <c r="D12" s="213" t="s">
        <v>107</v>
      </c>
      <c r="E12" s="213" t="s">
        <v>107</v>
      </c>
      <c r="F12" s="21"/>
    </row>
    <row r="13" spans="1:7" ht="18.75">
      <c r="A13" s="210" t="s">
        <v>213</v>
      </c>
      <c r="B13" s="215"/>
      <c r="C13" s="215"/>
      <c r="D13" s="215"/>
      <c r="E13" s="215"/>
    </row>
    <row r="14" spans="1:7">
      <c r="A14" s="218" t="s">
        <v>214</v>
      </c>
      <c r="B14" s="234">
        <v>0</v>
      </c>
      <c r="C14" s="218">
        <v>0</v>
      </c>
      <c r="D14" s="218">
        <v>0</v>
      </c>
      <c r="E14" s="213" t="s">
        <v>107</v>
      </c>
      <c r="F14" s="21"/>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Environment</vt:lpstr>
      <vt:lpstr>Social</vt:lpstr>
      <vt:lpstr>Governance</vt:lpstr>
      <vt:lpstr>Environment!Print_Area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Christie, Christopher</dc:creator>
  <cp:lastModifiedBy>Ramesh, Manivannan</cp:lastModifiedBy>
  <cp:lastPrinted>2019-01-07T21:05:44Z</cp:lastPrinted>
  <dcterms:created xsi:type="dcterms:W3CDTF">2018-11-19T18:58:18Z</dcterms:created>
  <dcterms:modified xsi:type="dcterms:W3CDTF">2020-03-12T08:42:59Z</dcterms:modified>
</cp:coreProperties>
</file>